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01"/>
  <workbookPr codeName="ThisWorkbook" defaultThemeVersion="124226"/>
  <mc:AlternateContent xmlns:mc="http://schemas.openxmlformats.org/markup-compatibility/2006">
    <mc:Choice Requires="x15">
      <x15ac:absPath xmlns:x15ac="http://schemas.microsoft.com/office/spreadsheetml/2010/11/ac" url="https://sesfi-my.sharepoint.com/personal/marjo_pipinen_ses_fi/Documents/Lomakkeet/_TYÖNALLA/"/>
    </mc:Choice>
  </mc:AlternateContent>
  <xr:revisionPtr revIDLastSave="175" documentId="8_{821F6DF4-1F85-46B7-BA1F-8AD86DE7B9CD}" xr6:coauthVersionLast="46" xr6:coauthVersionMax="46" xr10:uidLastSave="{9604B8E8-BD0E-4046-B90C-3054CBCC7238}"/>
  <bookViews>
    <workbookView xWindow="-108" yWindow="-108" windowWidth="23256" windowHeight="12576" tabRatio="901" activeTab="4" xr2:uid="{00000000-000D-0000-FFFF-FFFF00000000}"/>
  </bookViews>
  <sheets>
    <sheet name="Anvisningar" sheetId="11" r:id="rId1"/>
    <sheet name="Specifikation" sheetId="4" r:id="rId2"/>
    <sheet name="Sammanfattning" sheetId="1" r:id="rId3"/>
    <sheet name="Summary" sheetId="10" state="hidden" r:id="rId4"/>
    <sheet name="Finansieringsplan" sheetId="7" r:id="rId5"/>
    <sheet name="Co-prodFinPlan" sheetId="12" state="hidden" r:id="rId6"/>
    <sheet name="Likviditetsplan" sheetId="5" r:id="rId7"/>
    <sheet name="Co-prod Fin Plan" sheetId="13" r:id="rId8"/>
    <sheet name="Mellanrapport" sheetId="6" r:id="rId9"/>
    <sheet name="Slutredovisning Specifikation" sheetId="8" r:id="rId10"/>
    <sheet name="Slutrapport" sheetId="9" r:id="rId11"/>
  </sheets>
  <definedNames>
    <definedName name="Alkuperäinen_aihe" localSheetId="7">#REF!,#REF!,#REF!</definedName>
    <definedName name="Alkuperäinen_aihe" localSheetId="4">#REF!,#REF!,#REF!</definedName>
    <definedName name="Alkuperäinen_aihe">#REF!,#REF!,#REF!</definedName>
    <definedName name="ca" localSheetId="7">'Co-prod Fin Plan'!$J$3</definedName>
    <definedName name="ca">'Co-prodFinPlan'!$J$3</definedName>
    <definedName name="cb" localSheetId="7">'Co-prod Fin Plan'!$K$3</definedName>
    <definedName name="cb">'Co-prodFinPlan'!$K$3</definedName>
    <definedName name="cc" localSheetId="7">'Co-prod Fin Plan'!$L$3</definedName>
    <definedName name="cc">'Co-prodFinPlan'!$L$3</definedName>
    <definedName name="Omat_autot" localSheetId="7">#REF!</definedName>
    <definedName name="Omat_autot">#REF!</definedName>
    <definedName name="_xlnm.Print_Area" localSheetId="7">'Co-prod Fin Plan'!$A$1:$O$202</definedName>
    <definedName name="_xlnm.Print_Area" localSheetId="5">'Co-prodFinPlan'!$A$1:$O$202</definedName>
    <definedName name="_xlnm.Print_Area" localSheetId="4">Finansieringsplan!$A$2:$I$48</definedName>
    <definedName name="_xlnm.Print_Area" localSheetId="9">'Slutredovisning Specifikation'!$A$1:$I$397</definedName>
    <definedName name="_xlnm.Print_Area" localSheetId="1">Specifikation!$A$1:$I$814</definedName>
    <definedName name="_xlnm.Print_Titles" localSheetId="9">'Slutredovisning Specifikation'!$4:$8</definedName>
    <definedName name="_xlnm.Print_Titles" localSheetId="1">Specifikation!$3:$5</definedName>
    <definedName name="Vuokratut_autot" localSheetId="7">#REF!</definedName>
    <definedName name="Vuokratut_auto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82" i="4" l="1"/>
  <c r="H183" i="4" s="1"/>
  <c r="H181" i="4"/>
  <c r="H179" i="4"/>
  <c r="H178" i="4"/>
  <c r="H47" i="4"/>
  <c r="H48" i="4" s="1"/>
  <c r="H49" i="4" s="1"/>
  <c r="I49" i="4" s="1"/>
  <c r="H50" i="4"/>
  <c r="G193" i="13"/>
  <c r="G194" i="13" s="1"/>
  <c r="J192" i="13"/>
  <c r="I192" i="13"/>
  <c r="K192" i="13" s="1"/>
  <c r="J191" i="13"/>
  <c r="J193" i="13" s="1"/>
  <c r="I191" i="13"/>
  <c r="K191" i="13" s="1"/>
  <c r="K193" i="13" s="1"/>
  <c r="I189" i="13"/>
  <c r="G189" i="13"/>
  <c r="K188" i="13"/>
  <c r="J188" i="13"/>
  <c r="I188" i="13"/>
  <c r="K187" i="13"/>
  <c r="J187" i="13"/>
  <c r="I187" i="13"/>
  <c r="K186" i="13"/>
  <c r="J186" i="13"/>
  <c r="I186" i="13"/>
  <c r="K185" i="13"/>
  <c r="J185" i="13"/>
  <c r="I185" i="13"/>
  <c r="K184" i="13"/>
  <c r="K189" i="13" s="1"/>
  <c r="J184" i="13"/>
  <c r="J189" i="13" s="1"/>
  <c r="I184" i="13"/>
  <c r="J182" i="13"/>
  <c r="G182" i="13"/>
  <c r="K181" i="13"/>
  <c r="J181" i="13"/>
  <c r="I181" i="13"/>
  <c r="K180" i="13"/>
  <c r="K182" i="13" s="1"/>
  <c r="J180" i="13"/>
  <c r="I180" i="13"/>
  <c r="I182" i="13" s="1"/>
  <c r="G178" i="13"/>
  <c r="J177" i="13"/>
  <c r="J178" i="13" s="1"/>
  <c r="I177" i="13"/>
  <c r="K177" i="13" s="1"/>
  <c r="K178" i="13" s="1"/>
  <c r="G175" i="13"/>
  <c r="J174" i="13"/>
  <c r="I174" i="13"/>
  <c r="K174" i="13" s="1"/>
  <c r="J173" i="13"/>
  <c r="J175" i="13" s="1"/>
  <c r="I173" i="13"/>
  <c r="K173" i="13" s="1"/>
  <c r="K171" i="13"/>
  <c r="I171" i="13"/>
  <c r="G171" i="13"/>
  <c r="K170" i="13"/>
  <c r="J170" i="13"/>
  <c r="I170" i="13"/>
  <c r="K169" i="13"/>
  <c r="J169" i="13"/>
  <c r="J171" i="13" s="1"/>
  <c r="I169" i="13"/>
  <c r="K167" i="13"/>
  <c r="J167" i="13"/>
  <c r="G155" i="13"/>
  <c r="J154" i="13"/>
  <c r="G154" i="13"/>
  <c r="J153" i="13"/>
  <c r="I153" i="13"/>
  <c r="K153" i="13" s="1"/>
  <c r="J152" i="13"/>
  <c r="I152" i="13"/>
  <c r="K152" i="13" s="1"/>
  <c r="K154" i="13" s="1"/>
  <c r="I150" i="13"/>
  <c r="G150" i="13"/>
  <c r="K149" i="13"/>
  <c r="J149" i="13"/>
  <c r="I149" i="13"/>
  <c r="K148" i="13"/>
  <c r="J148" i="13"/>
  <c r="I148" i="13"/>
  <c r="K147" i="13"/>
  <c r="J147" i="13"/>
  <c r="I147" i="13"/>
  <c r="K146" i="13"/>
  <c r="J146" i="13"/>
  <c r="I146" i="13"/>
  <c r="K145" i="13"/>
  <c r="K150" i="13" s="1"/>
  <c r="J145" i="13"/>
  <c r="J150" i="13" s="1"/>
  <c r="I145" i="13"/>
  <c r="J143" i="13"/>
  <c r="G143" i="13"/>
  <c r="K142" i="13"/>
  <c r="J142" i="13"/>
  <c r="I142" i="13"/>
  <c r="K141" i="13"/>
  <c r="K143" i="13" s="1"/>
  <c r="J141" i="13"/>
  <c r="I141" i="13"/>
  <c r="I143" i="13" s="1"/>
  <c r="K139" i="13"/>
  <c r="I139" i="13"/>
  <c r="G139" i="13"/>
  <c r="K138" i="13"/>
  <c r="J138" i="13"/>
  <c r="J139" i="13" s="1"/>
  <c r="I138" i="13"/>
  <c r="G136" i="13"/>
  <c r="J135" i="13"/>
  <c r="I135" i="13"/>
  <c r="K135" i="13" s="1"/>
  <c r="J134" i="13"/>
  <c r="J136" i="13" s="1"/>
  <c r="I134" i="13"/>
  <c r="K134" i="13" s="1"/>
  <c r="K136" i="13" s="1"/>
  <c r="I132" i="13"/>
  <c r="G132" i="13"/>
  <c r="K131" i="13"/>
  <c r="J131" i="13"/>
  <c r="I131" i="13"/>
  <c r="J130" i="13"/>
  <c r="J132" i="13" s="1"/>
  <c r="I130" i="13"/>
  <c r="K130" i="13" s="1"/>
  <c r="K132" i="13" s="1"/>
  <c r="K128" i="13"/>
  <c r="J128" i="13"/>
  <c r="I128" i="13"/>
  <c r="G116" i="13"/>
  <c r="G115" i="13"/>
  <c r="J114" i="13"/>
  <c r="J115" i="13" s="1"/>
  <c r="I114" i="13"/>
  <c r="K114" i="13" s="1"/>
  <c r="J113" i="13"/>
  <c r="I113" i="13"/>
  <c r="K113" i="13" s="1"/>
  <c r="K115" i="13" s="1"/>
  <c r="I111" i="13"/>
  <c r="G111" i="13"/>
  <c r="J110" i="13"/>
  <c r="I110" i="13"/>
  <c r="K110" i="13" s="1"/>
  <c r="K109" i="13"/>
  <c r="J109" i="13"/>
  <c r="I109" i="13"/>
  <c r="K108" i="13"/>
  <c r="J108" i="13"/>
  <c r="I108" i="13"/>
  <c r="K107" i="13"/>
  <c r="J107" i="13"/>
  <c r="J111" i="13" s="1"/>
  <c r="I107" i="13"/>
  <c r="K106" i="13"/>
  <c r="J106" i="13"/>
  <c r="I106" i="13"/>
  <c r="J104" i="13"/>
  <c r="G104" i="13"/>
  <c r="K103" i="13"/>
  <c r="J103" i="13"/>
  <c r="I103" i="13"/>
  <c r="K102" i="13"/>
  <c r="K104" i="13" s="1"/>
  <c r="J102" i="13"/>
  <c r="I102" i="13"/>
  <c r="I104" i="13" s="1"/>
  <c r="K100" i="13"/>
  <c r="G100" i="13"/>
  <c r="K99" i="13"/>
  <c r="J99" i="13"/>
  <c r="J100" i="13" s="1"/>
  <c r="I99" i="13"/>
  <c r="I100" i="13" s="1"/>
  <c r="G97" i="13"/>
  <c r="J96" i="13"/>
  <c r="I96" i="13"/>
  <c r="K96" i="13" s="1"/>
  <c r="J95" i="13"/>
  <c r="J97" i="13" s="1"/>
  <c r="I95" i="13"/>
  <c r="K95" i="13" s="1"/>
  <c r="K97" i="13" s="1"/>
  <c r="I93" i="13"/>
  <c r="G93" i="13"/>
  <c r="K92" i="13"/>
  <c r="K93" i="13" s="1"/>
  <c r="J92" i="13"/>
  <c r="I92" i="13"/>
  <c r="K91" i="13"/>
  <c r="J91" i="13"/>
  <c r="J93" i="13" s="1"/>
  <c r="I91" i="13"/>
  <c r="K89" i="13"/>
  <c r="J89" i="13"/>
  <c r="I89" i="13"/>
  <c r="D83" i="13"/>
  <c r="G83" i="13" s="1"/>
  <c r="D81" i="13"/>
  <c r="G81" i="13" s="1"/>
  <c r="D79" i="13"/>
  <c r="D118" i="13" s="1"/>
  <c r="D78" i="13"/>
  <c r="G78" i="13" s="1"/>
  <c r="G77" i="13"/>
  <c r="G76" i="13"/>
  <c r="J75" i="13"/>
  <c r="J76" i="13" s="1"/>
  <c r="I75" i="13"/>
  <c r="K75" i="13" s="1"/>
  <c r="J74" i="13"/>
  <c r="I74" i="13"/>
  <c r="K74" i="13" s="1"/>
  <c r="I72" i="13"/>
  <c r="G72" i="13"/>
  <c r="J71" i="13"/>
  <c r="I71" i="13"/>
  <c r="K71" i="13" s="1"/>
  <c r="K70" i="13"/>
  <c r="J70" i="13"/>
  <c r="I70" i="13"/>
  <c r="J69" i="13"/>
  <c r="I69" i="13"/>
  <c r="K69" i="13" s="1"/>
  <c r="K68" i="13"/>
  <c r="J68" i="13"/>
  <c r="J72" i="13" s="1"/>
  <c r="I68" i="13"/>
  <c r="K67" i="13"/>
  <c r="K72" i="13" s="1"/>
  <c r="J67" i="13"/>
  <c r="I67" i="13"/>
  <c r="J65" i="13"/>
  <c r="G65" i="13"/>
  <c r="K64" i="13"/>
  <c r="J64" i="13"/>
  <c r="I64" i="13"/>
  <c r="K63" i="13"/>
  <c r="K65" i="13" s="1"/>
  <c r="J63" i="13"/>
  <c r="I63" i="13"/>
  <c r="I65" i="13" s="1"/>
  <c r="K61" i="13"/>
  <c r="I61" i="13"/>
  <c r="G61" i="13"/>
  <c r="K60" i="13"/>
  <c r="J60" i="13"/>
  <c r="J61" i="13" s="1"/>
  <c r="I60" i="13"/>
  <c r="G58" i="13"/>
  <c r="J57" i="13"/>
  <c r="I57" i="13"/>
  <c r="K57" i="13" s="1"/>
  <c r="J56" i="13"/>
  <c r="J58" i="13" s="1"/>
  <c r="I56" i="13"/>
  <c r="K56" i="13" s="1"/>
  <c r="K58" i="13" s="1"/>
  <c r="I54" i="13"/>
  <c r="G54" i="13"/>
  <c r="K53" i="13"/>
  <c r="K54" i="13" s="1"/>
  <c r="J53" i="13"/>
  <c r="I53" i="13"/>
  <c r="K52" i="13"/>
  <c r="J52" i="13"/>
  <c r="J54" i="13" s="1"/>
  <c r="I52" i="13"/>
  <c r="K50" i="13"/>
  <c r="J50" i="13"/>
  <c r="I50" i="13"/>
  <c r="K44" i="13"/>
  <c r="J44" i="13"/>
  <c r="I44" i="13"/>
  <c r="G44" i="13"/>
  <c r="G42" i="13"/>
  <c r="J42" i="13" s="1"/>
  <c r="J40" i="13"/>
  <c r="G40" i="13"/>
  <c r="I40" i="13" s="1"/>
  <c r="K40" i="13" s="1"/>
  <c r="J39" i="13"/>
  <c r="I39" i="13"/>
  <c r="K39" i="13" s="1"/>
  <c r="G39" i="13"/>
  <c r="G37" i="13"/>
  <c r="J36" i="13"/>
  <c r="I36" i="13"/>
  <c r="K36" i="13" s="1"/>
  <c r="J35" i="13"/>
  <c r="J37" i="13" s="1"/>
  <c r="I35" i="13"/>
  <c r="K35" i="13" s="1"/>
  <c r="I33" i="13"/>
  <c r="G33" i="13"/>
  <c r="K32" i="13"/>
  <c r="J32" i="13"/>
  <c r="I32" i="13"/>
  <c r="J31" i="13"/>
  <c r="I31" i="13"/>
  <c r="K31" i="13" s="1"/>
  <c r="K30" i="13"/>
  <c r="J30" i="13"/>
  <c r="I30" i="13"/>
  <c r="J29" i="13"/>
  <c r="I29" i="13"/>
  <c r="K29" i="13" s="1"/>
  <c r="K28" i="13"/>
  <c r="J28" i="13"/>
  <c r="J33" i="13" s="1"/>
  <c r="I28" i="13"/>
  <c r="J26" i="13"/>
  <c r="G26" i="13"/>
  <c r="G38" i="13" s="1"/>
  <c r="K25" i="13"/>
  <c r="J25" i="13"/>
  <c r="I25" i="13"/>
  <c r="K24" i="13"/>
  <c r="K26" i="13" s="1"/>
  <c r="J24" i="13"/>
  <c r="I24" i="13"/>
  <c r="I26" i="13" s="1"/>
  <c r="J22" i="13"/>
  <c r="G22" i="13"/>
  <c r="J21" i="13"/>
  <c r="I21" i="13"/>
  <c r="I22" i="13" s="1"/>
  <c r="G19" i="13"/>
  <c r="J18" i="13"/>
  <c r="J19" i="13" s="1"/>
  <c r="I18" i="13"/>
  <c r="K18" i="13" s="1"/>
  <c r="J17" i="13"/>
  <c r="I17" i="13"/>
  <c r="K17" i="13" s="1"/>
  <c r="I15" i="13"/>
  <c r="G15" i="13"/>
  <c r="J14" i="13"/>
  <c r="I14" i="13"/>
  <c r="K14" i="13" s="1"/>
  <c r="K13" i="13"/>
  <c r="K15" i="13" s="1"/>
  <c r="J13" i="13"/>
  <c r="J15" i="13" s="1"/>
  <c r="J46" i="13" s="1"/>
  <c r="I13" i="13"/>
  <c r="K11" i="13"/>
  <c r="J11" i="13"/>
  <c r="I11" i="13"/>
  <c r="H6" i="13"/>
  <c r="F6" i="13"/>
  <c r="E6" i="13"/>
  <c r="D6" i="13"/>
  <c r="C6" i="13"/>
  <c r="H5" i="13"/>
  <c r="F5" i="13"/>
  <c r="E5" i="13"/>
  <c r="D5" i="13"/>
  <c r="C5" i="13"/>
  <c r="H801" i="4"/>
  <c r="G383" i="8" s="1"/>
  <c r="H802" i="4"/>
  <c r="G384" i="8" s="1"/>
  <c r="H800" i="4"/>
  <c r="G382" i="8" s="1"/>
  <c r="C4" i="8"/>
  <c r="C4" i="9"/>
  <c r="C3" i="9"/>
  <c r="C3" i="8"/>
  <c r="C4" i="6"/>
  <c r="C3" i="6"/>
  <c r="D4" i="5"/>
  <c r="D3" i="5"/>
  <c r="C7" i="7"/>
  <c r="C6" i="7"/>
  <c r="D6" i="10"/>
  <c r="D5" i="10"/>
  <c r="D6" i="1"/>
  <c r="D5" i="1"/>
  <c r="G193" i="12"/>
  <c r="G194" i="12" s="1"/>
  <c r="J192" i="12"/>
  <c r="I192" i="12"/>
  <c r="K192" i="12" s="1"/>
  <c r="J191" i="12"/>
  <c r="J193" i="12" s="1"/>
  <c r="I191" i="12"/>
  <c r="K191" i="12" s="1"/>
  <c r="G189" i="12"/>
  <c r="J188" i="12"/>
  <c r="I188" i="12"/>
  <c r="K188" i="12" s="1"/>
  <c r="J187" i="12"/>
  <c r="I187" i="12"/>
  <c r="K187" i="12" s="1"/>
  <c r="J186" i="12"/>
  <c r="I186" i="12"/>
  <c r="K186" i="12" s="1"/>
  <c r="J185" i="12"/>
  <c r="I185" i="12"/>
  <c r="K185" i="12"/>
  <c r="J184" i="12"/>
  <c r="I184" i="12"/>
  <c r="K184" i="12" s="1"/>
  <c r="G182" i="12"/>
  <c r="J181" i="12"/>
  <c r="I181" i="12"/>
  <c r="K181" i="12" s="1"/>
  <c r="J180" i="12"/>
  <c r="J182" i="12" s="1"/>
  <c r="I180" i="12"/>
  <c r="G178" i="12"/>
  <c r="J177" i="12"/>
  <c r="J178" i="12" s="1"/>
  <c r="I177" i="12"/>
  <c r="K177" i="12" s="1"/>
  <c r="K178" i="12" s="1"/>
  <c r="G175" i="12"/>
  <c r="J174" i="12"/>
  <c r="I174" i="12"/>
  <c r="J173" i="12"/>
  <c r="I173" i="12"/>
  <c r="K173" i="12" s="1"/>
  <c r="G171" i="12"/>
  <c r="J170" i="12"/>
  <c r="I170" i="12"/>
  <c r="K170" i="12" s="1"/>
  <c r="J169" i="12"/>
  <c r="I169" i="12"/>
  <c r="K167" i="12"/>
  <c r="J167" i="12"/>
  <c r="G154" i="12"/>
  <c r="J153" i="12"/>
  <c r="J154" i="12" s="1"/>
  <c r="I153" i="12"/>
  <c r="K153" i="12" s="1"/>
  <c r="K154" i="12" s="1"/>
  <c r="J152" i="12"/>
  <c r="I152" i="12"/>
  <c r="K152" i="12" s="1"/>
  <c r="G150" i="12"/>
  <c r="J149" i="12"/>
  <c r="I149" i="12"/>
  <c r="K149" i="12" s="1"/>
  <c r="J148" i="12"/>
  <c r="I148" i="12"/>
  <c r="K148" i="12" s="1"/>
  <c r="J147" i="12"/>
  <c r="I147" i="12"/>
  <c r="K147" i="12" s="1"/>
  <c r="J146" i="12"/>
  <c r="I146" i="12"/>
  <c r="K146" i="12" s="1"/>
  <c r="J145" i="12"/>
  <c r="I145" i="12"/>
  <c r="K145" i="12" s="1"/>
  <c r="G143" i="12"/>
  <c r="J142" i="12"/>
  <c r="I142" i="12"/>
  <c r="K142" i="12"/>
  <c r="J141" i="12"/>
  <c r="J143" i="12" s="1"/>
  <c r="I141" i="12"/>
  <c r="I143" i="12" s="1"/>
  <c r="G139" i="12"/>
  <c r="J138" i="12"/>
  <c r="J139" i="12"/>
  <c r="I138" i="12"/>
  <c r="I139" i="12" s="1"/>
  <c r="G136" i="12"/>
  <c r="J135" i="12"/>
  <c r="I135" i="12"/>
  <c r="K135" i="12" s="1"/>
  <c r="K136" i="12" s="1"/>
  <c r="J134" i="12"/>
  <c r="I134" i="12"/>
  <c r="K134" i="12"/>
  <c r="G132" i="12"/>
  <c r="J131" i="12"/>
  <c r="I131" i="12"/>
  <c r="K131" i="12" s="1"/>
  <c r="J130" i="12"/>
  <c r="I130" i="12"/>
  <c r="K128" i="12"/>
  <c r="J128" i="12"/>
  <c r="I128" i="12"/>
  <c r="G115" i="12"/>
  <c r="J114" i="12"/>
  <c r="J115" i="12" s="1"/>
  <c r="I114" i="12"/>
  <c r="K114" i="12" s="1"/>
  <c r="J113" i="12"/>
  <c r="I113" i="12"/>
  <c r="K113" i="12" s="1"/>
  <c r="G111" i="12"/>
  <c r="J110" i="12"/>
  <c r="I110" i="12"/>
  <c r="K110" i="12" s="1"/>
  <c r="J109" i="12"/>
  <c r="I109" i="12"/>
  <c r="K109" i="12" s="1"/>
  <c r="J108" i="12"/>
  <c r="I108" i="12"/>
  <c r="K108" i="12" s="1"/>
  <c r="J107" i="12"/>
  <c r="I107" i="12"/>
  <c r="K107" i="12" s="1"/>
  <c r="J106" i="12"/>
  <c r="I106" i="12"/>
  <c r="G104" i="12"/>
  <c r="J103" i="12"/>
  <c r="I103" i="12"/>
  <c r="K103" i="12" s="1"/>
  <c r="J102" i="12"/>
  <c r="J104" i="12" s="1"/>
  <c r="I102" i="12"/>
  <c r="K102" i="12" s="1"/>
  <c r="K104" i="12" s="1"/>
  <c r="G100" i="12"/>
  <c r="J99" i="12"/>
  <c r="J100" i="12" s="1"/>
  <c r="I99" i="12"/>
  <c r="K99" i="12"/>
  <c r="G97" i="12"/>
  <c r="J96" i="12"/>
  <c r="I96" i="12"/>
  <c r="K96" i="12" s="1"/>
  <c r="J95" i="12"/>
  <c r="I95" i="12"/>
  <c r="G93" i="12"/>
  <c r="J92" i="12"/>
  <c r="I92" i="12"/>
  <c r="K92" i="12" s="1"/>
  <c r="J91" i="12"/>
  <c r="J93" i="12" s="1"/>
  <c r="I91" i="12"/>
  <c r="K89" i="12"/>
  <c r="J89" i="12"/>
  <c r="I89" i="12"/>
  <c r="D83" i="12"/>
  <c r="D122" i="12" s="1"/>
  <c r="D81" i="12"/>
  <c r="G81" i="12" s="1"/>
  <c r="D79" i="12"/>
  <c r="D118" i="12" s="1"/>
  <c r="D157" i="12" s="1"/>
  <c r="G157" i="12" s="1"/>
  <c r="I157" i="12" s="1"/>
  <c r="D78" i="12"/>
  <c r="G78" i="12" s="1"/>
  <c r="G76" i="12"/>
  <c r="J75" i="12"/>
  <c r="I75" i="12"/>
  <c r="K75" i="12" s="1"/>
  <c r="J74" i="12"/>
  <c r="J76" i="12" s="1"/>
  <c r="I74" i="12"/>
  <c r="K74" i="12" s="1"/>
  <c r="K76" i="12" s="1"/>
  <c r="G72" i="12"/>
  <c r="J71" i="12"/>
  <c r="I71" i="12"/>
  <c r="K71" i="12" s="1"/>
  <c r="J70" i="12"/>
  <c r="I70" i="12"/>
  <c r="K70" i="12" s="1"/>
  <c r="J69" i="12"/>
  <c r="I69" i="12"/>
  <c r="K69" i="12" s="1"/>
  <c r="J68" i="12"/>
  <c r="I68" i="12"/>
  <c r="K68" i="12"/>
  <c r="J67" i="12"/>
  <c r="I67" i="12"/>
  <c r="I72" i="12" s="1"/>
  <c r="G65" i="12"/>
  <c r="J64" i="12"/>
  <c r="I64" i="12"/>
  <c r="K64" i="12" s="1"/>
  <c r="J63" i="12"/>
  <c r="J65" i="12" s="1"/>
  <c r="I63" i="12"/>
  <c r="K63" i="12" s="1"/>
  <c r="K65" i="12" s="1"/>
  <c r="G61" i="12"/>
  <c r="J60" i="12"/>
  <c r="J61" i="12" s="1"/>
  <c r="I60" i="12"/>
  <c r="K60" i="12" s="1"/>
  <c r="K61" i="12" s="1"/>
  <c r="G58" i="12"/>
  <c r="G77" i="12" s="1"/>
  <c r="J57" i="12"/>
  <c r="I57" i="12"/>
  <c r="K57" i="12" s="1"/>
  <c r="J56" i="12"/>
  <c r="J58" i="12"/>
  <c r="I56" i="12"/>
  <c r="I58" i="12" s="1"/>
  <c r="K56" i="12"/>
  <c r="G54" i="12"/>
  <c r="J53" i="12"/>
  <c r="I53" i="12"/>
  <c r="K53" i="12" s="1"/>
  <c r="J52" i="12"/>
  <c r="I52" i="12"/>
  <c r="I54" i="12" s="1"/>
  <c r="K50" i="12"/>
  <c r="J50" i="12"/>
  <c r="I50" i="12"/>
  <c r="G44" i="12"/>
  <c r="G42" i="12"/>
  <c r="J42" i="12" s="1"/>
  <c r="G40" i="12"/>
  <c r="J40" i="12" s="1"/>
  <c r="G39" i="12"/>
  <c r="J39" i="12"/>
  <c r="G37" i="12"/>
  <c r="J36" i="12"/>
  <c r="J37" i="12" s="1"/>
  <c r="I36" i="12"/>
  <c r="K36" i="12" s="1"/>
  <c r="K37" i="12" s="1"/>
  <c r="J35" i="12"/>
  <c r="I35" i="12"/>
  <c r="K35" i="12" s="1"/>
  <c r="G33" i="12"/>
  <c r="J32" i="12"/>
  <c r="I32" i="12"/>
  <c r="K32" i="12" s="1"/>
  <c r="J31" i="12"/>
  <c r="J33" i="12" s="1"/>
  <c r="I31" i="12"/>
  <c r="K31" i="12" s="1"/>
  <c r="J30" i="12"/>
  <c r="I30" i="12"/>
  <c r="K30" i="12" s="1"/>
  <c r="J29" i="12"/>
  <c r="I29" i="12"/>
  <c r="K29" i="12" s="1"/>
  <c r="J28" i="12"/>
  <c r="I28" i="12"/>
  <c r="I33" i="12" s="1"/>
  <c r="K28" i="12"/>
  <c r="G26" i="12"/>
  <c r="J25" i="12"/>
  <c r="I25" i="12"/>
  <c r="K25" i="12" s="1"/>
  <c r="J24" i="12"/>
  <c r="J26" i="12" s="1"/>
  <c r="I24" i="12"/>
  <c r="I26" i="12" s="1"/>
  <c r="G22" i="12"/>
  <c r="J21" i="12"/>
  <c r="J22" i="12"/>
  <c r="I21" i="12"/>
  <c r="G19" i="12"/>
  <c r="J18" i="12"/>
  <c r="I18" i="12"/>
  <c r="J17" i="12"/>
  <c r="J19" i="12" s="1"/>
  <c r="I17" i="12"/>
  <c r="K17" i="12"/>
  <c r="G15" i="12"/>
  <c r="J14" i="12"/>
  <c r="I14" i="12"/>
  <c r="J13" i="12"/>
  <c r="I13" i="12"/>
  <c r="I15" i="12" s="1"/>
  <c r="K11" i="12"/>
  <c r="J11" i="12"/>
  <c r="I11" i="12"/>
  <c r="H6" i="12"/>
  <c r="F6" i="12"/>
  <c r="E6" i="12"/>
  <c r="D6" i="12"/>
  <c r="C6" i="12"/>
  <c r="H5" i="12"/>
  <c r="F5" i="12"/>
  <c r="E5" i="12"/>
  <c r="D5" i="12"/>
  <c r="C5" i="12"/>
  <c r="H133" i="4"/>
  <c r="G80" i="8" s="1"/>
  <c r="H141" i="4"/>
  <c r="G88" i="8" s="1"/>
  <c r="H140" i="4"/>
  <c r="G87" i="8" s="1"/>
  <c r="H147" i="4"/>
  <c r="G94" i="8" s="1"/>
  <c r="H146" i="4"/>
  <c r="G93" i="8" s="1"/>
  <c r="H145" i="4"/>
  <c r="G92" i="8" s="1"/>
  <c r="H144" i="4"/>
  <c r="G91" i="8" s="1"/>
  <c r="H143" i="4"/>
  <c r="G90" i="8" s="1"/>
  <c r="H142" i="4"/>
  <c r="G89" i="8" s="1"/>
  <c r="H139" i="4"/>
  <c r="G86" i="8" s="1"/>
  <c r="H138" i="4"/>
  <c r="G85" i="8" s="1"/>
  <c r="H137" i="4"/>
  <c r="G84" i="8" s="1"/>
  <c r="H136" i="4"/>
  <c r="G83" i="8"/>
  <c r="H135" i="4"/>
  <c r="G82" i="8" s="1"/>
  <c r="H134" i="4"/>
  <c r="G81" i="8" s="1"/>
  <c r="H132" i="4"/>
  <c r="G79" i="8" s="1"/>
  <c r="H131" i="4"/>
  <c r="G78" i="8" s="1"/>
  <c r="H130" i="4"/>
  <c r="G77" i="8" s="1"/>
  <c r="H129" i="4"/>
  <c r="G76" i="8" s="1"/>
  <c r="H128" i="4"/>
  <c r="G75" i="8" s="1"/>
  <c r="H127" i="4"/>
  <c r="G74" i="8" s="1"/>
  <c r="H126" i="4"/>
  <c r="G73" i="8" s="1"/>
  <c r="H125" i="4"/>
  <c r="G72" i="8" s="1"/>
  <c r="H124" i="4"/>
  <c r="G71" i="8" s="1"/>
  <c r="H123" i="4"/>
  <c r="G70" i="8" s="1"/>
  <c r="H122" i="4"/>
  <c r="G69" i="8" s="1"/>
  <c r="H121" i="4"/>
  <c r="G68" i="8" s="1"/>
  <c r="H120" i="4"/>
  <c r="G67" i="8" s="1"/>
  <c r="H119" i="4"/>
  <c r="G66" i="8" s="1"/>
  <c r="H118" i="4"/>
  <c r="G65" i="8" s="1"/>
  <c r="H117" i="4"/>
  <c r="G64" i="8" s="1"/>
  <c r="H116" i="4"/>
  <c r="G63" i="8"/>
  <c r="H115" i="4"/>
  <c r="G62" i="8" s="1"/>
  <c r="H114" i="4"/>
  <c r="C31" i="9"/>
  <c r="E394" i="8"/>
  <c r="H81" i="4"/>
  <c r="H82" i="4" s="1"/>
  <c r="H78" i="4"/>
  <c r="H79" i="4" s="1"/>
  <c r="H75" i="4"/>
  <c r="H72" i="4"/>
  <c r="H73" i="4" s="1"/>
  <c r="H74" i="4" s="1"/>
  <c r="I74" i="4" s="1"/>
  <c r="G36" i="8" s="1"/>
  <c r="H69" i="4"/>
  <c r="H66" i="4"/>
  <c r="H85" i="4"/>
  <c r="H86" i="4" s="1"/>
  <c r="H266" i="4"/>
  <c r="H267" i="4" s="1"/>
  <c r="H263" i="4"/>
  <c r="H260" i="4"/>
  <c r="H604" i="4"/>
  <c r="H602" i="4"/>
  <c r="H600" i="4"/>
  <c r="H598" i="4"/>
  <c r="H606" i="4"/>
  <c r="H605" i="4"/>
  <c r="H603" i="4"/>
  <c r="I604" i="4" s="1"/>
  <c r="G268" i="8" s="1"/>
  <c r="H601" i="4"/>
  <c r="H599" i="4"/>
  <c r="H597" i="4"/>
  <c r="H596" i="4"/>
  <c r="H595" i="4"/>
  <c r="F3" i="4"/>
  <c r="H688" i="4"/>
  <c r="H692" i="4"/>
  <c r="H618" i="4"/>
  <c r="H616" i="4"/>
  <c r="H615" i="4"/>
  <c r="I616" i="4" s="1"/>
  <c r="G277" i="8" s="1"/>
  <c r="H7" i="4"/>
  <c r="H17" i="4"/>
  <c r="H18" i="4" s="1"/>
  <c r="H297" i="4"/>
  <c r="H298" i="4" s="1"/>
  <c r="H288" i="4"/>
  <c r="H289" i="4" s="1"/>
  <c r="H273" i="4"/>
  <c r="H274" i="4" s="1"/>
  <c r="H275" i="4" s="1"/>
  <c r="H395" i="4"/>
  <c r="H396" i="4" s="1"/>
  <c r="H397" i="4" s="1"/>
  <c r="H398" i="4"/>
  <c r="H383" i="4"/>
  <c r="H384" i="4" s="1"/>
  <c r="H385" i="4" s="1"/>
  <c r="H386" i="4"/>
  <c r="V40" i="5"/>
  <c r="V39" i="5"/>
  <c r="V38" i="5"/>
  <c r="V37" i="5"/>
  <c r="V36" i="5"/>
  <c r="V35" i="5"/>
  <c r="V34" i="5"/>
  <c r="V33" i="5"/>
  <c r="V32" i="5"/>
  <c r="V31" i="5"/>
  <c r="V30" i="5"/>
  <c r="V29" i="5"/>
  <c r="V28" i="5"/>
  <c r="V27" i="5"/>
  <c r="V26" i="5"/>
  <c r="V25" i="5"/>
  <c r="V24" i="5"/>
  <c r="V23" i="5"/>
  <c r="V22" i="5"/>
  <c r="V21" i="5"/>
  <c r="H638" i="4"/>
  <c r="H152" i="4"/>
  <c r="H153" i="4"/>
  <c r="I153" i="4" s="1"/>
  <c r="G100" i="8" s="1"/>
  <c r="H154" i="4"/>
  <c r="H155" i="4" s="1"/>
  <c r="H157" i="4"/>
  <c r="H160" i="4"/>
  <c r="H163" i="4"/>
  <c r="H166" i="4"/>
  <c r="H167" i="4" s="1"/>
  <c r="H169" i="4"/>
  <c r="H172" i="4"/>
  <c r="H173" i="4" s="1"/>
  <c r="H174" i="4" s="1"/>
  <c r="H175" i="4"/>
  <c r="H176" i="4" s="1"/>
  <c r="H184" i="4"/>
  <c r="H185" i="4" s="1"/>
  <c r="H187" i="4"/>
  <c r="H191" i="4"/>
  <c r="H192" i="4" s="1"/>
  <c r="H193" i="4" s="1"/>
  <c r="I193" i="4" s="1"/>
  <c r="H194" i="4"/>
  <c r="H197" i="4"/>
  <c r="H198" i="4" s="1"/>
  <c r="H199" i="4" s="1"/>
  <c r="I199" i="4" s="1"/>
  <c r="G116" i="8" s="1"/>
  <c r="H200" i="4"/>
  <c r="H201" i="4" s="1"/>
  <c r="H202" i="4" s="1"/>
  <c r="I202" i="4" s="1"/>
  <c r="G117" i="8" s="1"/>
  <c r="H203" i="4"/>
  <c r="H204" i="4" s="1"/>
  <c r="H206" i="4"/>
  <c r="H210" i="4"/>
  <c r="H211" i="4" s="1"/>
  <c r="H213" i="4"/>
  <c r="H214" i="4" s="1"/>
  <c r="H216" i="4"/>
  <c r="H217" i="4" s="1"/>
  <c r="H218" i="4" s="1"/>
  <c r="I218" i="4" s="1"/>
  <c r="G123" i="8" s="1"/>
  <c r="H219" i="4"/>
  <c r="H222" i="4"/>
  <c r="H223" i="4" s="1"/>
  <c r="H225" i="4"/>
  <c r="H226" i="4" s="1"/>
  <c r="H227" i="4" s="1"/>
  <c r="H228" i="4"/>
  <c r="H231" i="4"/>
  <c r="H232" i="4" s="1"/>
  <c r="H234" i="4"/>
  <c r="H235" i="4" s="1"/>
  <c r="H236" i="4" s="1"/>
  <c r="H237" i="4"/>
  <c r="H240" i="4"/>
  <c r="H241" i="4" s="1"/>
  <c r="H242" i="4" s="1"/>
  <c r="I242" i="4" s="1"/>
  <c r="G131" i="8" s="1"/>
  <c r="H243" i="4"/>
  <c r="H244" i="4" s="1"/>
  <c r="H246" i="4"/>
  <c r="H247" i="4" s="1"/>
  <c r="H248" i="4" s="1"/>
  <c r="I248" i="4" s="1"/>
  <c r="G133" i="8" s="1"/>
  <c r="H250" i="4"/>
  <c r="H251" i="4" s="1"/>
  <c r="H252" i="4" s="1"/>
  <c r="H253" i="4"/>
  <c r="H254" i="4" s="1"/>
  <c r="H256" i="4"/>
  <c r="H270" i="4"/>
  <c r="H271" i="4" s="1"/>
  <c r="H272" i="4" s="1"/>
  <c r="H276" i="4"/>
  <c r="H279" i="4"/>
  <c r="H282" i="4"/>
  <c r="H283" i="4" s="1"/>
  <c r="H284" i="4" s="1"/>
  <c r="I284" i="4" s="1"/>
  <c r="G147" i="8" s="1"/>
  <c r="H285" i="4"/>
  <c r="H291" i="4"/>
  <c r="H292" i="4" s="1"/>
  <c r="H293" i="4" s="1"/>
  <c r="H294" i="4"/>
  <c r="H300" i="4"/>
  <c r="H303" i="4"/>
  <c r="H304" i="4" s="1"/>
  <c r="H305" i="4" s="1"/>
  <c r="H306" i="4"/>
  <c r="H307" i="4" s="1"/>
  <c r="H308" i="4" s="1"/>
  <c r="H309" i="4"/>
  <c r="H312" i="4"/>
  <c r="H313" i="4" s="1"/>
  <c r="H315" i="4"/>
  <c r="H316" i="4" s="1"/>
  <c r="H317" i="4" s="1"/>
  <c r="H318" i="4"/>
  <c r="H319" i="4" s="1"/>
  <c r="H322" i="4"/>
  <c r="H325" i="4"/>
  <c r="H326" i="4" s="1"/>
  <c r="H328" i="4"/>
  <c r="H329" i="4" s="1"/>
  <c r="H330" i="4" s="1"/>
  <c r="H331" i="4"/>
  <c r="H332" i="4" s="1"/>
  <c r="H334" i="4"/>
  <c r="H335" i="4" s="1"/>
  <c r="H337" i="4"/>
  <c r="H340" i="4"/>
  <c r="H341" i="4" s="1"/>
  <c r="H342" i="4" s="1"/>
  <c r="I342" i="4" s="1"/>
  <c r="G167" i="8" s="1"/>
  <c r="H344" i="4"/>
  <c r="H345" i="4" s="1"/>
  <c r="H347" i="4"/>
  <c r="H348" i="4" s="1"/>
  <c r="H350" i="4"/>
  <c r="H353" i="4"/>
  <c r="H357" i="4"/>
  <c r="H358" i="4" s="1"/>
  <c r="H359" i="4" s="1"/>
  <c r="I359" i="4" s="1"/>
  <c r="G174" i="8" s="1"/>
  <c r="H360" i="4"/>
  <c r="H361" i="4" s="1"/>
  <c r="H363" i="4"/>
  <c r="H364" i="4" s="1"/>
  <c r="H366" i="4"/>
  <c r="H367" i="4" s="1"/>
  <c r="H369" i="4"/>
  <c r="H370" i="4" s="1"/>
  <c r="H375" i="4"/>
  <c r="H376" i="4" s="1"/>
  <c r="H378" i="4"/>
  <c r="H379" i="4"/>
  <c r="H380" i="4" s="1"/>
  <c r="H382" i="4"/>
  <c r="H387" i="4"/>
  <c r="H388" i="4" s="1"/>
  <c r="H390" i="4"/>
  <c r="H391" i="4"/>
  <c r="H392" i="4" s="1"/>
  <c r="H393" i="4" s="1"/>
  <c r="H394" i="4"/>
  <c r="H399" i="4"/>
  <c r="H400" i="4" s="1"/>
  <c r="H402" i="4"/>
  <c r="H403" i="4"/>
  <c r="H404" i="4" s="1"/>
  <c r="H406" i="4"/>
  <c r="H407" i="4"/>
  <c r="H408" i="4" s="1"/>
  <c r="H409" i="4"/>
  <c r="H411" i="4"/>
  <c r="H412" i="4" s="1"/>
  <c r="H416" i="4"/>
  <c r="H417" i="4"/>
  <c r="H418" i="4"/>
  <c r="H419" i="4"/>
  <c r="H420" i="4"/>
  <c r="H421" i="4"/>
  <c r="H422" i="4"/>
  <c r="H423" i="4"/>
  <c r="H424" i="4"/>
  <c r="H425" i="4"/>
  <c r="H426" i="4"/>
  <c r="H427" i="4"/>
  <c r="H428" i="4"/>
  <c r="H429" i="4"/>
  <c r="H430" i="4"/>
  <c r="H431" i="4"/>
  <c r="H432" i="4"/>
  <c r="H433" i="4"/>
  <c r="H434" i="4"/>
  <c r="H435" i="4"/>
  <c r="I436" i="4" s="1"/>
  <c r="G199" i="8" s="1"/>
  <c r="H436" i="4"/>
  <c r="H437" i="4"/>
  <c r="H438" i="4"/>
  <c r="H439" i="4"/>
  <c r="H440" i="4"/>
  <c r="H441" i="4"/>
  <c r="H442" i="4"/>
  <c r="H443" i="4"/>
  <c r="I444" i="4" s="1"/>
  <c r="G203" i="8" s="1"/>
  <c r="H444" i="4"/>
  <c r="H448" i="4"/>
  <c r="H449" i="4"/>
  <c r="H450" i="4"/>
  <c r="H451" i="4"/>
  <c r="H452" i="4"/>
  <c r="H453" i="4"/>
  <c r="I453" i="4" s="1"/>
  <c r="G209" i="8" s="1"/>
  <c r="H454" i="4"/>
  <c r="I455" i="4" s="1"/>
  <c r="G210" i="8" s="1"/>
  <c r="H455" i="4"/>
  <c r="H456" i="4"/>
  <c r="H457" i="4"/>
  <c r="H458" i="4"/>
  <c r="H459" i="4"/>
  <c r="H460" i="4"/>
  <c r="H461" i="4"/>
  <c r="H462" i="4"/>
  <c r="H463" i="4"/>
  <c r="H464" i="4"/>
  <c r="H465" i="4"/>
  <c r="H469" i="4"/>
  <c r="H470" i="4"/>
  <c r="H471" i="4"/>
  <c r="H472" i="4"/>
  <c r="H473" i="4"/>
  <c r="H474" i="4"/>
  <c r="H475" i="4"/>
  <c r="H476" i="4"/>
  <c r="H477" i="4"/>
  <c r="H478" i="4"/>
  <c r="H479" i="4"/>
  <c r="H480" i="4"/>
  <c r="H484" i="4"/>
  <c r="H485" i="4"/>
  <c r="H486" i="4"/>
  <c r="H487" i="4"/>
  <c r="H488" i="4"/>
  <c r="H489" i="4"/>
  <c r="H490" i="4"/>
  <c r="H491" i="4"/>
  <c r="H495" i="4"/>
  <c r="H496" i="4"/>
  <c r="H497" i="4"/>
  <c r="H498" i="4"/>
  <c r="H499" i="4"/>
  <c r="H500" i="4"/>
  <c r="H501" i="4"/>
  <c r="H502" i="4"/>
  <c r="H503" i="4"/>
  <c r="H504" i="4"/>
  <c r="H505" i="4"/>
  <c r="H506" i="4"/>
  <c r="H507" i="4"/>
  <c r="H508" i="4"/>
  <c r="H509" i="4"/>
  <c r="H510" i="4"/>
  <c r="H511" i="4"/>
  <c r="H512" i="4"/>
  <c r="H513" i="4"/>
  <c r="H514" i="4"/>
  <c r="H515" i="4"/>
  <c r="H516" i="4"/>
  <c r="H517" i="4"/>
  <c r="H518" i="4"/>
  <c r="H519" i="4"/>
  <c r="H520" i="4"/>
  <c r="H521" i="4"/>
  <c r="H522" i="4"/>
  <c r="H523" i="4"/>
  <c r="H524" i="4"/>
  <c r="H529" i="4"/>
  <c r="H530" i="4"/>
  <c r="H531" i="4"/>
  <c r="H532" i="4"/>
  <c r="H533" i="4"/>
  <c r="H534" i="4"/>
  <c r="H535" i="4"/>
  <c r="H537" i="4"/>
  <c r="H538" i="4"/>
  <c r="H539" i="4"/>
  <c r="H540" i="4"/>
  <c r="H541" i="4"/>
  <c r="H542" i="4"/>
  <c r="H544" i="4"/>
  <c r="H545" i="4"/>
  <c r="H546" i="4"/>
  <c r="H547" i="4"/>
  <c r="H548" i="4"/>
  <c r="H549" i="4"/>
  <c r="H551" i="4"/>
  <c r="H552" i="4"/>
  <c r="H553" i="4"/>
  <c r="H555" i="4"/>
  <c r="H556" i="4"/>
  <c r="H557" i="4"/>
  <c r="H558" i="4"/>
  <c r="H559" i="4"/>
  <c r="H560" i="4"/>
  <c r="H561" i="4"/>
  <c r="H562" i="4"/>
  <c r="H563" i="4"/>
  <c r="H564" i="4"/>
  <c r="H566" i="4"/>
  <c r="H567" i="4"/>
  <c r="H568" i="4"/>
  <c r="H569" i="4"/>
  <c r="H570" i="4"/>
  <c r="H571" i="4"/>
  <c r="H572" i="4"/>
  <c r="H573" i="4"/>
  <c r="H574" i="4"/>
  <c r="H575" i="4"/>
  <c r="H576" i="4"/>
  <c r="H577" i="4"/>
  <c r="H578" i="4"/>
  <c r="H579" i="4"/>
  <c r="H580" i="4"/>
  <c r="H581" i="4"/>
  <c r="H582" i="4"/>
  <c r="H583" i="4"/>
  <c r="H584" i="4"/>
  <c r="H585" i="4"/>
  <c r="H586" i="4"/>
  <c r="H587" i="4"/>
  <c r="H588" i="4"/>
  <c r="H589" i="4"/>
  <c r="H590" i="4"/>
  <c r="H591" i="4"/>
  <c r="H610" i="4"/>
  <c r="G273" i="8" s="1"/>
  <c r="H611" i="4"/>
  <c r="G274" i="8" s="1"/>
  <c r="H612" i="4"/>
  <c r="G275" i="8" s="1"/>
  <c r="H613" i="4"/>
  <c r="H614" i="4"/>
  <c r="H617" i="4"/>
  <c r="H619" i="4"/>
  <c r="H620" i="4"/>
  <c r="H621" i="4"/>
  <c r="H626" i="4"/>
  <c r="H627" i="4" s="1"/>
  <c r="H628" i="4" s="1"/>
  <c r="H629" i="4"/>
  <c r="H630" i="4" s="1"/>
  <c r="H632" i="4"/>
  <c r="H635" i="4"/>
  <c r="H641" i="4"/>
  <c r="H642" i="4"/>
  <c r="H643" i="4"/>
  <c r="H644" i="4"/>
  <c r="I644" i="4" s="1"/>
  <c r="G290" i="8" s="1"/>
  <c r="H645" i="4"/>
  <c r="I645" i="4" s="1"/>
  <c r="G291" i="8" s="1"/>
  <c r="H646" i="4"/>
  <c r="I650" i="4" s="1"/>
  <c r="G292" i="8" s="1"/>
  <c r="H647" i="4"/>
  <c r="H648" i="4"/>
  <c r="H649" i="4"/>
  <c r="H650" i="4"/>
  <c r="H651" i="4"/>
  <c r="H652" i="4"/>
  <c r="H653" i="4"/>
  <c r="H654" i="4"/>
  <c r="H657" i="4"/>
  <c r="H658" i="4"/>
  <c r="H659" i="4"/>
  <c r="H660" i="4"/>
  <c r="H661" i="4"/>
  <c r="H662" i="4"/>
  <c r="H666" i="4"/>
  <c r="H667" i="4" s="1"/>
  <c r="H668" i="4" s="1"/>
  <c r="I668" i="4" s="1"/>
  <c r="H669" i="4"/>
  <c r="H670" i="4" s="1"/>
  <c r="H672" i="4"/>
  <c r="H673" i="4"/>
  <c r="H675" i="4"/>
  <c r="H676" i="4"/>
  <c r="H678" i="4"/>
  <c r="H679" i="4" s="1"/>
  <c r="H681" i="4"/>
  <c r="H682" i="4" s="1"/>
  <c r="H684" i="4"/>
  <c r="H685" i="4"/>
  <c r="H687" i="4"/>
  <c r="H689" i="4"/>
  <c r="I689" i="4" s="1"/>
  <c r="G312" i="8" s="1"/>
  <c r="H655" i="4"/>
  <c r="H656" i="4"/>
  <c r="H690" i="4"/>
  <c r="H691" i="4"/>
  <c r="H693" i="4"/>
  <c r="H694" i="4"/>
  <c r="H695" i="4"/>
  <c r="H696" i="4"/>
  <c r="H697" i="4"/>
  <c r="H698" i="4"/>
  <c r="H699" i="4"/>
  <c r="H700" i="4"/>
  <c r="H701" i="4"/>
  <c r="H702" i="4"/>
  <c r="H703" i="4"/>
  <c r="H707" i="4"/>
  <c r="H708" i="4" s="1"/>
  <c r="I708" i="4" s="1"/>
  <c r="G324" i="8" s="1"/>
  <c r="H709" i="4"/>
  <c r="H710" i="4" s="1"/>
  <c r="H711" i="4"/>
  <c r="H713" i="4"/>
  <c r="H715" i="4"/>
  <c r="H716" i="4" s="1"/>
  <c r="I716" i="4" s="1"/>
  <c r="G328" i="8" s="1"/>
  <c r="H717" i="4"/>
  <c r="H718" i="4"/>
  <c r="H719" i="4"/>
  <c r="H720" i="4"/>
  <c r="H721" i="4"/>
  <c r="H722" i="4"/>
  <c r="H724" i="4"/>
  <c r="H725" i="4"/>
  <c r="H726" i="4"/>
  <c r="H727" i="4"/>
  <c r="H728" i="4"/>
  <c r="H729" i="4"/>
  <c r="H730" i="4"/>
  <c r="H731" i="4"/>
  <c r="H732" i="4"/>
  <c r="H733" i="4"/>
  <c r="H734" i="4"/>
  <c r="H735" i="4"/>
  <c r="H739" i="4"/>
  <c r="H740" i="4"/>
  <c r="H741" i="4"/>
  <c r="H746" i="4"/>
  <c r="H747" i="4"/>
  <c r="H748" i="4"/>
  <c r="H749" i="4"/>
  <c r="H750" i="4"/>
  <c r="H751" i="4"/>
  <c r="H752" i="4"/>
  <c r="H753" i="4"/>
  <c r="H754" i="4"/>
  <c r="H755" i="4"/>
  <c r="H756" i="4"/>
  <c r="H757" i="4"/>
  <c r="H758" i="4"/>
  <c r="H759" i="4"/>
  <c r="H760" i="4"/>
  <c r="I760" i="4" s="1"/>
  <c r="G351" i="8" s="1"/>
  <c r="H761" i="4"/>
  <c r="H762" i="4"/>
  <c r="H763" i="4"/>
  <c r="H764" i="4"/>
  <c r="H765" i="4"/>
  <c r="H766" i="4"/>
  <c r="H770" i="4"/>
  <c r="H771" i="4" s="1"/>
  <c r="H772" i="4"/>
  <c r="H774" i="4"/>
  <c r="H775" i="4" s="1"/>
  <c r="I775" i="4" s="1"/>
  <c r="G360" i="8" s="1"/>
  <c r="H776" i="4"/>
  <c r="H777" i="4" s="1"/>
  <c r="I777" i="4" s="1"/>
  <c r="G361" i="8" s="1"/>
  <c r="H778" i="4"/>
  <c r="H781" i="4"/>
  <c r="G364" i="8" s="1"/>
  <c r="H782" i="4"/>
  <c r="G365" i="8" s="1"/>
  <c r="H783" i="4"/>
  <c r="G366" i="8" s="1"/>
  <c r="H784" i="4"/>
  <c r="G367" i="8" s="1"/>
  <c r="H785" i="4"/>
  <c r="G368" i="8" s="1"/>
  <c r="H787" i="4"/>
  <c r="G370" i="8" s="1"/>
  <c r="H788" i="4"/>
  <c r="G371" i="8" s="1"/>
  <c r="H789" i="4"/>
  <c r="G372" i="8" s="1"/>
  <c r="H790" i="4"/>
  <c r="H791" i="4"/>
  <c r="H792" i="4"/>
  <c r="H793" i="4"/>
  <c r="H798" i="4"/>
  <c r="G380" i="8" s="1"/>
  <c r="H799" i="4"/>
  <c r="G381" i="8" s="1"/>
  <c r="H803" i="4"/>
  <c r="G385" i="8" s="1"/>
  <c r="H804" i="4"/>
  <c r="G386" i="8" s="1"/>
  <c r="H805" i="4"/>
  <c r="G387" i="8" s="1"/>
  <c r="H806" i="4"/>
  <c r="G388" i="8" s="1"/>
  <c r="F389" i="8"/>
  <c r="C25" i="9" s="1"/>
  <c r="F15" i="8"/>
  <c r="F47" i="8"/>
  <c r="F58" i="8"/>
  <c r="F95" i="8"/>
  <c r="E395" i="8"/>
  <c r="D16" i="7"/>
  <c r="D21" i="7"/>
  <c r="D26" i="7"/>
  <c r="D31" i="7"/>
  <c r="D36" i="7"/>
  <c r="D41" i="7"/>
  <c r="D46" i="7"/>
  <c r="H6" i="10"/>
  <c r="H5" i="10"/>
  <c r="H10" i="10"/>
  <c r="H9" i="10"/>
  <c r="H8" i="10"/>
  <c r="D10" i="10"/>
  <c r="D9" i="10"/>
  <c r="D8" i="10"/>
  <c r="H15" i="4"/>
  <c r="F40" i="1"/>
  <c r="H8" i="4"/>
  <c r="G11" i="8" s="1"/>
  <c r="H9" i="4"/>
  <c r="G12" i="8" s="1"/>
  <c r="H10" i="4"/>
  <c r="G13" i="8" s="1"/>
  <c r="H11" i="4"/>
  <c r="G14" i="8" s="1"/>
  <c r="H16" i="4"/>
  <c r="H20" i="4"/>
  <c r="H21" i="4" s="1"/>
  <c r="H22" i="4" s="1"/>
  <c r="H23" i="4"/>
  <c r="H24" i="4" s="1"/>
  <c r="H26" i="4"/>
  <c r="H27" i="4" s="1"/>
  <c r="H28" i="4" s="1"/>
  <c r="I28" i="4" s="1"/>
  <c r="G22" i="8" s="1"/>
  <c r="H29" i="4"/>
  <c r="H30" i="4" s="1"/>
  <c r="H32" i="4"/>
  <c r="H35" i="4"/>
  <c r="H36" i="4" s="1"/>
  <c r="H38" i="4"/>
  <c r="H39" i="4" s="1"/>
  <c r="H40" i="4" s="1"/>
  <c r="I40" i="4" s="1"/>
  <c r="G26" i="8" s="1"/>
  <c r="H41" i="4"/>
  <c r="H42" i="4" s="1"/>
  <c r="H43" i="4" s="1"/>
  <c r="I43" i="4" s="1"/>
  <c r="G27" i="8" s="1"/>
  <c r="H44" i="4"/>
  <c r="H53" i="4"/>
  <c r="H54" i="4" s="1"/>
  <c r="H55" i="4" s="1"/>
  <c r="I55" i="4" s="1"/>
  <c r="G31" i="8" s="1"/>
  <c r="H56" i="4"/>
  <c r="H57" i="4" s="1"/>
  <c r="H58" i="4" s="1"/>
  <c r="H59" i="4"/>
  <c r="H60" i="4" s="1"/>
  <c r="H62" i="4"/>
  <c r="H63" i="4" s="1"/>
  <c r="H88" i="4"/>
  <c r="H89" i="4" s="1"/>
  <c r="H91" i="4"/>
  <c r="H92" i="4" s="1"/>
  <c r="H93" i="4" s="1"/>
  <c r="I93" i="4" s="1"/>
  <c r="G42" i="8" s="1"/>
  <c r="H94" i="4"/>
  <c r="H95" i="4" s="1"/>
  <c r="H97" i="4"/>
  <c r="H98" i="4" s="1"/>
  <c r="H99" i="4" s="1"/>
  <c r="I99" i="4" s="1"/>
  <c r="G44" i="8" s="1"/>
  <c r="H103" i="4"/>
  <c r="G50" i="8" s="1"/>
  <c r="H104" i="4"/>
  <c r="G51" i="8" s="1"/>
  <c r="H105" i="4"/>
  <c r="G52" i="8" s="1"/>
  <c r="H106" i="4"/>
  <c r="H107" i="4"/>
  <c r="G54" i="8" s="1"/>
  <c r="H108" i="4"/>
  <c r="G55" i="8" s="1"/>
  <c r="H109" i="4"/>
  <c r="G56" i="8" s="1"/>
  <c r="H110" i="4"/>
  <c r="G57" i="8" s="1"/>
  <c r="F41" i="1"/>
  <c r="F180" i="8"/>
  <c r="C9" i="9" s="1"/>
  <c r="B12" i="10"/>
  <c r="F40" i="10"/>
  <c r="F41" i="10"/>
  <c r="B13" i="10"/>
  <c r="B14" i="10"/>
  <c r="B15" i="10"/>
  <c r="B17" i="10"/>
  <c r="B18" i="10"/>
  <c r="B19" i="10"/>
  <c r="B20" i="10"/>
  <c r="B21" i="10"/>
  <c r="B22" i="10"/>
  <c r="B23" i="10"/>
  <c r="B24" i="10"/>
  <c r="B25" i="10"/>
  <c r="B26" i="10"/>
  <c r="B28" i="10"/>
  <c r="B29" i="10"/>
  <c r="B30" i="10"/>
  <c r="B31" i="10"/>
  <c r="B33" i="10"/>
  <c r="B34" i="10"/>
  <c r="B35" i="10"/>
  <c r="F50" i="10"/>
  <c r="F51" i="10"/>
  <c r="C44" i="9"/>
  <c r="E37" i="6"/>
  <c r="G37" i="6" s="1"/>
  <c r="D44" i="9"/>
  <c r="F44" i="9" s="1"/>
  <c r="E36" i="9"/>
  <c r="E37" i="9"/>
  <c r="E44" i="9" s="1"/>
  <c r="E38" i="9"/>
  <c r="E39" i="9"/>
  <c r="E40" i="9"/>
  <c r="E41" i="9"/>
  <c r="E42" i="9"/>
  <c r="E43" i="9"/>
  <c r="F43" i="9"/>
  <c r="F42" i="9"/>
  <c r="F41" i="9"/>
  <c r="F40" i="9"/>
  <c r="F39" i="9"/>
  <c r="F38" i="9"/>
  <c r="F37" i="9"/>
  <c r="F36" i="9"/>
  <c r="F188" i="8"/>
  <c r="C10" i="9" s="1"/>
  <c r="F204" i="8"/>
  <c r="C11" i="9" s="1"/>
  <c r="F216" i="8"/>
  <c r="C12" i="9" s="1"/>
  <c r="F225" i="8"/>
  <c r="F232" i="8"/>
  <c r="C14" i="9" s="1"/>
  <c r="F250" i="8"/>
  <c r="C15" i="9" s="1"/>
  <c r="F262" i="8"/>
  <c r="C16" i="9"/>
  <c r="F270" i="8"/>
  <c r="C17" i="9" s="1"/>
  <c r="F280" i="8"/>
  <c r="C18" i="9" s="1"/>
  <c r="F299" i="8"/>
  <c r="C19" i="9" s="1"/>
  <c r="F321" i="8"/>
  <c r="C20" i="9" s="1"/>
  <c r="F339" i="8"/>
  <c r="C21" i="9" s="1"/>
  <c r="F344" i="8"/>
  <c r="F355" i="8"/>
  <c r="C23" i="9" s="1"/>
  <c r="F376" i="8"/>
  <c r="C24" i="9" s="1"/>
  <c r="E9" i="6"/>
  <c r="E10" i="6"/>
  <c r="E11" i="6"/>
  <c r="E12" i="6"/>
  <c r="E13" i="6"/>
  <c r="E14" i="6"/>
  <c r="E15" i="6"/>
  <c r="E16" i="6"/>
  <c r="E17" i="6"/>
  <c r="E18" i="6"/>
  <c r="E30" i="6"/>
  <c r="E31" i="6"/>
  <c r="E19" i="6"/>
  <c r="E28" i="6" s="1"/>
  <c r="E20" i="6"/>
  <c r="E21" i="6"/>
  <c r="E22" i="6"/>
  <c r="E8" i="6"/>
  <c r="E26" i="6"/>
  <c r="E23" i="6"/>
  <c r="E24" i="6"/>
  <c r="E25" i="6"/>
  <c r="C45" i="6"/>
  <c r="C26" i="6"/>
  <c r="C27" i="6"/>
  <c r="C28" i="6"/>
  <c r="C29" i="6"/>
  <c r="D29" i="6"/>
  <c r="D28" i="6"/>
  <c r="D27" i="6"/>
  <c r="D32" i="6"/>
  <c r="D26" i="6"/>
  <c r="G10" i="8"/>
  <c r="A378" i="8"/>
  <c r="A357" i="8"/>
  <c r="A347" i="8"/>
  <c r="A342" i="8"/>
  <c r="A323" i="8"/>
  <c r="A301" i="8"/>
  <c r="A283" i="8"/>
  <c r="A272" i="8"/>
  <c r="A264" i="8"/>
  <c r="A252" i="8"/>
  <c r="A234" i="8"/>
  <c r="A227" i="8"/>
  <c r="A218" i="8"/>
  <c r="A206" i="8"/>
  <c r="A190" i="8"/>
  <c r="A182" i="8"/>
  <c r="A98" i="8"/>
  <c r="A60" i="8"/>
  <c r="A49" i="8"/>
  <c r="A17" i="8"/>
  <c r="A9" i="8"/>
  <c r="B35" i="1"/>
  <c r="B34" i="1"/>
  <c r="B33" i="1"/>
  <c r="B31" i="1"/>
  <c r="B30" i="1"/>
  <c r="B29" i="1"/>
  <c r="B28" i="1"/>
  <c r="B26" i="1"/>
  <c r="B25" i="1"/>
  <c r="B24" i="1"/>
  <c r="B23" i="1"/>
  <c r="B22" i="1"/>
  <c r="B21" i="1"/>
  <c r="B20" i="1"/>
  <c r="B19" i="1"/>
  <c r="B18" i="1"/>
  <c r="B17" i="1"/>
  <c r="B15" i="1"/>
  <c r="B14" i="1"/>
  <c r="B13" i="1"/>
  <c r="B12" i="1"/>
  <c r="V15" i="5"/>
  <c r="E41" i="5"/>
  <c r="E42" i="5"/>
  <c r="F8" i="5" s="1"/>
  <c r="F18" i="5" s="1"/>
  <c r="F42" i="5" s="1"/>
  <c r="G8" i="5" s="1"/>
  <c r="G18" i="5" s="1"/>
  <c r="G42" i="5" s="1"/>
  <c r="H8" i="5" s="1"/>
  <c r="H18" i="5" s="1"/>
  <c r="H42" i="5" s="1"/>
  <c r="I8" i="5" s="1"/>
  <c r="I18" i="5" s="1"/>
  <c r="I42" i="5" s="1"/>
  <c r="J8" i="5" s="1"/>
  <c r="J18" i="5" s="1"/>
  <c r="J42" i="5" s="1"/>
  <c r="K8" i="5" s="1"/>
  <c r="K18" i="5" s="1"/>
  <c r="K42" i="5" s="1"/>
  <c r="L8" i="5" s="1"/>
  <c r="L18" i="5" s="1"/>
  <c r="L42" i="5" s="1"/>
  <c r="M8" i="5" s="1"/>
  <c r="M18" i="5" s="1"/>
  <c r="M42" i="5" s="1"/>
  <c r="N8" i="5" s="1"/>
  <c r="N18" i="5" s="1"/>
  <c r="N42" i="5" s="1"/>
  <c r="O8" i="5" s="1"/>
  <c r="O18" i="5" s="1"/>
  <c r="O42" i="5" s="1"/>
  <c r="P8" i="5" s="1"/>
  <c r="P18" i="5" s="1"/>
  <c r="P42" i="5" s="1"/>
  <c r="Q8" i="5" s="1"/>
  <c r="Q18" i="5" s="1"/>
  <c r="Q42" i="5" s="1"/>
  <c r="R8" i="5" s="1"/>
  <c r="R18" i="5" s="1"/>
  <c r="R42" i="5" s="1"/>
  <c r="S8" i="5" s="1"/>
  <c r="S18" i="5" s="1"/>
  <c r="S42" i="5" s="1"/>
  <c r="T8" i="5" s="1"/>
  <c r="T18" i="5" s="1"/>
  <c r="T42" i="5" s="1"/>
  <c r="U8" i="5" s="1"/>
  <c r="U18" i="5" s="1"/>
  <c r="U42" i="5" s="1"/>
  <c r="E18" i="5"/>
  <c r="F41" i="5"/>
  <c r="G41" i="5"/>
  <c r="H41" i="5"/>
  <c r="I41" i="5"/>
  <c r="J41" i="5"/>
  <c r="K41" i="5"/>
  <c r="L41" i="5"/>
  <c r="M41" i="5"/>
  <c r="N41" i="5"/>
  <c r="O41" i="5"/>
  <c r="P41" i="5"/>
  <c r="Q41" i="5"/>
  <c r="R41" i="5"/>
  <c r="S41" i="5"/>
  <c r="T41" i="5"/>
  <c r="U41" i="5"/>
  <c r="E38" i="6"/>
  <c r="G38" i="6" s="1"/>
  <c r="E39" i="6"/>
  <c r="E40" i="6"/>
  <c r="G40" i="6"/>
  <c r="E41" i="6"/>
  <c r="G41" i="6" s="1"/>
  <c r="E42" i="6"/>
  <c r="G42" i="6"/>
  <c r="E43" i="6"/>
  <c r="G43" i="6" s="1"/>
  <c r="E44" i="6"/>
  <c r="G44" i="6" s="1"/>
  <c r="D45" i="6"/>
  <c r="F45" i="6"/>
  <c r="F50" i="1"/>
  <c r="F51" i="1"/>
  <c r="V14" i="5"/>
  <c r="V18" i="5" s="1"/>
  <c r="V11" i="5"/>
  <c r="V12" i="5"/>
  <c r="V13" i="5"/>
  <c r="V16" i="5"/>
  <c r="V17" i="5"/>
  <c r="V9" i="5"/>
  <c r="V10" i="5"/>
  <c r="D18" i="5"/>
  <c r="H70" i="4"/>
  <c r="G61" i="8"/>
  <c r="D196" i="12"/>
  <c r="G196" i="12" s="1"/>
  <c r="G118" i="12"/>
  <c r="J118" i="12" s="1"/>
  <c r="G83" i="12"/>
  <c r="I83" i="12" s="1"/>
  <c r="K83" i="12" s="1"/>
  <c r="I42" i="12"/>
  <c r="K42" i="12" s="1"/>
  <c r="I61" i="12"/>
  <c r="G79" i="12"/>
  <c r="J79" i="12" s="1"/>
  <c r="K100" i="12"/>
  <c r="I115" i="12"/>
  <c r="J175" i="12"/>
  <c r="I76" i="12"/>
  <c r="K138" i="12"/>
  <c r="K139" i="12" s="1"/>
  <c r="D117" i="12"/>
  <c r="G117" i="12"/>
  <c r="I117" i="12"/>
  <c r="D120" i="12"/>
  <c r="J117" i="12"/>
  <c r="D156" i="12"/>
  <c r="I196" i="12"/>
  <c r="K196" i="12" s="1"/>
  <c r="E29" i="6"/>
  <c r="J196" i="12"/>
  <c r="C13" i="9"/>
  <c r="H45" i="4"/>
  <c r="H46" i="4" s="1"/>
  <c r="I46" i="4" s="1"/>
  <c r="G28" i="8" s="1"/>
  <c r="K117" i="12"/>
  <c r="C32" i="6"/>
  <c r="H33" i="4"/>
  <c r="H639" i="4"/>
  <c r="H640" i="4" s="1"/>
  <c r="H238" i="4"/>
  <c r="H239" i="4" s="1"/>
  <c r="H229" i="4"/>
  <c r="H230" i="4" s="1"/>
  <c r="I230" i="4" s="1"/>
  <c r="G127" i="8" s="1"/>
  <c r="H215" i="4"/>
  <c r="I215" i="4" s="1"/>
  <c r="G122" i="8" s="1"/>
  <c r="H158" i="4"/>
  <c r="H159" i="4"/>
  <c r="I159" i="4" s="1"/>
  <c r="G102" i="8" s="1"/>
  <c r="J44" i="12"/>
  <c r="H633" i="4"/>
  <c r="H634" i="4" s="1"/>
  <c r="H389" i="4"/>
  <c r="H161" i="4"/>
  <c r="H162" i="4" s="1"/>
  <c r="I162" i="4" s="1"/>
  <c r="G103" i="8" s="1"/>
  <c r="J150" i="12"/>
  <c r="K157" i="12"/>
  <c r="J157" i="12"/>
  <c r="I167" i="12" s="1"/>
  <c r="G156" i="12"/>
  <c r="D195" i="12"/>
  <c r="G195" i="12" s="1"/>
  <c r="J195" i="12" s="1"/>
  <c r="J81" i="12"/>
  <c r="I81" i="12"/>
  <c r="K81" i="12"/>
  <c r="H354" i="4"/>
  <c r="H355" i="4" s="1"/>
  <c r="I355" i="4" s="1"/>
  <c r="G172" i="8" s="1"/>
  <c r="H261" i="4"/>
  <c r="H262" i="4" s="1"/>
  <c r="H67" i="4"/>
  <c r="I136" i="12"/>
  <c r="C22" i="9"/>
  <c r="I408" i="4"/>
  <c r="H323" i="4"/>
  <c r="H324" i="4" s="1"/>
  <c r="I324" i="4" s="1"/>
  <c r="G161" i="8" s="1"/>
  <c r="H310" i="4"/>
  <c r="H311" i="4" s="1"/>
  <c r="I311" i="4" s="1"/>
  <c r="G156" i="8" s="1"/>
  <c r="H295" i="4"/>
  <c r="H296" i="4" s="1"/>
  <c r="I296" i="4" s="1"/>
  <c r="G151" i="8" s="1"/>
  <c r="H170" i="4"/>
  <c r="H171" i="4" s="1"/>
  <c r="I171" i="4" s="1"/>
  <c r="G106" i="8" s="1"/>
  <c r="K14" i="12"/>
  <c r="K18" i="12"/>
  <c r="K19" i="12"/>
  <c r="I19" i="12"/>
  <c r="K21" i="12"/>
  <c r="K22" i="12" s="1"/>
  <c r="I22" i="12"/>
  <c r="K130" i="12"/>
  <c r="I132" i="12"/>
  <c r="I193" i="12"/>
  <c r="I39" i="12"/>
  <c r="K39" i="12" s="1"/>
  <c r="H401" i="4"/>
  <c r="I402" i="4" s="1"/>
  <c r="I100" i="12"/>
  <c r="H76" i="4"/>
  <c r="H77" i="4" s="1"/>
  <c r="I77" i="4" s="1"/>
  <c r="G37" i="8" s="1"/>
  <c r="D48" i="7"/>
  <c r="E36" i="7" s="1"/>
  <c r="H636" i="4"/>
  <c r="H637" i="4" s="1"/>
  <c r="I434" i="4"/>
  <c r="G198" i="8" s="1"/>
  <c r="H410" i="4"/>
  <c r="I410" i="4" s="1"/>
  <c r="L410" i="4" s="1"/>
  <c r="G185" i="8" s="1"/>
  <c r="H207" i="4"/>
  <c r="H188" i="4"/>
  <c r="H189" i="4" s="1"/>
  <c r="G46" i="12"/>
  <c r="K91" i="12"/>
  <c r="I93" i="12"/>
  <c r="K95" i="12"/>
  <c r="I97" i="12"/>
  <c r="G155" i="12"/>
  <c r="K180" i="12"/>
  <c r="K182" i="12" s="1"/>
  <c r="I182" i="12"/>
  <c r="H336" i="4"/>
  <c r="I336" i="4" s="1"/>
  <c r="G165" i="8" s="1"/>
  <c r="H277" i="4"/>
  <c r="H278" i="4" s="1"/>
  <c r="I278" i="4" s="1"/>
  <c r="G145" i="8" s="1"/>
  <c r="G116" i="12"/>
  <c r="I44" i="12"/>
  <c r="K44" i="12" s="1"/>
  <c r="H301" i="4"/>
  <c r="H280" i="4"/>
  <c r="H281" i="4" s="1"/>
  <c r="K174" i="12"/>
  <c r="K175" i="12" s="1"/>
  <c r="I175" i="12"/>
  <c r="J189" i="12"/>
  <c r="H245" i="4"/>
  <c r="I245" i="4" s="1"/>
  <c r="G132" i="8" s="1"/>
  <c r="J72" i="12"/>
  <c r="C7" i="12"/>
  <c r="J156" i="12"/>
  <c r="I156" i="12"/>
  <c r="K156" i="12"/>
  <c r="E15" i="7"/>
  <c r="E26" i="7"/>
  <c r="E46" i="7"/>
  <c r="E44" i="7"/>
  <c r="E29" i="7"/>
  <c r="E41" i="7"/>
  <c r="E20" i="7"/>
  <c r="E28" i="7"/>
  <c r="E45" i="7"/>
  <c r="E35" i="7"/>
  <c r="E30" i="7"/>
  <c r="E13" i="7"/>
  <c r="E21" i="7"/>
  <c r="I195" i="12"/>
  <c r="K195" i="12" s="1"/>
  <c r="C28" i="9" l="1"/>
  <c r="I183" i="4"/>
  <c r="H180" i="4"/>
  <c r="I180" i="4" s="1"/>
  <c r="I472" i="4"/>
  <c r="G220" i="8" s="1"/>
  <c r="I741" i="4"/>
  <c r="K742" i="4" s="1"/>
  <c r="F22" i="6" s="1"/>
  <c r="G22" i="6" s="1"/>
  <c r="I508" i="4"/>
  <c r="G241" i="8" s="1"/>
  <c r="I432" i="4"/>
  <c r="G197" i="8" s="1"/>
  <c r="I522" i="4"/>
  <c r="G248" i="8" s="1"/>
  <c r="I688" i="4"/>
  <c r="G311" i="8" s="1"/>
  <c r="I758" i="4"/>
  <c r="G350" i="8" s="1"/>
  <c r="I735" i="4"/>
  <c r="G337" i="8" s="1"/>
  <c r="I718" i="4"/>
  <c r="G329" i="8" s="1"/>
  <c r="I516" i="4"/>
  <c r="G245" i="8" s="1"/>
  <c r="I478" i="4"/>
  <c r="G223" i="8" s="1"/>
  <c r="I564" i="4"/>
  <c r="G257" i="8" s="1"/>
  <c r="I265" i="4"/>
  <c r="G140" i="8" s="1"/>
  <c r="I390" i="4"/>
  <c r="H264" i="4"/>
  <c r="H265" i="4" s="1"/>
  <c r="I591" i="4"/>
  <c r="G261" i="8" s="1"/>
  <c r="H220" i="4"/>
  <c r="H221" i="4" s="1"/>
  <c r="I221" i="4" s="1"/>
  <c r="G124" i="8" s="1"/>
  <c r="I783" i="4"/>
  <c r="H405" i="4"/>
  <c r="H83" i="4"/>
  <c r="I83" i="4" s="1"/>
  <c r="G39" i="8" s="1"/>
  <c r="I461" i="4"/>
  <c r="G213" i="8" s="1"/>
  <c r="I426" i="4"/>
  <c r="G194" i="8" s="1"/>
  <c r="I710" i="4"/>
  <c r="G325" i="8" s="1"/>
  <c r="I22" i="4"/>
  <c r="G20" i="8" s="1"/>
  <c r="I695" i="4"/>
  <c r="G315" i="8" s="1"/>
  <c r="I614" i="4"/>
  <c r="G276" i="8" s="1"/>
  <c r="I417" i="4"/>
  <c r="I498" i="4"/>
  <c r="G236" i="8" s="1"/>
  <c r="I457" i="4"/>
  <c r="G211" i="8" s="1"/>
  <c r="I764" i="4"/>
  <c r="G353" i="8" s="1"/>
  <c r="I654" i="4"/>
  <c r="G293" i="8" s="1"/>
  <c r="I587" i="4"/>
  <c r="G259" i="8" s="1"/>
  <c r="H314" i="4"/>
  <c r="I314" i="4" s="1"/>
  <c r="G157" i="8" s="1"/>
  <c r="H37" i="4"/>
  <c r="I37" i="4" s="1"/>
  <c r="G25" i="8" s="1"/>
  <c r="H168" i="4"/>
  <c r="I168" i="4" s="1"/>
  <c r="G105" i="8" s="1"/>
  <c r="I785" i="4"/>
  <c r="H327" i="4"/>
  <c r="I327" i="4" s="1"/>
  <c r="G162" i="8" s="1"/>
  <c r="I762" i="4"/>
  <c r="G352" i="8" s="1"/>
  <c r="I699" i="4"/>
  <c r="G317" i="8" s="1"/>
  <c r="I621" i="4"/>
  <c r="G279" i="8" s="1"/>
  <c r="I542" i="4"/>
  <c r="G254" i="8" s="1"/>
  <c r="I520" i="4"/>
  <c r="G247" i="8" s="1"/>
  <c r="I697" i="4"/>
  <c r="G316" i="8" s="1"/>
  <c r="F390" i="8"/>
  <c r="H31" i="4"/>
  <c r="I31" i="4" s="1"/>
  <c r="G23" i="8" s="1"/>
  <c r="K15" i="8"/>
  <c r="I693" i="4"/>
  <c r="G314" i="8" s="1"/>
  <c r="I506" i="4"/>
  <c r="G240" i="8" s="1"/>
  <c r="I438" i="4"/>
  <c r="G200" i="8" s="1"/>
  <c r="I430" i="4"/>
  <c r="G196" i="8" s="1"/>
  <c r="I602" i="4"/>
  <c r="G267" i="8" s="1"/>
  <c r="I406" i="4"/>
  <c r="I793" i="4"/>
  <c r="G374" i="8" s="1"/>
  <c r="I731" i="4"/>
  <c r="G335" i="8" s="1"/>
  <c r="I660" i="4"/>
  <c r="G296" i="8" s="1"/>
  <c r="I512" i="4"/>
  <c r="G243" i="8" s="1"/>
  <c r="H61" i="4"/>
  <c r="I61" i="4" s="1"/>
  <c r="G33" i="8" s="1"/>
  <c r="I535" i="4"/>
  <c r="G253" i="8" s="1"/>
  <c r="H290" i="4"/>
  <c r="I290" i="4" s="1"/>
  <c r="G149" i="8" s="1"/>
  <c r="H205" i="4"/>
  <c r="I205" i="4" s="1"/>
  <c r="G118" i="8" s="1"/>
  <c r="I791" i="4"/>
  <c r="G373" i="8" s="1"/>
  <c r="I766" i="4"/>
  <c r="G354" i="8" s="1"/>
  <c r="I729" i="4"/>
  <c r="G334" i="8" s="1"/>
  <c r="G343" i="8"/>
  <c r="K344" i="8" s="1"/>
  <c r="I806" i="4"/>
  <c r="K807" i="4" s="1"/>
  <c r="F25" i="6" s="1"/>
  <c r="G25" i="6" s="1"/>
  <c r="I727" i="4"/>
  <c r="G333" i="8" s="1"/>
  <c r="I598" i="4"/>
  <c r="G265" i="8" s="1"/>
  <c r="H68" i="4"/>
  <c r="I68" i="4" s="1"/>
  <c r="G34" i="8" s="1"/>
  <c r="K111" i="4"/>
  <c r="I111" i="4" s="1"/>
  <c r="H34" i="4"/>
  <c r="I451" i="4"/>
  <c r="G208" i="8" s="1"/>
  <c r="H31" i="1"/>
  <c r="H31" i="10"/>
  <c r="H25" i="4"/>
  <c r="I25" i="4" s="1"/>
  <c r="G21" i="8" s="1"/>
  <c r="H14" i="1"/>
  <c r="G58" i="8"/>
  <c r="H58" i="8" s="1"/>
  <c r="H14" i="10"/>
  <c r="H186" i="4"/>
  <c r="I722" i="4"/>
  <c r="G331" i="8" s="1"/>
  <c r="I394" i="4"/>
  <c r="H212" i="4"/>
  <c r="I212" i="4" s="1"/>
  <c r="G121" i="8" s="1"/>
  <c r="H371" i="4"/>
  <c r="I371" i="4" s="1"/>
  <c r="G178" i="8" s="1"/>
  <c r="I549" i="4"/>
  <c r="G255" i="8" s="1"/>
  <c r="I518" i="4"/>
  <c r="G246" i="8" s="1"/>
  <c r="I485" i="4"/>
  <c r="I424" i="4"/>
  <c r="G193" i="8" s="1"/>
  <c r="H19" i="4"/>
  <c r="I19" i="4" s="1"/>
  <c r="G19" i="8" s="1"/>
  <c r="H80" i="4"/>
  <c r="I80" i="4" s="1"/>
  <c r="G38" i="8" s="1"/>
  <c r="K148" i="4"/>
  <c r="H64" i="4"/>
  <c r="I64" i="4" s="1"/>
  <c r="G45" i="8" s="1"/>
  <c r="H90" i="4"/>
  <c r="I90" i="4" s="1"/>
  <c r="G41" i="8" s="1"/>
  <c r="G53" i="8"/>
  <c r="K58" i="8" s="1"/>
  <c r="I720" i="4"/>
  <c r="G330" i="8" s="1"/>
  <c r="I662" i="4"/>
  <c r="G297" i="8" s="1"/>
  <c r="I589" i="4"/>
  <c r="G260" i="8" s="1"/>
  <c r="I510" i="4"/>
  <c r="G242" i="8" s="1"/>
  <c r="I502" i="4"/>
  <c r="G238" i="8" s="1"/>
  <c r="I474" i="4"/>
  <c r="G221" i="8" s="1"/>
  <c r="I463" i="4"/>
  <c r="G214" i="8" s="1"/>
  <c r="I386" i="4"/>
  <c r="I449" i="4"/>
  <c r="G207" i="8" s="1"/>
  <c r="I262" i="4"/>
  <c r="G139" i="8" s="1"/>
  <c r="I34" i="4"/>
  <c r="G24" i="8" s="1"/>
  <c r="I628" i="4"/>
  <c r="G284" i="8" s="1"/>
  <c r="I634" i="4"/>
  <c r="G286" i="8" s="1"/>
  <c r="I643" i="4"/>
  <c r="G289" i="8" s="1"/>
  <c r="I491" i="4"/>
  <c r="G231" i="8" s="1"/>
  <c r="I428" i="4"/>
  <c r="G195" i="8" s="1"/>
  <c r="I496" i="4"/>
  <c r="G235" i="8" s="1"/>
  <c r="I771" i="4"/>
  <c r="G358" i="8" s="1"/>
  <c r="I412" i="4"/>
  <c r="L412" i="4" s="1"/>
  <c r="G186" i="8" s="1"/>
  <c r="H257" i="4"/>
  <c r="H258" i="4" s="1"/>
  <c r="I258" i="4" s="1"/>
  <c r="G137" i="8" s="1"/>
  <c r="H87" i="4"/>
  <c r="I87" i="4" s="1"/>
  <c r="G40" i="8" s="1"/>
  <c r="H671" i="4"/>
  <c r="I671" i="4" s="1"/>
  <c r="G303" i="8" s="1"/>
  <c r="I733" i="4"/>
  <c r="G336" i="8" s="1"/>
  <c r="I703" i="4"/>
  <c r="G319" i="8" s="1"/>
  <c r="I619" i="4"/>
  <c r="G278" i="8" s="1"/>
  <c r="I553" i="4"/>
  <c r="G256" i="8" s="1"/>
  <c r="I514" i="4"/>
  <c r="G244" i="8" s="1"/>
  <c r="I422" i="4"/>
  <c r="G192" i="8" s="1"/>
  <c r="H51" i="4"/>
  <c r="I308" i="4"/>
  <c r="G155" i="8" s="1"/>
  <c r="I612" i="4"/>
  <c r="K622" i="4" s="1"/>
  <c r="H714" i="4"/>
  <c r="I714" i="4" s="1"/>
  <c r="G327" i="8" s="1"/>
  <c r="I701" i="4"/>
  <c r="G318" i="8" s="1"/>
  <c r="I685" i="4"/>
  <c r="G309" i="8" s="1"/>
  <c r="I606" i="4"/>
  <c r="G269" i="8" s="1"/>
  <c r="K19" i="13"/>
  <c r="K37" i="13"/>
  <c r="K175" i="13"/>
  <c r="J78" i="13"/>
  <c r="J85" i="13" s="1"/>
  <c r="I78" i="13"/>
  <c r="K78" i="13" s="1"/>
  <c r="K33" i="13"/>
  <c r="K46" i="13" s="1"/>
  <c r="D157" i="13"/>
  <c r="G118" i="13"/>
  <c r="K76" i="13"/>
  <c r="J81" i="13"/>
  <c r="I81" i="13"/>
  <c r="K81" i="13" s="1"/>
  <c r="K85" i="13" s="1"/>
  <c r="I83" i="13"/>
  <c r="K83" i="13" s="1"/>
  <c r="J83" i="13"/>
  <c r="K111" i="13"/>
  <c r="I111" i="12"/>
  <c r="I37" i="13"/>
  <c r="I58" i="13"/>
  <c r="G79" i="13"/>
  <c r="G85" i="13" s="1"/>
  <c r="I97" i="13"/>
  <c r="I136" i="13"/>
  <c r="I175" i="13"/>
  <c r="I178" i="12"/>
  <c r="K15" i="12"/>
  <c r="J97" i="12"/>
  <c r="I104" i="12"/>
  <c r="J111" i="12"/>
  <c r="I42" i="13"/>
  <c r="K42" i="13" s="1"/>
  <c r="G46" i="13"/>
  <c r="D117" i="13"/>
  <c r="I178" i="13"/>
  <c r="I154" i="12"/>
  <c r="K13" i="12"/>
  <c r="K21" i="13"/>
  <c r="K22" i="13" s="1"/>
  <c r="D122" i="13"/>
  <c r="K93" i="12"/>
  <c r="K67" i="12"/>
  <c r="K72" i="12" s="1"/>
  <c r="I171" i="12"/>
  <c r="I19" i="13"/>
  <c r="I46" i="13" s="1"/>
  <c r="I76" i="13"/>
  <c r="I85" i="13" s="1"/>
  <c r="I115" i="13"/>
  <c r="I154" i="13"/>
  <c r="I193" i="13"/>
  <c r="J171" i="12"/>
  <c r="D120" i="13"/>
  <c r="I189" i="12"/>
  <c r="K193" i="12"/>
  <c r="H377" i="4"/>
  <c r="I378" i="4" s="1"/>
  <c r="H680" i="4"/>
  <c r="I680" i="4" s="1"/>
  <c r="G307" i="8" s="1"/>
  <c r="G228" i="8"/>
  <c r="H233" i="4"/>
  <c r="I233" i="4" s="1"/>
  <c r="G128" i="8" s="1"/>
  <c r="H177" i="4"/>
  <c r="I177" i="4" s="1"/>
  <c r="G108" i="8" s="1"/>
  <c r="D161" i="12"/>
  <c r="G122" i="12"/>
  <c r="C29" i="9"/>
  <c r="H381" i="4"/>
  <c r="I382" i="4" s="1"/>
  <c r="K95" i="8"/>
  <c r="I78" i="12"/>
  <c r="K78" i="12" s="1"/>
  <c r="G85" i="12"/>
  <c r="D7" i="12" s="1"/>
  <c r="J78" i="12"/>
  <c r="G191" i="8"/>
  <c r="I275" i="4"/>
  <c r="K97" i="12"/>
  <c r="H208" i="4"/>
  <c r="I208" i="4" s="1"/>
  <c r="G119" i="8" s="1"/>
  <c r="F345" i="8"/>
  <c r="K132" i="12"/>
  <c r="I227" i="4"/>
  <c r="G126" i="8" s="1"/>
  <c r="H268" i="4"/>
  <c r="I268" i="4" s="1"/>
  <c r="E27" i="6"/>
  <c r="E32" i="6" s="1"/>
  <c r="K389" i="8"/>
  <c r="I658" i="4"/>
  <c r="G295" i="8" s="1"/>
  <c r="I489" i="4"/>
  <c r="G230" i="8" s="1"/>
  <c r="V41" i="5"/>
  <c r="F281" i="8"/>
  <c r="H368" i="4"/>
  <c r="I368" i="4" s="1"/>
  <c r="G177" i="8" s="1"/>
  <c r="K150" i="12"/>
  <c r="I742" i="4"/>
  <c r="C27" i="9"/>
  <c r="I118" i="12"/>
  <c r="K118" i="12" s="1"/>
  <c r="H346" i="4"/>
  <c r="I346" i="4" s="1"/>
  <c r="G169" i="8" s="1"/>
  <c r="I239" i="4"/>
  <c r="G130" i="8" s="1"/>
  <c r="H255" i="4"/>
  <c r="I255" i="4" s="1"/>
  <c r="G136" i="8" s="1"/>
  <c r="I725" i="4"/>
  <c r="G332" i="8" s="1"/>
  <c r="I656" i="4"/>
  <c r="I524" i="4"/>
  <c r="G249" i="8" s="1"/>
  <c r="I504" i="4"/>
  <c r="G239" i="8" s="1"/>
  <c r="I487" i="4"/>
  <c r="G229" i="8" s="1"/>
  <c r="H365" i="4"/>
  <c r="I365" i="4" s="1"/>
  <c r="G176" i="8" s="1"/>
  <c r="J15" i="12"/>
  <c r="J46" i="12" s="1"/>
  <c r="J54" i="12"/>
  <c r="J85" i="12" s="1"/>
  <c r="K58" i="12"/>
  <c r="K115" i="12"/>
  <c r="J136" i="12"/>
  <c r="I789" i="4"/>
  <c r="H349" i="4"/>
  <c r="I349" i="4" s="1"/>
  <c r="G170" i="8" s="1"/>
  <c r="J132" i="12"/>
  <c r="I186" i="4"/>
  <c r="G111" i="8" s="1"/>
  <c r="I16" i="4"/>
  <c r="G18" i="8" s="1"/>
  <c r="H631" i="4"/>
  <c r="I631" i="4" s="1"/>
  <c r="G285" i="8" s="1"/>
  <c r="H224" i="4"/>
  <c r="I224" i="4" s="1"/>
  <c r="G125" i="8" s="1"/>
  <c r="I58" i="4"/>
  <c r="G32" i="8" s="1"/>
  <c r="I398" i="4"/>
  <c r="F96" i="8"/>
  <c r="I676" i="4"/>
  <c r="G305" i="8" s="1"/>
  <c r="I585" i="4"/>
  <c r="G258" i="8" s="1"/>
  <c r="I476" i="4"/>
  <c r="G222" i="8" s="1"/>
  <c r="I470" i="4"/>
  <c r="I459" i="4"/>
  <c r="G212" i="8" s="1"/>
  <c r="I442" i="4"/>
  <c r="G202" i="8" s="1"/>
  <c r="I272" i="4"/>
  <c r="G143" i="8" s="1"/>
  <c r="G344" i="8"/>
  <c r="H344" i="8" s="1"/>
  <c r="D22" i="9"/>
  <c r="F22" i="9" s="1"/>
  <c r="I85" i="12"/>
  <c r="H362" i="4"/>
  <c r="I362" i="4" s="1"/>
  <c r="I281" i="4"/>
  <c r="G146" i="8" s="1"/>
  <c r="J83" i="12"/>
  <c r="I756" i="4"/>
  <c r="G349" i="8" s="1"/>
  <c r="I753" i="4"/>
  <c r="H674" i="4"/>
  <c r="I674" i="4" s="1"/>
  <c r="G304" i="8" s="1"/>
  <c r="I500" i="4"/>
  <c r="I480" i="4"/>
  <c r="G224" i="8" s="1"/>
  <c r="I465" i="4"/>
  <c r="G215" i="8" s="1"/>
  <c r="I440" i="4"/>
  <c r="G201" i="8" s="1"/>
  <c r="H286" i="4"/>
  <c r="H287" i="4" s="1"/>
  <c r="H164" i="4"/>
  <c r="H165" i="4" s="1"/>
  <c r="I165" i="4" s="1"/>
  <c r="G104" i="8" s="1"/>
  <c r="I600" i="4"/>
  <c r="G38" i="12"/>
  <c r="G144" i="8"/>
  <c r="G302" i="8"/>
  <c r="H302" i="4"/>
  <c r="I302" i="4" s="1"/>
  <c r="G153" i="8" s="1"/>
  <c r="G114" i="8"/>
  <c r="E45" i="6"/>
  <c r="G39" i="6"/>
  <c r="H333" i="4"/>
  <c r="I333" i="4" s="1"/>
  <c r="G164" i="8" s="1"/>
  <c r="E38" i="7"/>
  <c r="E39" i="7"/>
  <c r="E19" i="7"/>
  <c r="H320" i="4"/>
  <c r="I320" i="4" s="1"/>
  <c r="G159" i="8" s="1"/>
  <c r="I293" i="4"/>
  <c r="G150" i="8" s="1"/>
  <c r="I640" i="4"/>
  <c r="G288" i="8" s="1"/>
  <c r="D159" i="12"/>
  <c r="G120" i="12"/>
  <c r="E33" i="7"/>
  <c r="I189" i="4"/>
  <c r="G112" i="8" s="1"/>
  <c r="H96" i="4"/>
  <c r="I96" i="4" s="1"/>
  <c r="G43" i="8" s="1"/>
  <c r="I305" i="4"/>
  <c r="G154" i="8" s="1"/>
  <c r="E16" i="7"/>
  <c r="E34" i="7"/>
  <c r="E23" i="7"/>
  <c r="E31" i="7"/>
  <c r="G45" i="6"/>
  <c r="K189" i="12"/>
  <c r="E43" i="7"/>
  <c r="I637" i="4"/>
  <c r="K33" i="12"/>
  <c r="K46" i="12" s="1"/>
  <c r="E14" i="7"/>
  <c r="E18" i="7"/>
  <c r="E25" i="7"/>
  <c r="I330" i="4"/>
  <c r="G163" i="8" s="1"/>
  <c r="I236" i="4"/>
  <c r="G129" i="8" s="1"/>
  <c r="I252" i="4"/>
  <c r="I174" i="4"/>
  <c r="G107" i="8" s="1"/>
  <c r="I317" i="4"/>
  <c r="G158" i="8" s="1"/>
  <c r="E40" i="7"/>
  <c r="E24" i="7"/>
  <c r="I79" i="12"/>
  <c r="K79" i="12" s="1"/>
  <c r="H71" i="4"/>
  <c r="I71" i="4" s="1"/>
  <c r="G35" i="8" s="1"/>
  <c r="H779" i="4"/>
  <c r="I779" i="4" s="1"/>
  <c r="G362" i="8" s="1"/>
  <c r="H773" i="4"/>
  <c r="I773" i="4" s="1"/>
  <c r="H712" i="4"/>
  <c r="I712" i="4" s="1"/>
  <c r="H683" i="4"/>
  <c r="I683" i="4" s="1"/>
  <c r="H351" i="4"/>
  <c r="H352" i="4" s="1"/>
  <c r="H338" i="4"/>
  <c r="H195" i="4"/>
  <c r="K169" i="12"/>
  <c r="K171" i="12" s="1"/>
  <c r="I11" i="4"/>
  <c r="K12" i="4" s="1"/>
  <c r="H299" i="4"/>
  <c r="I299" i="4" s="1"/>
  <c r="G152" i="8" s="1"/>
  <c r="K24" i="12"/>
  <c r="K26" i="12" s="1"/>
  <c r="I37" i="12"/>
  <c r="I46" i="12" s="1"/>
  <c r="K106" i="12"/>
  <c r="K111" i="12" s="1"/>
  <c r="I40" i="12"/>
  <c r="K40" i="12" s="1"/>
  <c r="K52" i="12"/>
  <c r="K54" i="12" s="1"/>
  <c r="I65" i="12"/>
  <c r="K141" i="12"/>
  <c r="K143" i="12" s="1"/>
  <c r="H156" i="4"/>
  <c r="I156" i="4" s="1"/>
  <c r="I150" i="12"/>
  <c r="D35" i="5" l="1"/>
  <c r="I807" i="4"/>
  <c r="K262" i="8"/>
  <c r="L406" i="4"/>
  <c r="G184" i="8" s="1"/>
  <c r="D38" i="5"/>
  <c r="H35" i="10"/>
  <c r="F393" i="8"/>
  <c r="H35" i="1"/>
  <c r="G389" i="8"/>
  <c r="K204" i="8"/>
  <c r="D25" i="9"/>
  <c r="F25" i="9" s="1"/>
  <c r="K280" i="8"/>
  <c r="K216" i="8"/>
  <c r="G95" i="8"/>
  <c r="I148" i="4"/>
  <c r="H15" i="10"/>
  <c r="H15" i="1"/>
  <c r="H52" i="4"/>
  <c r="I52" i="4" s="1"/>
  <c r="K100" i="4" s="1"/>
  <c r="K149" i="4" s="1"/>
  <c r="K592" i="4"/>
  <c r="I592" i="4" s="1"/>
  <c r="I58" i="8"/>
  <c r="L390" i="4"/>
  <c r="D7" i="13"/>
  <c r="G157" i="13"/>
  <c r="D196" i="13"/>
  <c r="G196" i="13" s="1"/>
  <c r="G120" i="13"/>
  <c r="D159" i="13"/>
  <c r="G117" i="13"/>
  <c r="D156" i="13"/>
  <c r="G122" i="13"/>
  <c r="D161" i="13"/>
  <c r="J79" i="13"/>
  <c r="I79" i="13"/>
  <c r="K79" i="13" s="1"/>
  <c r="J118" i="13"/>
  <c r="I118" i="13"/>
  <c r="K118" i="13" s="1"/>
  <c r="K85" i="12"/>
  <c r="G823" i="13"/>
  <c r="C7" i="13"/>
  <c r="G141" i="8"/>
  <c r="J268" i="4"/>
  <c r="G175" i="8"/>
  <c r="J371" i="4"/>
  <c r="G266" i="8"/>
  <c r="K270" i="8" s="1"/>
  <c r="K607" i="4"/>
  <c r="C8" i="9"/>
  <c r="C26" i="9" s="1"/>
  <c r="F392" i="8"/>
  <c r="K445" i="4"/>
  <c r="H26" i="1"/>
  <c r="H26" i="10"/>
  <c r="D31" i="5"/>
  <c r="F18" i="6"/>
  <c r="G18" i="6" s="1"/>
  <c r="G823" i="12"/>
  <c r="G348" i="8"/>
  <c r="K355" i="8" s="1"/>
  <c r="K767" i="4"/>
  <c r="E48" i="7"/>
  <c r="I622" i="4"/>
  <c r="E22" i="9"/>
  <c r="G280" i="8"/>
  <c r="I280" i="8" s="1"/>
  <c r="G219" i="8"/>
  <c r="K225" i="8" s="1"/>
  <c r="K481" i="4"/>
  <c r="K466" i="4"/>
  <c r="D18" i="9"/>
  <c r="E18" i="9" s="1"/>
  <c r="I344" i="8"/>
  <c r="G237" i="8"/>
  <c r="K250" i="8" s="1"/>
  <c r="K525" i="4"/>
  <c r="G294" i="8"/>
  <c r="G313" i="8"/>
  <c r="I122" i="12"/>
  <c r="K122" i="12" s="1"/>
  <c r="J122" i="12"/>
  <c r="K492" i="4"/>
  <c r="I287" i="4"/>
  <c r="G148" i="8" s="1"/>
  <c r="D200" i="12"/>
  <c r="G200" i="12" s="1"/>
  <c r="G161" i="12"/>
  <c r="K232" i="8"/>
  <c r="G308" i="8"/>
  <c r="K704" i="4"/>
  <c r="G359" i="8"/>
  <c r="K376" i="8" s="1"/>
  <c r="K794" i="4"/>
  <c r="K47" i="8"/>
  <c r="K96" i="8" s="1"/>
  <c r="H196" i="4"/>
  <c r="I196" i="4" s="1"/>
  <c r="I120" i="12"/>
  <c r="J120" i="12"/>
  <c r="J124" i="12" s="1"/>
  <c r="G124" i="12"/>
  <c r="G135" i="8"/>
  <c r="J258" i="4"/>
  <c r="K663" i="4"/>
  <c r="G287" i="8"/>
  <c r="G159" i="12"/>
  <c r="D198" i="12"/>
  <c r="G198" i="12" s="1"/>
  <c r="J248" i="4"/>
  <c r="J320" i="4"/>
  <c r="G101" i="8"/>
  <c r="J189" i="4"/>
  <c r="I352" i="4"/>
  <c r="G15" i="8"/>
  <c r="H12" i="1"/>
  <c r="H12" i="10"/>
  <c r="I12" i="4"/>
  <c r="H339" i="4"/>
  <c r="I339" i="4" s="1"/>
  <c r="G326" i="8"/>
  <c r="K339" i="8" s="1"/>
  <c r="K736" i="4"/>
  <c r="H24" i="10" l="1"/>
  <c r="G262" i="8"/>
  <c r="I262" i="8" s="1"/>
  <c r="D16" i="9"/>
  <c r="F394" i="8"/>
  <c r="C30" i="9" s="1"/>
  <c r="C32" i="9" s="1"/>
  <c r="K413" i="4"/>
  <c r="H18" i="1" s="1"/>
  <c r="D29" i="5"/>
  <c r="G183" i="8"/>
  <c r="K188" i="8" s="1"/>
  <c r="K299" i="8"/>
  <c r="E25" i="9"/>
  <c r="H389" i="8"/>
  <c r="I389" i="8"/>
  <c r="H24" i="1"/>
  <c r="F16" i="6"/>
  <c r="G16" i="6" s="1"/>
  <c r="H280" i="8"/>
  <c r="K321" i="8"/>
  <c r="D10" i="9"/>
  <c r="F10" i="9" s="1"/>
  <c r="I413" i="4"/>
  <c r="G188" i="8"/>
  <c r="I188" i="8" s="1"/>
  <c r="F10" i="6"/>
  <c r="G10" i="6" s="1"/>
  <c r="H18" i="10"/>
  <c r="I95" i="8"/>
  <c r="H95" i="8"/>
  <c r="F18" i="9"/>
  <c r="K390" i="8"/>
  <c r="J196" i="13"/>
  <c r="I196" i="13"/>
  <c r="K196" i="13" s="1"/>
  <c r="J157" i="13"/>
  <c r="I167" i="13" s="1"/>
  <c r="I157" i="13"/>
  <c r="K157" i="13" s="1"/>
  <c r="G159" i="13"/>
  <c r="D198" i="13"/>
  <c r="G198" i="13" s="1"/>
  <c r="I122" i="13"/>
  <c r="K122" i="13" s="1"/>
  <c r="J122" i="13"/>
  <c r="J120" i="13"/>
  <c r="I120" i="13"/>
  <c r="K120" i="13" s="1"/>
  <c r="G156" i="13"/>
  <c r="D195" i="13"/>
  <c r="G195" i="13" s="1"/>
  <c r="G161" i="13"/>
  <c r="D200" i="13"/>
  <c r="G200" i="13" s="1"/>
  <c r="J117" i="13"/>
  <c r="I117" i="13"/>
  <c r="G124" i="13"/>
  <c r="D28" i="5"/>
  <c r="F15" i="6"/>
  <c r="G15" i="6" s="1"/>
  <c r="H23" i="10"/>
  <c r="D15" i="9"/>
  <c r="H23" i="1"/>
  <c r="I525" i="4"/>
  <c r="G250" i="8"/>
  <c r="H19" i="10"/>
  <c r="F11" i="6"/>
  <c r="G11" i="6" s="1"/>
  <c r="D11" i="9"/>
  <c r="D24" i="5"/>
  <c r="I445" i="4"/>
  <c r="H19" i="1"/>
  <c r="G204" i="8"/>
  <c r="H22" i="10"/>
  <c r="I492" i="4"/>
  <c r="H22" i="1"/>
  <c r="F14" i="6"/>
  <c r="G14" i="6" s="1"/>
  <c r="G232" i="8"/>
  <c r="D27" i="5"/>
  <c r="D14" i="9"/>
  <c r="I767" i="4"/>
  <c r="H33" i="1"/>
  <c r="H33" i="10"/>
  <c r="D23" i="9"/>
  <c r="D36" i="5"/>
  <c r="F23" i="6"/>
  <c r="G23" i="6" s="1"/>
  <c r="G355" i="8"/>
  <c r="J200" i="12"/>
  <c r="I200" i="12"/>
  <c r="K200" i="12" s="1"/>
  <c r="F12" i="6"/>
  <c r="G12" i="6" s="1"/>
  <c r="H20" i="1"/>
  <c r="H20" i="10"/>
  <c r="D25" i="5"/>
  <c r="G216" i="8"/>
  <c r="I466" i="4"/>
  <c r="D12" i="9"/>
  <c r="J161" i="12"/>
  <c r="I161" i="12"/>
  <c r="K161" i="12" s="1"/>
  <c r="D26" i="5"/>
  <c r="H21" i="1"/>
  <c r="H21" i="10"/>
  <c r="G225" i="8"/>
  <c r="F13" i="6"/>
  <c r="G13" i="6" s="1"/>
  <c r="I481" i="4"/>
  <c r="D13" i="9"/>
  <c r="D30" i="5"/>
  <c r="I607" i="4"/>
  <c r="H25" i="10"/>
  <c r="H25" i="1"/>
  <c r="F17" i="6"/>
  <c r="G17" i="6" s="1"/>
  <c r="D17" i="9"/>
  <c r="G270" i="8"/>
  <c r="G166" i="8"/>
  <c r="K372" i="4"/>
  <c r="J342" i="4"/>
  <c r="G171" i="8"/>
  <c r="J355" i="4"/>
  <c r="G115" i="8"/>
  <c r="J208" i="4"/>
  <c r="D8" i="9"/>
  <c r="D21" i="5"/>
  <c r="F8" i="6"/>
  <c r="I149" i="4"/>
  <c r="I810" i="4" s="1"/>
  <c r="G96" i="8"/>
  <c r="I159" i="12"/>
  <c r="J159" i="12"/>
  <c r="G163" i="12"/>
  <c r="G376" i="8"/>
  <c r="D24" i="9"/>
  <c r="H34" i="1"/>
  <c r="H34" i="10"/>
  <c r="D37" i="5"/>
  <c r="K808" i="4"/>
  <c r="I794" i="4"/>
  <c r="F24" i="6"/>
  <c r="J198" i="12"/>
  <c r="I198" i="12"/>
  <c r="G202" i="12"/>
  <c r="E7" i="12"/>
  <c r="E10" i="9"/>
  <c r="K743" i="4"/>
  <c r="I663" i="4"/>
  <c r="D32" i="5"/>
  <c r="H28" i="1"/>
  <c r="F19" i="6"/>
  <c r="D19" i="9"/>
  <c r="H28" i="10"/>
  <c r="G299" i="8"/>
  <c r="D33" i="5"/>
  <c r="H29" i="10"/>
  <c r="F20" i="6"/>
  <c r="G20" i="6" s="1"/>
  <c r="H29" i="1"/>
  <c r="D20" i="9"/>
  <c r="G321" i="8"/>
  <c r="I704" i="4"/>
  <c r="F21" i="6"/>
  <c r="G21" i="6" s="1"/>
  <c r="H30" i="10"/>
  <c r="D34" i="5"/>
  <c r="I736" i="4"/>
  <c r="G339" i="8"/>
  <c r="D21" i="9"/>
  <c r="H30" i="1"/>
  <c r="I124" i="12"/>
  <c r="K120" i="12"/>
  <c r="K124" i="12" s="1"/>
  <c r="F16" i="9"/>
  <c r="E16" i="9"/>
  <c r="I15" i="8"/>
  <c r="H15" i="8"/>
  <c r="G47" i="8"/>
  <c r="I100" i="4"/>
  <c r="H13" i="1"/>
  <c r="H13" i="10"/>
  <c r="F396" i="8" l="1"/>
  <c r="H262" i="8"/>
  <c r="K345" i="8"/>
  <c r="D23" i="5"/>
  <c r="H188" i="8"/>
  <c r="E7" i="13"/>
  <c r="J159" i="13"/>
  <c r="I159" i="13"/>
  <c r="K159" i="13" s="1"/>
  <c r="J124" i="13"/>
  <c r="K117" i="13"/>
  <c r="K124" i="13" s="1"/>
  <c r="I124" i="13"/>
  <c r="I200" i="13"/>
  <c r="K200" i="13" s="1"/>
  <c r="J200" i="13"/>
  <c r="J156" i="13"/>
  <c r="J163" i="13" s="1"/>
  <c r="I156" i="13"/>
  <c r="G163" i="13"/>
  <c r="J202" i="12"/>
  <c r="I161" i="13"/>
  <c r="K161" i="13" s="1"/>
  <c r="J161" i="13"/>
  <c r="J198" i="13"/>
  <c r="I198" i="13"/>
  <c r="K198" i="13" s="1"/>
  <c r="J195" i="13"/>
  <c r="J202" i="13" s="1"/>
  <c r="I195" i="13"/>
  <c r="G202" i="13"/>
  <c r="I270" i="8"/>
  <c r="H270" i="8"/>
  <c r="I250" i="8"/>
  <c r="H250" i="8"/>
  <c r="E17" i="9"/>
  <c r="F17" i="9"/>
  <c r="F12" i="9"/>
  <c r="E12" i="9"/>
  <c r="H204" i="8"/>
  <c r="I204" i="8"/>
  <c r="K180" i="8"/>
  <c r="K281" i="8" s="1"/>
  <c r="K393" i="8" s="1"/>
  <c r="H225" i="8"/>
  <c r="I225" i="8"/>
  <c r="F14" i="9"/>
  <c r="E14" i="9"/>
  <c r="H216" i="8"/>
  <c r="I216" i="8"/>
  <c r="H355" i="8"/>
  <c r="I355" i="8"/>
  <c r="F15" i="9"/>
  <c r="E15" i="9"/>
  <c r="I232" i="8"/>
  <c r="H232" i="8"/>
  <c r="F13" i="9"/>
  <c r="E13" i="9"/>
  <c r="F11" i="9"/>
  <c r="E11" i="9"/>
  <c r="J163" i="12"/>
  <c r="F23" i="9"/>
  <c r="E23" i="9"/>
  <c r="H32" i="10"/>
  <c r="H48" i="10" s="1"/>
  <c r="H36" i="1"/>
  <c r="H49" i="1" s="1"/>
  <c r="H96" i="8"/>
  <c r="I96" i="8"/>
  <c r="I321" i="8"/>
  <c r="H321" i="8"/>
  <c r="D28" i="9"/>
  <c r="F19" i="9"/>
  <c r="E19" i="9"/>
  <c r="K198" i="12"/>
  <c r="K202" i="12" s="1"/>
  <c r="I202" i="12"/>
  <c r="F24" i="9"/>
  <c r="E24" i="9"/>
  <c r="D29" i="9"/>
  <c r="G392" i="8"/>
  <c r="E20" i="9"/>
  <c r="F20" i="9"/>
  <c r="F28" i="6"/>
  <c r="G28" i="6" s="1"/>
  <c r="G19" i="6"/>
  <c r="H376" i="8"/>
  <c r="I376" i="8"/>
  <c r="F26" i="6"/>
  <c r="G8" i="6"/>
  <c r="F21" i="9"/>
  <c r="E21" i="9"/>
  <c r="I339" i="8"/>
  <c r="H339" i="8"/>
  <c r="H32" i="1"/>
  <c r="H48" i="1" s="1"/>
  <c r="G24" i="6"/>
  <c r="F29" i="6"/>
  <c r="G29" i="6" s="1"/>
  <c r="H47" i="8"/>
  <c r="I47" i="8"/>
  <c r="F7" i="12"/>
  <c r="J7" i="12" s="1"/>
  <c r="D26" i="9"/>
  <c r="F8" i="9"/>
  <c r="E8" i="9"/>
  <c r="I808" i="4"/>
  <c r="G390" i="8"/>
  <c r="H16" i="1"/>
  <c r="I743" i="4"/>
  <c r="G345" i="8"/>
  <c r="K159" i="12"/>
  <c r="K163" i="12" s="1"/>
  <c r="I163" i="12"/>
  <c r="D22" i="5"/>
  <c r="H17" i="10"/>
  <c r="G180" i="8"/>
  <c r="F9" i="6"/>
  <c r="I372" i="4"/>
  <c r="H17" i="1"/>
  <c r="D9" i="9"/>
  <c r="K623" i="4"/>
  <c r="H299" i="8"/>
  <c r="I299" i="8"/>
  <c r="H16" i="10"/>
  <c r="H7" i="12"/>
  <c r="H36" i="10"/>
  <c r="H49" i="10" s="1"/>
  <c r="F7" i="13" l="1"/>
  <c r="J7" i="13" s="1"/>
  <c r="K156" i="13"/>
  <c r="K163" i="13" s="1"/>
  <c r="I163" i="13"/>
  <c r="K195" i="13"/>
  <c r="K202" i="13" s="1"/>
  <c r="I202" i="13"/>
  <c r="H7" i="13"/>
  <c r="H192" i="12"/>
  <c r="H135" i="12"/>
  <c r="H173" i="12"/>
  <c r="H134" i="12"/>
  <c r="H139" i="12"/>
  <c r="H65" i="12"/>
  <c r="H74" i="12"/>
  <c r="H131" i="12"/>
  <c r="H21" i="12"/>
  <c r="H152" i="12"/>
  <c r="H56" i="12"/>
  <c r="H177" i="12"/>
  <c r="H171" i="12"/>
  <c r="H107" i="12"/>
  <c r="H15" i="12"/>
  <c r="H142" i="12"/>
  <c r="H71" i="12"/>
  <c r="H187" i="12"/>
  <c r="H193" i="12"/>
  <c r="H70" i="12"/>
  <c r="H64" i="12"/>
  <c r="H115" i="12"/>
  <c r="H60" i="12"/>
  <c r="H181" i="12"/>
  <c r="H175" i="12"/>
  <c r="H136" i="12"/>
  <c r="H31" i="12"/>
  <c r="H191" i="12"/>
  <c r="H30" i="12"/>
  <c r="H100" i="12"/>
  <c r="H54" i="12"/>
  <c r="H85" i="12"/>
  <c r="D8" i="12" s="1"/>
  <c r="H75" i="12"/>
  <c r="H14" i="12"/>
  <c r="H99" i="12"/>
  <c r="H28" i="12"/>
  <c r="H26" i="12"/>
  <c r="H13" i="12"/>
  <c r="H25" i="12"/>
  <c r="H24" i="12"/>
  <c r="H103" i="12"/>
  <c r="H143" i="12"/>
  <c r="H42" i="12"/>
  <c r="H33" i="12"/>
  <c r="H39" i="12"/>
  <c r="H17" i="12"/>
  <c r="H174" i="12"/>
  <c r="H185" i="12"/>
  <c r="H156" i="12"/>
  <c r="H148" i="12"/>
  <c r="H182" i="12"/>
  <c r="H36" i="12"/>
  <c r="H145" i="12"/>
  <c r="H169" i="12"/>
  <c r="H149" i="12"/>
  <c r="H109" i="12"/>
  <c r="H104" i="12"/>
  <c r="H57" i="12"/>
  <c r="H91" i="12"/>
  <c r="H132" i="12"/>
  <c r="H38" i="12"/>
  <c r="H46" i="12"/>
  <c r="C8" i="12" s="1"/>
  <c r="H118" i="12"/>
  <c r="H138" i="12"/>
  <c r="H40" i="12"/>
  <c r="H108" i="12"/>
  <c r="H53" i="12"/>
  <c r="H69" i="12"/>
  <c r="H35" i="12"/>
  <c r="H92" i="12"/>
  <c r="H37" i="12"/>
  <c r="H78" i="12"/>
  <c r="H61" i="12"/>
  <c r="H146" i="12"/>
  <c r="H19" i="12"/>
  <c r="H97" i="12"/>
  <c r="H32" i="12"/>
  <c r="H141" i="12"/>
  <c r="H63" i="12"/>
  <c r="H111" i="12"/>
  <c r="H76" i="12"/>
  <c r="H93" i="12"/>
  <c r="H117" i="12"/>
  <c r="H196" i="12"/>
  <c r="H83" i="12"/>
  <c r="H130" i="12"/>
  <c r="H79" i="12"/>
  <c r="H77" i="12"/>
  <c r="H58" i="12"/>
  <c r="H195" i="12"/>
  <c r="H161" i="12"/>
  <c r="H29" i="12"/>
  <c r="H186" i="12"/>
  <c r="H194" i="12"/>
  <c r="H96" i="12"/>
  <c r="H113" i="12"/>
  <c r="H184" i="12"/>
  <c r="H114" i="12"/>
  <c r="H150" i="12"/>
  <c r="H157" i="12"/>
  <c r="H68" i="12"/>
  <c r="H189" i="12"/>
  <c r="H72" i="12"/>
  <c r="H102" i="12"/>
  <c r="H95" i="12"/>
  <c r="H22" i="12"/>
  <c r="H44" i="12"/>
  <c r="H200" i="12"/>
  <c r="H147" i="12"/>
  <c r="H110" i="12"/>
  <c r="H67" i="12"/>
  <c r="H178" i="12"/>
  <c r="H106" i="12"/>
  <c r="H188" i="12"/>
  <c r="H180" i="12"/>
  <c r="H170" i="12"/>
  <c r="H153" i="12"/>
  <c r="H52" i="12"/>
  <c r="H18" i="12"/>
  <c r="H122" i="12"/>
  <c r="H81" i="12"/>
  <c r="H116" i="12"/>
  <c r="H155" i="12"/>
  <c r="H154" i="12"/>
  <c r="H120" i="12"/>
  <c r="H124" i="12"/>
  <c r="E8" i="12" s="1"/>
  <c r="H159" i="12"/>
  <c r="H198" i="12"/>
  <c r="H202" i="12"/>
  <c r="H8" i="12" s="1"/>
  <c r="H163" i="12"/>
  <c r="F8" i="12" s="1"/>
  <c r="H345" i="8"/>
  <c r="I345" i="8"/>
  <c r="E26" i="9"/>
  <c r="F26" i="9"/>
  <c r="H46" i="1"/>
  <c r="H38" i="1"/>
  <c r="H38" i="10"/>
  <c r="H46" i="10"/>
  <c r="H390" i="8"/>
  <c r="I390" i="8"/>
  <c r="G26" i="6"/>
  <c r="H27" i="1"/>
  <c r="G9" i="6"/>
  <c r="F27" i="6"/>
  <c r="G27" i="6" s="1"/>
  <c r="I180" i="8"/>
  <c r="H180" i="8"/>
  <c r="H27" i="10"/>
  <c r="I623" i="4"/>
  <c r="I811" i="4" s="1"/>
  <c r="G281" i="8"/>
  <c r="I392" i="8"/>
  <c r="H392" i="8"/>
  <c r="F28" i="9"/>
  <c r="E28" i="9"/>
  <c r="F9" i="9"/>
  <c r="D27" i="9"/>
  <c r="E9" i="9"/>
  <c r="E29" i="9"/>
  <c r="F29" i="9"/>
  <c r="H192" i="13" l="1"/>
  <c r="H173" i="13"/>
  <c r="H153" i="13"/>
  <c r="H134" i="13"/>
  <c r="H114" i="13"/>
  <c r="H95" i="13"/>
  <c r="H75" i="13"/>
  <c r="H56" i="13"/>
  <c r="H35" i="13"/>
  <c r="H18" i="13"/>
  <c r="H175" i="13"/>
  <c r="H21" i="13"/>
  <c r="H187" i="13"/>
  <c r="H185" i="13"/>
  <c r="H170" i="13"/>
  <c r="H148" i="13"/>
  <c r="H146" i="13"/>
  <c r="H143" i="13"/>
  <c r="H131" i="13"/>
  <c r="H109" i="13"/>
  <c r="H107" i="13"/>
  <c r="H104" i="13"/>
  <c r="H92" i="13"/>
  <c r="H70" i="13"/>
  <c r="H68" i="13"/>
  <c r="H65" i="13"/>
  <c r="H53" i="13"/>
  <c r="H44" i="13"/>
  <c r="H32" i="13"/>
  <c r="H30" i="13"/>
  <c r="H28" i="13"/>
  <c r="H13" i="13"/>
  <c r="H180" i="13"/>
  <c r="H141" i="13"/>
  <c r="H102" i="13"/>
  <c r="H63" i="13"/>
  <c r="H25" i="13"/>
  <c r="H58" i="13"/>
  <c r="H37" i="13"/>
  <c r="H193" i="13"/>
  <c r="H177" i="13"/>
  <c r="H154" i="13"/>
  <c r="H138" i="13"/>
  <c r="H115" i="13"/>
  <c r="H99" i="13"/>
  <c r="H76" i="13"/>
  <c r="H60" i="13"/>
  <c r="H40" i="13"/>
  <c r="H19" i="13"/>
  <c r="H191" i="13"/>
  <c r="H174" i="13"/>
  <c r="H171" i="13"/>
  <c r="H152" i="13"/>
  <c r="H135" i="13"/>
  <c r="H132" i="13"/>
  <c r="H113" i="13"/>
  <c r="H96" i="13"/>
  <c r="H74" i="13"/>
  <c r="H57" i="13"/>
  <c r="H36" i="13"/>
  <c r="H33" i="13"/>
  <c r="H17" i="13"/>
  <c r="H136" i="13"/>
  <c r="H97" i="13"/>
  <c r="H188" i="13"/>
  <c r="H186" i="13"/>
  <c r="H184" i="13"/>
  <c r="H169" i="13"/>
  <c r="H149" i="13"/>
  <c r="H147" i="13"/>
  <c r="H145" i="13"/>
  <c r="H130" i="13"/>
  <c r="H110" i="13"/>
  <c r="H108" i="13"/>
  <c r="H106" i="13"/>
  <c r="H91" i="13"/>
  <c r="H71" i="13"/>
  <c r="H69" i="13"/>
  <c r="H67" i="13"/>
  <c r="H52" i="13"/>
  <c r="H31" i="13"/>
  <c r="H29" i="13"/>
  <c r="H14" i="13"/>
  <c r="H181" i="13"/>
  <c r="H142" i="13"/>
  <c r="H103" i="13"/>
  <c r="H64" i="13"/>
  <c r="H24" i="13"/>
  <c r="H77" i="13"/>
  <c r="H15" i="13"/>
  <c r="H61" i="13"/>
  <c r="H26" i="13"/>
  <c r="H194" i="13"/>
  <c r="H38" i="13"/>
  <c r="H116" i="13"/>
  <c r="H100" i="13"/>
  <c r="H78" i="13"/>
  <c r="H72" i="13"/>
  <c r="H150" i="13"/>
  <c r="H178" i="13"/>
  <c r="H39" i="13"/>
  <c r="H93" i="13"/>
  <c r="H111" i="13"/>
  <c r="H155" i="13"/>
  <c r="H139" i="13"/>
  <c r="H182" i="13"/>
  <c r="H189" i="13"/>
  <c r="H81" i="13"/>
  <c r="H22" i="13"/>
  <c r="H83" i="13"/>
  <c r="H42" i="13"/>
  <c r="H54" i="13"/>
  <c r="H85" i="13"/>
  <c r="D8" i="13" s="1"/>
  <c r="H118" i="13"/>
  <c r="H79" i="13"/>
  <c r="H46" i="13"/>
  <c r="C8" i="13" s="1"/>
  <c r="H122" i="13"/>
  <c r="H117" i="13"/>
  <c r="H196" i="13"/>
  <c r="H120" i="13"/>
  <c r="H157" i="13"/>
  <c r="H200" i="13"/>
  <c r="H159" i="13"/>
  <c r="H161" i="13"/>
  <c r="H195" i="13"/>
  <c r="H156" i="13"/>
  <c r="H198" i="13"/>
  <c r="H124" i="13"/>
  <c r="E8" i="13" s="1"/>
  <c r="H202" i="13"/>
  <c r="H8" i="13" s="1"/>
  <c r="H163" i="13"/>
  <c r="F8" i="13" s="1"/>
  <c r="J8" i="12"/>
  <c r="E27" i="9"/>
  <c r="F27" i="9"/>
  <c r="I281" i="8"/>
  <c r="H281" i="8"/>
  <c r="G393" i="8"/>
  <c r="I812" i="4"/>
  <c r="I813" i="4"/>
  <c r="H47" i="10"/>
  <c r="H50" i="10" s="1"/>
  <c r="H39" i="10"/>
  <c r="H40" i="10" s="1"/>
  <c r="H39" i="1"/>
  <c r="H40" i="1" s="1"/>
  <c r="H47" i="1"/>
  <c r="H50" i="1" s="1"/>
  <c r="I814" i="4" l="1"/>
  <c r="G396" i="8" s="1"/>
  <c r="I396" i="8" s="1"/>
  <c r="J8" i="13"/>
  <c r="H41" i="10"/>
  <c r="H42" i="10" s="1"/>
  <c r="H41" i="1"/>
  <c r="H42" i="1" s="1"/>
  <c r="H51" i="1"/>
  <c r="H52" i="1" s="1"/>
  <c r="H51" i="10"/>
  <c r="H52" i="10" s="1"/>
  <c r="I393" i="8"/>
  <c r="H393" i="8"/>
  <c r="D40" i="5"/>
  <c r="D31" i="9"/>
  <c r="G395" i="8"/>
  <c r="F31" i="6"/>
  <c r="G31" i="6" s="1"/>
  <c r="G394" i="8"/>
  <c r="F30" i="6"/>
  <c r="D39" i="5"/>
  <c r="D30" i="9"/>
  <c r="H396" i="8" l="1"/>
  <c r="D41" i="5"/>
  <c r="I49" i="1"/>
  <c r="I47" i="1"/>
  <c r="I51" i="1"/>
  <c r="I48" i="1"/>
  <c r="I46" i="1"/>
  <c r="I52" i="1" s="1"/>
  <c r="I50" i="1"/>
  <c r="I15" i="1"/>
  <c r="I23" i="1"/>
  <c r="I13" i="1"/>
  <c r="I41" i="1"/>
  <c r="I40" i="1"/>
  <c r="I25" i="1"/>
  <c r="I19" i="1"/>
  <c r="I12" i="1"/>
  <c r="I42" i="1" s="1"/>
  <c r="I17" i="1"/>
  <c r="I33" i="1"/>
  <c r="I18" i="1"/>
  <c r="I31" i="1"/>
  <c r="I21" i="1"/>
  <c r="I24" i="1"/>
  <c r="I34" i="1"/>
  <c r="I35" i="1"/>
  <c r="I29" i="1"/>
  <c r="I22" i="1"/>
  <c r="I26" i="1"/>
  <c r="I30" i="1"/>
  <c r="I14" i="1"/>
  <c r="I20" i="1"/>
  <c r="I28" i="1"/>
  <c r="I48" i="10"/>
  <c r="I49" i="10"/>
  <c r="I46" i="10"/>
  <c r="I52" i="10" s="1"/>
  <c r="I25" i="10"/>
  <c r="I21" i="10"/>
  <c r="I22" i="10"/>
  <c r="I31" i="10"/>
  <c r="I26" i="10"/>
  <c r="I15" i="10"/>
  <c r="I20" i="10"/>
  <c r="I35" i="10"/>
  <c r="I33" i="10"/>
  <c r="I14" i="10"/>
  <c r="I19" i="10"/>
  <c r="I23" i="10"/>
  <c r="I12" i="10"/>
  <c r="I42" i="10" s="1"/>
  <c r="I18" i="10"/>
  <c r="I24" i="10"/>
  <c r="I34" i="10"/>
  <c r="I29" i="10"/>
  <c r="I28" i="10"/>
  <c r="I30" i="10"/>
  <c r="I13" i="10"/>
  <c r="I17" i="10"/>
  <c r="E30" i="9"/>
  <c r="F30" i="9"/>
  <c r="D32" i="9"/>
  <c r="F32" i="9" s="1"/>
  <c r="I40" i="10"/>
  <c r="I47" i="10"/>
  <c r="H395" i="8"/>
  <c r="I395" i="8"/>
  <c r="G30" i="6"/>
  <c r="G32" i="6" s="1"/>
  <c r="F32" i="6"/>
  <c r="I51" i="10"/>
  <c r="E31" i="9"/>
  <c r="F31" i="9"/>
  <c r="I41" i="10"/>
  <c r="H394" i="8"/>
  <c r="I394" i="8"/>
  <c r="I50" i="10"/>
  <c r="E32" i="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Pirjo Koskelo</author>
  </authors>
  <commentList>
    <comment ref="A6" authorId="0" shapeId="0" xr:uid="{00000000-0006-0000-0000-000001000000}">
      <text>
        <r>
          <rPr>
            <sz val="9"/>
            <color indexed="81"/>
            <rFont val="Tahoma"/>
            <family val="2"/>
          </rPr>
          <t>ses:
Kommentarerna är markerade med en röd trekant.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Pirjo Koskelo</author>
    <author>ses</author>
  </authors>
  <commentList>
    <comment ref="A1" authorId="0" shapeId="0" xr:uid="{00000000-0006-0000-0100-000001000000}">
      <text>
        <r>
          <rPr>
            <sz val="9"/>
            <color indexed="81"/>
            <rFont val="Tahoma"/>
            <family val="2"/>
          </rPr>
          <t xml:space="preserve">ses:
Kostnadskalkylen ska innehålla filmens omedelbara produktionskostnader fram till den första visningskopian.
I kostnadskalkylen ska namnet på arbetstagaren/den som utför arbetet anges i den utsträckning som dessa personer är kända i ansökningsskedet.
Användningen av produktionsbolagets egen utrustning ska anges i kostnadskalkylen.
En förteckning över kostnaderna för material avsett för stiftelsens informationsverksamhet och kulturexport, som ska inkluderas i kostnadskalkylen, finns under punkt 1.4.6 i ansökningsanvisningen. Slutrapport.
</t>
        </r>
      </text>
    </comment>
    <comment ref="A15" authorId="1" shapeId="0" xr:uid="{00000000-0006-0000-0100-000002000000}">
      <text>
        <r>
          <rPr>
            <b/>
            <sz val="8"/>
            <color indexed="81"/>
            <rFont val="Tahoma"/>
            <family val="2"/>
          </rPr>
          <t>ses:</t>
        </r>
        <r>
          <rPr>
            <sz val="8"/>
            <color indexed="81"/>
            <rFont val="Tahoma"/>
            <family val="2"/>
          </rPr>
          <t xml:space="preserve">
Arbetet som ägare-producenten gör inom projektet ska anges som fast totalbelopp för ersättningen.</t>
        </r>
      </text>
    </comment>
    <comment ref="A17" authorId="1" shapeId="0" xr:uid="{00000000-0006-0000-0100-000003000000}">
      <text>
        <r>
          <rPr>
            <b/>
            <sz val="8"/>
            <color indexed="81"/>
            <rFont val="Tahoma"/>
            <family val="2"/>
          </rPr>
          <t>ses:</t>
        </r>
        <r>
          <rPr>
            <sz val="8"/>
            <color indexed="81"/>
            <rFont val="Tahoma"/>
            <family val="2"/>
          </rPr>
          <t xml:space="preserve">
Producentens lön anges här om lön betalas till producenten. Ägare-producentens andel anges under punkten ersättning till producenten.</t>
        </r>
      </text>
    </comment>
    <comment ref="A20" authorId="1" shapeId="0" xr:uid="{00000000-0006-0000-0100-000004000000}">
      <text>
        <r>
          <rPr>
            <b/>
            <sz val="8"/>
            <color indexed="81"/>
            <rFont val="Tahoma"/>
            <family val="2"/>
          </rPr>
          <t>ses:</t>
        </r>
        <r>
          <rPr>
            <sz val="8"/>
            <color indexed="81"/>
            <rFont val="Tahoma"/>
            <family val="2"/>
          </rPr>
          <t xml:space="preserve">
Om den som utför arbetet inte har ett anställningsförhållande ska du ange totalsumman på raden Namn och ange 0 % för socialförsäkringsavgifterna.
</t>
        </r>
      </text>
    </comment>
    <comment ref="A23" authorId="1" shapeId="0" xr:uid="{00000000-0006-0000-0100-000005000000}">
      <text>
        <r>
          <rPr>
            <b/>
            <sz val="8"/>
            <color indexed="81"/>
            <rFont val="Tahoma"/>
            <family val="2"/>
          </rPr>
          <t>ses:</t>
        </r>
        <r>
          <rPr>
            <sz val="8"/>
            <color indexed="81"/>
            <rFont val="Tahoma"/>
            <family val="2"/>
          </rPr>
          <t xml:space="preserve">
Om den som utför arbetet inte har ett anställningsförhållande ska du ange totalsumman på raden Namn och ange 0 % för socialförsäkringsavgifterna.
</t>
        </r>
      </text>
    </comment>
    <comment ref="A26" authorId="1" shapeId="0" xr:uid="{00000000-0006-0000-0100-000006000000}">
      <text>
        <r>
          <rPr>
            <b/>
            <sz val="8"/>
            <color indexed="81"/>
            <rFont val="Tahoma"/>
            <family val="2"/>
          </rPr>
          <t>ses:</t>
        </r>
        <r>
          <rPr>
            <sz val="8"/>
            <color indexed="81"/>
            <rFont val="Tahoma"/>
            <family val="2"/>
          </rPr>
          <t xml:space="preserve">
Om den som utför arbetet inte har ett anställningsförhållande ska du ange totalsumman på raden Namn och ange 0 % för socialförsäkringsavgifterna.
</t>
        </r>
      </text>
    </comment>
    <comment ref="A29" authorId="1" shapeId="0" xr:uid="{00000000-0006-0000-0100-000007000000}">
      <text>
        <r>
          <rPr>
            <b/>
            <sz val="8"/>
            <color indexed="81"/>
            <rFont val="Tahoma"/>
            <family val="2"/>
          </rPr>
          <t>ses:</t>
        </r>
        <r>
          <rPr>
            <sz val="8"/>
            <color indexed="81"/>
            <rFont val="Tahoma"/>
            <family val="2"/>
          </rPr>
          <t xml:space="preserve">
Om den som utför arbetet inte har ett anställningsförhållande ska du ange totalsumman på raden Namn och ange 0 % för socialförsäkringsavgifterna.
</t>
        </r>
      </text>
    </comment>
    <comment ref="A32" authorId="1" shapeId="0" xr:uid="{00000000-0006-0000-0100-000008000000}">
      <text>
        <r>
          <rPr>
            <b/>
            <sz val="8"/>
            <color indexed="81"/>
            <rFont val="Tahoma"/>
            <family val="2"/>
          </rPr>
          <t>ses:</t>
        </r>
        <r>
          <rPr>
            <sz val="8"/>
            <color indexed="81"/>
            <rFont val="Tahoma"/>
            <family val="2"/>
          </rPr>
          <t xml:space="preserve">
Om den som utför arbetet inte har ett anställningsförhållande ska du ange totalsumman på raden Namn och ange 0 % för socialförsäkringsavgifterna.
</t>
        </r>
      </text>
    </comment>
    <comment ref="A35" authorId="1" shapeId="0" xr:uid="{00000000-0006-0000-0100-000009000000}">
      <text>
        <r>
          <rPr>
            <b/>
            <sz val="8"/>
            <color indexed="81"/>
            <rFont val="Tahoma"/>
            <family val="2"/>
          </rPr>
          <t>ses:</t>
        </r>
        <r>
          <rPr>
            <sz val="8"/>
            <color indexed="81"/>
            <rFont val="Tahoma"/>
            <family val="2"/>
          </rPr>
          <t xml:space="preserve">
Om den som utför arbetet inte har ett anställningsförhållande ska du ange totalsumman på raden Namn och ange 0 % för socialförsäkringsavgifterna.
</t>
        </r>
      </text>
    </comment>
    <comment ref="A38" authorId="1" shapeId="0" xr:uid="{00000000-0006-0000-0100-00000A000000}">
      <text>
        <r>
          <rPr>
            <b/>
            <sz val="8"/>
            <color indexed="81"/>
            <rFont val="Tahoma"/>
            <family val="2"/>
          </rPr>
          <t>ses:</t>
        </r>
        <r>
          <rPr>
            <sz val="8"/>
            <color indexed="81"/>
            <rFont val="Tahoma"/>
            <family val="2"/>
          </rPr>
          <t xml:space="preserve">
Om den som utför arbetet inte har ett anställningsförhållande ska du ange totalsumman på raden Namn och ange 0 % för socialförsäkringsavgifterna.
</t>
        </r>
      </text>
    </comment>
    <comment ref="A41" authorId="1" shapeId="0" xr:uid="{00000000-0006-0000-0100-00000B000000}">
      <text>
        <r>
          <rPr>
            <b/>
            <sz val="8"/>
            <color indexed="81"/>
            <rFont val="Tahoma"/>
            <family val="2"/>
          </rPr>
          <t>ses:</t>
        </r>
        <r>
          <rPr>
            <sz val="8"/>
            <color indexed="81"/>
            <rFont val="Tahoma"/>
            <family val="2"/>
          </rPr>
          <t xml:space="preserve">
Om den som utför arbetet inte har ett anställningsförhållande ska du ange totalsumman på raden Namn och ange 0 % för socialförsäkringsavgifterna.
</t>
        </r>
      </text>
    </comment>
    <comment ref="A44" authorId="1" shapeId="0" xr:uid="{00000000-0006-0000-0100-00000C000000}">
      <text>
        <r>
          <rPr>
            <b/>
            <sz val="8"/>
            <color indexed="81"/>
            <rFont val="Tahoma"/>
            <family val="2"/>
          </rPr>
          <t>ses:</t>
        </r>
        <r>
          <rPr>
            <sz val="8"/>
            <color indexed="81"/>
            <rFont val="Tahoma"/>
            <family val="2"/>
          </rPr>
          <t xml:space="preserve">
Om den som utför arbetet inte har ett anställningsförhållande ska du ange totalsumman på raden Namn och ange 0 % för socialförsäkringsavgifterna.
</t>
        </r>
      </text>
    </comment>
    <comment ref="A47" authorId="1" shapeId="0" xr:uid="{8039E615-D10B-4D83-8B1D-F7B5DA7342E6}">
      <text>
        <r>
          <rPr>
            <b/>
            <sz val="8"/>
            <color indexed="81"/>
            <rFont val="Tahoma"/>
            <family val="2"/>
          </rPr>
          <t>ses:</t>
        </r>
        <r>
          <rPr>
            <sz val="8"/>
            <color indexed="81"/>
            <rFont val="Tahoma"/>
            <family val="2"/>
          </rPr>
          <t xml:space="preserve">
Om den som utför arbetet inte har ett anställningsförhållande ska du ange totalsumman på raden Namn och ange 0 % för socialförsäkringsavgifterna.
</t>
        </r>
      </text>
    </comment>
    <comment ref="A50" authorId="1" shapeId="0" xr:uid="{3E0FA99E-91E7-4525-8C9E-532276038920}">
      <text>
        <r>
          <rPr>
            <b/>
            <sz val="8"/>
            <color indexed="81"/>
            <rFont val="Tahoma"/>
            <family val="2"/>
          </rPr>
          <t>ses:</t>
        </r>
        <r>
          <rPr>
            <sz val="8"/>
            <color indexed="81"/>
            <rFont val="Tahoma"/>
            <family val="2"/>
          </rPr>
          <t xml:space="preserve">
Om den som utför arbetet inte har ett anställningsförhållande ska du ange totalsumman på raden Namn och ange 0 % för socialförsäkringsavgifterna.
</t>
        </r>
      </text>
    </comment>
    <comment ref="A53" authorId="1" shapeId="0" xr:uid="{00000000-0006-0000-0100-00000D000000}">
      <text>
        <r>
          <rPr>
            <b/>
            <sz val="8"/>
            <color indexed="81"/>
            <rFont val="Tahoma"/>
            <family val="2"/>
          </rPr>
          <t>ses:</t>
        </r>
        <r>
          <rPr>
            <sz val="8"/>
            <color indexed="81"/>
            <rFont val="Tahoma"/>
            <family val="2"/>
          </rPr>
          <t xml:space="preserve">
Om den som utför arbetet inte har ett anställningsförhållande ska du ange totalsumman på raden Namn och ange 0 % för socialförsäkringsavgifterna.
</t>
        </r>
      </text>
    </comment>
    <comment ref="A56" authorId="1" shapeId="0" xr:uid="{00000000-0006-0000-0100-00000E000000}">
      <text>
        <r>
          <rPr>
            <b/>
            <sz val="8"/>
            <color indexed="81"/>
            <rFont val="Tahoma"/>
            <family val="2"/>
          </rPr>
          <t>ses:</t>
        </r>
        <r>
          <rPr>
            <sz val="8"/>
            <color indexed="81"/>
            <rFont val="Tahoma"/>
            <family val="2"/>
          </rPr>
          <t xml:space="preserve">
Om den som utför arbetet inte har ett anställningsförhållande ska du ange totalsumman på raden Namn och ange 0 % för socialförsäkringsavgifterna.
</t>
        </r>
      </text>
    </comment>
    <comment ref="A59" authorId="1" shapeId="0" xr:uid="{00000000-0006-0000-0100-00000F000000}">
      <text>
        <r>
          <rPr>
            <b/>
            <sz val="8"/>
            <color indexed="81"/>
            <rFont val="Tahoma"/>
            <family val="2"/>
          </rPr>
          <t>ses:</t>
        </r>
        <r>
          <rPr>
            <sz val="8"/>
            <color indexed="81"/>
            <rFont val="Tahoma"/>
            <family val="2"/>
          </rPr>
          <t xml:space="preserve">
Om den som utför arbetet inte har ett anställningsförhållande ska du ange totalsumman på raden Namn och ange 0 % för socialförsäkringsavgifterna.
</t>
        </r>
      </text>
    </comment>
    <comment ref="A62" authorId="1" shapeId="0" xr:uid="{00000000-0006-0000-0100-000010000000}">
      <text>
        <r>
          <rPr>
            <b/>
            <sz val="8"/>
            <color indexed="81"/>
            <rFont val="Tahoma"/>
            <family val="2"/>
          </rPr>
          <t>ses:</t>
        </r>
        <r>
          <rPr>
            <sz val="8"/>
            <color indexed="81"/>
            <rFont val="Tahoma"/>
            <family val="2"/>
          </rPr>
          <t xml:space="preserve">
Om den som utför arbetet inte har ett anställningsförhållande ska du ange totalsumman på raden Namn och ange 0 % för socialförsäkringsavgifterna.
</t>
        </r>
      </text>
    </comment>
    <comment ref="A85" authorId="1" shapeId="0" xr:uid="{00000000-0006-0000-0100-000011000000}">
      <text>
        <r>
          <rPr>
            <b/>
            <sz val="8"/>
            <color indexed="81"/>
            <rFont val="Tahoma"/>
            <family val="2"/>
          </rPr>
          <t>ses:</t>
        </r>
        <r>
          <rPr>
            <sz val="8"/>
            <color indexed="81"/>
            <rFont val="Tahoma"/>
            <family val="2"/>
          </rPr>
          <t xml:space="preserve">
Om den som utför arbetet inte har ett anställningsförhållande ska du ange totalsumman på raden Namn och ange 0 % för socialförsäkringsavgifterna.
</t>
        </r>
      </text>
    </comment>
    <comment ref="A88" authorId="1" shapeId="0" xr:uid="{00000000-0006-0000-0100-000012000000}">
      <text>
        <r>
          <rPr>
            <b/>
            <sz val="8"/>
            <color indexed="81"/>
            <rFont val="Tahoma"/>
            <family val="2"/>
          </rPr>
          <t>ses:</t>
        </r>
        <r>
          <rPr>
            <sz val="8"/>
            <color indexed="81"/>
            <rFont val="Tahoma"/>
            <family val="2"/>
          </rPr>
          <t xml:space="preserve">
Om den som utför arbetet inte har ett anställningsförhållande ska du ange totalsumman på raden Namn och ange 0 % för socialförsäkringsavgifterna.
</t>
        </r>
      </text>
    </comment>
    <comment ref="A91" authorId="1" shapeId="0" xr:uid="{00000000-0006-0000-0100-000013000000}">
      <text>
        <r>
          <rPr>
            <b/>
            <sz val="8"/>
            <color indexed="81"/>
            <rFont val="Tahoma"/>
            <family val="2"/>
          </rPr>
          <t>ses:</t>
        </r>
        <r>
          <rPr>
            <sz val="8"/>
            <color indexed="81"/>
            <rFont val="Tahoma"/>
            <family val="2"/>
          </rPr>
          <t xml:space="preserve">
Om den som utför arbetet inte har ett anställningsförhållande ska du ange totalsumman på raden Namn och ange 0 % för socialförsäkringsavgifterna.
</t>
        </r>
      </text>
    </comment>
    <comment ref="A94" authorId="1" shapeId="0" xr:uid="{00000000-0006-0000-0100-000014000000}">
      <text>
        <r>
          <rPr>
            <b/>
            <sz val="8"/>
            <color indexed="81"/>
            <rFont val="Tahoma"/>
            <family val="2"/>
          </rPr>
          <t>ses:</t>
        </r>
        <r>
          <rPr>
            <sz val="8"/>
            <color indexed="81"/>
            <rFont val="Tahoma"/>
            <family val="2"/>
          </rPr>
          <t xml:space="preserve">
Om den som utför arbetet inte har ett anställningsförhållande ska du ange totalsumman på raden Namn och ange 0 % för socialförsäkringsavgifterna.
</t>
        </r>
      </text>
    </comment>
    <comment ref="A97" authorId="1" shapeId="0" xr:uid="{00000000-0006-0000-0100-000015000000}">
      <text>
        <r>
          <rPr>
            <b/>
            <sz val="8"/>
            <color indexed="81"/>
            <rFont val="Tahoma"/>
            <family val="2"/>
          </rPr>
          <t>ses:</t>
        </r>
        <r>
          <rPr>
            <sz val="8"/>
            <color indexed="81"/>
            <rFont val="Tahoma"/>
            <family val="2"/>
          </rPr>
          <t xml:space="preserve">
Om den som utför arbetet inte har ett anställningsförhållande ska du ange totalsumman på raden Namn och ange 0 % för socialförsäkringsavgifterna.
</t>
        </r>
      </text>
    </comment>
    <comment ref="A152" authorId="1" shapeId="0" xr:uid="{00000000-0006-0000-0100-000016000000}">
      <text>
        <r>
          <rPr>
            <b/>
            <sz val="8"/>
            <color indexed="81"/>
            <rFont val="Tahoma"/>
            <family val="2"/>
          </rPr>
          <t>ses:</t>
        </r>
        <r>
          <rPr>
            <sz val="8"/>
            <color indexed="81"/>
            <rFont val="Tahoma"/>
            <family val="2"/>
          </rPr>
          <t xml:space="preserve">
Arbetet som ägare-producenten gör inom projektet ska anges som fast totalbelopp för ersättningen.</t>
        </r>
      </text>
    </comment>
    <comment ref="A154" authorId="1" shapeId="0" xr:uid="{00000000-0006-0000-0100-000017000000}">
      <text>
        <r>
          <rPr>
            <b/>
            <sz val="8"/>
            <color indexed="81"/>
            <rFont val="Tahoma"/>
            <family val="2"/>
          </rPr>
          <t>ses:</t>
        </r>
        <r>
          <rPr>
            <sz val="8"/>
            <color indexed="81"/>
            <rFont val="Tahoma"/>
            <family val="2"/>
          </rPr>
          <t xml:space="preserve">
Producentens lön anges här om lön betalas till producenten. Ägare-producentens andel anges under punkten ersättning till producenten.</t>
        </r>
      </text>
    </comment>
    <comment ref="A157" authorId="1" shapeId="0" xr:uid="{00000000-0006-0000-0100-000018000000}">
      <text>
        <r>
          <rPr>
            <b/>
            <sz val="8"/>
            <color indexed="81"/>
            <rFont val="Tahoma"/>
            <family val="2"/>
          </rPr>
          <t xml:space="preserve">ses:
</t>
        </r>
        <r>
          <rPr>
            <sz val="8"/>
            <color indexed="81"/>
            <rFont val="Tahoma"/>
            <family val="2"/>
          </rPr>
          <t xml:space="preserve">Om den som utför arbetet inte har ett anställningsförhållande ska du ange totalsumman på raden Namn och ange 0 % för socialförsäkringsavgifterna.
</t>
        </r>
      </text>
    </comment>
    <comment ref="A160" authorId="1" shapeId="0" xr:uid="{00000000-0006-0000-0100-000019000000}">
      <text>
        <r>
          <rPr>
            <b/>
            <sz val="8"/>
            <color indexed="81"/>
            <rFont val="Tahoma"/>
            <family val="2"/>
          </rPr>
          <t>ses:</t>
        </r>
        <r>
          <rPr>
            <sz val="8"/>
            <color indexed="81"/>
            <rFont val="Tahoma"/>
            <family val="2"/>
          </rPr>
          <t xml:space="preserve">
Om den som utför arbetet inte har ett anställningsförhållande ska du ange totalsumman på raden Namn och ange 0 % för socialförsäkringsavgifterna.
</t>
        </r>
      </text>
    </comment>
    <comment ref="A163" authorId="1" shapeId="0" xr:uid="{00000000-0006-0000-0100-00001A000000}">
      <text>
        <r>
          <rPr>
            <b/>
            <sz val="8"/>
            <color indexed="81"/>
            <rFont val="Tahoma"/>
            <family val="2"/>
          </rPr>
          <t>ses:</t>
        </r>
        <r>
          <rPr>
            <sz val="8"/>
            <color indexed="81"/>
            <rFont val="Tahoma"/>
            <family val="2"/>
          </rPr>
          <t xml:space="preserve">
Om den som utför arbetet inte har ett anställningsförhållande ska du ange totalsumman på raden Namn och ange 0 % för socialförsäkringsavgifterna.
</t>
        </r>
      </text>
    </comment>
    <comment ref="A166" authorId="1" shapeId="0" xr:uid="{00000000-0006-0000-0100-00001B000000}">
      <text>
        <r>
          <rPr>
            <b/>
            <sz val="8"/>
            <color indexed="81"/>
            <rFont val="Tahoma"/>
            <family val="2"/>
          </rPr>
          <t>ses:</t>
        </r>
        <r>
          <rPr>
            <sz val="8"/>
            <color indexed="81"/>
            <rFont val="Tahoma"/>
            <family val="2"/>
          </rPr>
          <t xml:space="preserve">
Om den som utför arbetet inte har ett anställningsförhållande ska du ange totalsumman på raden Namn och ange 0 % för socialförsäkringsavgifterna.
</t>
        </r>
      </text>
    </comment>
    <comment ref="A169" authorId="1" shapeId="0" xr:uid="{00000000-0006-0000-0100-00001C000000}">
      <text>
        <r>
          <rPr>
            <b/>
            <sz val="8"/>
            <color indexed="81"/>
            <rFont val="Tahoma"/>
            <family val="2"/>
          </rPr>
          <t>ses:</t>
        </r>
        <r>
          <rPr>
            <sz val="8"/>
            <color indexed="81"/>
            <rFont val="Tahoma"/>
            <family val="2"/>
          </rPr>
          <t xml:space="preserve">
Om den som utför arbetet inte har ett anställningsförhållande ska du ange totalsumman på raden Namn och ange 0 % för socialförsäkringsavgifterna.</t>
        </r>
      </text>
    </comment>
    <comment ref="A172" authorId="1" shapeId="0" xr:uid="{00000000-0006-0000-0100-00001D000000}">
      <text>
        <r>
          <rPr>
            <b/>
            <sz val="8"/>
            <color indexed="81"/>
            <rFont val="Tahoma"/>
            <family val="2"/>
          </rPr>
          <t>ses:</t>
        </r>
        <r>
          <rPr>
            <sz val="8"/>
            <color indexed="81"/>
            <rFont val="Tahoma"/>
            <family val="2"/>
          </rPr>
          <t xml:space="preserve">
Om den som utför arbetet inte har ett anställningsförhållande ska du ange totalsumman på raden Namn och ange 0 % för socialförsäkringsavgifterna.
</t>
        </r>
      </text>
    </comment>
    <comment ref="A175" authorId="1" shapeId="0" xr:uid="{00000000-0006-0000-0100-00001E000000}">
      <text>
        <r>
          <rPr>
            <b/>
            <sz val="8"/>
            <color indexed="81"/>
            <rFont val="Tahoma"/>
            <family val="2"/>
          </rPr>
          <t>ses:</t>
        </r>
        <r>
          <rPr>
            <sz val="8"/>
            <color indexed="81"/>
            <rFont val="Tahoma"/>
            <family val="2"/>
          </rPr>
          <t xml:space="preserve">
Om den som utför arbetet inte har ett anställningsförhållande ska du ange totalsumman på raden Namn och ange 0 % för socialförsäkringsavgifterna.
</t>
        </r>
      </text>
    </comment>
    <comment ref="A178" authorId="1" shapeId="0" xr:uid="{9B428912-9B2C-4F36-92CE-AF0AA4F7E9E9}">
      <text>
        <r>
          <rPr>
            <b/>
            <sz val="8"/>
            <color indexed="81"/>
            <rFont val="Tahoma"/>
            <family val="2"/>
          </rPr>
          <t>ses:</t>
        </r>
        <r>
          <rPr>
            <sz val="8"/>
            <color indexed="81"/>
            <rFont val="Tahoma"/>
            <family val="2"/>
          </rPr>
          <t xml:space="preserve">
Om den som utför arbetet inte har ett anställningsförhållande ska du ange totalsumman på raden Namn och ange 0 % för socialförsäkringsavgifterna.</t>
        </r>
      </text>
    </comment>
    <comment ref="A181" authorId="1" shapeId="0" xr:uid="{A1AAAB88-D496-4D67-88BB-95792395FF5B}">
      <text>
        <r>
          <rPr>
            <b/>
            <sz val="8"/>
            <color indexed="81"/>
            <rFont val="Tahoma"/>
            <family val="2"/>
          </rPr>
          <t>ses:</t>
        </r>
        <r>
          <rPr>
            <sz val="8"/>
            <color indexed="81"/>
            <rFont val="Tahoma"/>
            <family val="2"/>
          </rPr>
          <t xml:space="preserve">
Om den som utför arbetet inte har ett anställningsförhållande ska du ange totalsumman på raden Namn och ange 0 % för socialförsäkringsavgifterna.</t>
        </r>
      </text>
    </comment>
    <comment ref="A184" authorId="1" shapeId="0" xr:uid="{00000000-0006-0000-0100-00001F000000}">
      <text>
        <r>
          <rPr>
            <b/>
            <sz val="8"/>
            <color indexed="81"/>
            <rFont val="Tahoma"/>
            <family val="2"/>
          </rPr>
          <t>ses:</t>
        </r>
        <r>
          <rPr>
            <sz val="8"/>
            <color indexed="81"/>
            <rFont val="Tahoma"/>
            <family val="2"/>
          </rPr>
          <t xml:space="preserve">
Om den som utför arbetet inte har ett anställningsförhållande ska du ange totalsumman på raden Namn och ange 0 % för socialförsäkringsavgifterna.</t>
        </r>
      </text>
    </comment>
    <comment ref="A187" authorId="1" shapeId="0" xr:uid="{00000000-0006-0000-0100-000020000000}">
      <text>
        <r>
          <rPr>
            <b/>
            <sz val="8"/>
            <color indexed="81"/>
            <rFont val="Tahoma"/>
            <family val="2"/>
          </rPr>
          <t>ses:</t>
        </r>
        <r>
          <rPr>
            <sz val="8"/>
            <color indexed="81"/>
            <rFont val="Tahoma"/>
            <family val="2"/>
          </rPr>
          <t xml:space="preserve">
Om den som utför arbetet inte har ett anställningsförhållande ska du ange totalsumman på raden Namn och ange 0 % för socialförsäkringsavgifterna.
</t>
        </r>
      </text>
    </comment>
    <comment ref="A191" authorId="1" shapeId="0" xr:uid="{00000000-0006-0000-0100-000021000000}">
      <text>
        <r>
          <rPr>
            <b/>
            <sz val="8"/>
            <color indexed="81"/>
            <rFont val="Tahoma"/>
            <family val="2"/>
          </rPr>
          <t>ses:</t>
        </r>
        <r>
          <rPr>
            <sz val="8"/>
            <color indexed="81"/>
            <rFont val="Tahoma"/>
            <family val="2"/>
          </rPr>
          <t xml:space="preserve">
jOm den som utför arbetet inte har ett anställningsförhållande ska du ange totalsumman på raden Namn och ange 0 % för socialförsäkringsavgifterna.
</t>
        </r>
      </text>
    </comment>
    <comment ref="A194" authorId="1" shapeId="0" xr:uid="{00000000-0006-0000-0100-000022000000}">
      <text>
        <r>
          <rPr>
            <b/>
            <sz val="8"/>
            <color indexed="81"/>
            <rFont val="Tahoma"/>
            <family val="2"/>
          </rPr>
          <t>ses:</t>
        </r>
        <r>
          <rPr>
            <sz val="8"/>
            <color indexed="81"/>
            <rFont val="Tahoma"/>
            <family val="2"/>
          </rPr>
          <t xml:space="preserve">
Om den som utför arbetet inte har ett anställningsförhållande ska du ange totalsumman på raden Namn och ange 0 % för socialförsäkringsavgifterna.
</t>
        </r>
      </text>
    </comment>
    <comment ref="A197" authorId="1" shapeId="0" xr:uid="{00000000-0006-0000-0100-000023000000}">
      <text>
        <r>
          <rPr>
            <b/>
            <sz val="8"/>
            <color indexed="81"/>
            <rFont val="Tahoma"/>
            <family val="2"/>
          </rPr>
          <t>ses:</t>
        </r>
        <r>
          <rPr>
            <sz val="8"/>
            <color indexed="81"/>
            <rFont val="Tahoma"/>
            <family val="2"/>
          </rPr>
          <t xml:space="preserve">
Om den som utför arbetet inte har ett anställningsförhållande ska du ange totalsumman på raden Namn och ange 0 % för socialförsäkringsavgifterna.
</t>
        </r>
      </text>
    </comment>
    <comment ref="A200" authorId="1" shapeId="0" xr:uid="{00000000-0006-0000-0100-000024000000}">
      <text>
        <r>
          <rPr>
            <b/>
            <sz val="8"/>
            <color indexed="81"/>
            <rFont val="Tahoma"/>
            <family val="2"/>
          </rPr>
          <t>ses:</t>
        </r>
        <r>
          <rPr>
            <sz val="8"/>
            <color indexed="81"/>
            <rFont val="Tahoma"/>
            <family val="2"/>
          </rPr>
          <t xml:space="preserve">
Om den som utför arbetet inte har ett anställningsförhållande ska du ange totalsumman på raden Namn och ange 0 % för socialförsäkringsavgifterna.
</t>
        </r>
      </text>
    </comment>
    <comment ref="A203" authorId="1" shapeId="0" xr:uid="{00000000-0006-0000-0100-000025000000}">
      <text>
        <r>
          <rPr>
            <b/>
            <sz val="8"/>
            <color indexed="81"/>
            <rFont val="Tahoma"/>
            <family val="2"/>
          </rPr>
          <t>ses:</t>
        </r>
        <r>
          <rPr>
            <sz val="8"/>
            <color indexed="81"/>
            <rFont val="Tahoma"/>
            <family val="2"/>
          </rPr>
          <t xml:space="preserve">
Om den som utför arbetet inte har ett anställningsförhållande ska du ange totalsumman på raden Namn och ange 0 % för socialförsäkringsavgifterna.
</t>
        </r>
      </text>
    </comment>
    <comment ref="A206" authorId="1" shapeId="0" xr:uid="{00000000-0006-0000-0100-000026000000}">
      <text>
        <r>
          <rPr>
            <b/>
            <sz val="8"/>
            <color indexed="81"/>
            <rFont val="Tahoma"/>
            <family val="2"/>
          </rPr>
          <t>ses:</t>
        </r>
        <r>
          <rPr>
            <sz val="8"/>
            <color indexed="81"/>
            <rFont val="Tahoma"/>
            <family val="2"/>
          </rPr>
          <t xml:space="preserve">
Om den som utför arbetet inte har ett anställningsförhållande ska du ange totalsumman på raden Namn och ange 0 % för socialförsäkringsavgifterna.
</t>
        </r>
      </text>
    </comment>
    <comment ref="A210" authorId="1" shapeId="0" xr:uid="{00000000-0006-0000-0100-000027000000}">
      <text>
        <r>
          <rPr>
            <b/>
            <sz val="8"/>
            <color indexed="81"/>
            <rFont val="Tahoma"/>
            <family val="2"/>
          </rPr>
          <t>ses:</t>
        </r>
        <r>
          <rPr>
            <sz val="8"/>
            <color indexed="81"/>
            <rFont val="Tahoma"/>
            <family val="2"/>
          </rPr>
          <t xml:space="preserve">
Om den som utför arbetet inte har ett anställningsförhållande ska du ange totalsumman på raden Namn och ange 0 % för socialförsäkringsavgifterna.
</t>
        </r>
      </text>
    </comment>
    <comment ref="A213" authorId="1" shapeId="0" xr:uid="{00000000-0006-0000-0100-000028000000}">
      <text>
        <r>
          <rPr>
            <b/>
            <sz val="8"/>
            <color indexed="81"/>
            <rFont val="Tahoma"/>
            <family val="2"/>
          </rPr>
          <t>ses:</t>
        </r>
        <r>
          <rPr>
            <sz val="8"/>
            <color indexed="81"/>
            <rFont val="Tahoma"/>
            <family val="2"/>
          </rPr>
          <t xml:space="preserve">
Om den som utför arbetet inte har ett anställningsförhållande ska du ange totalsumman på raden Namn och ange 0 % för socialförsäkringsavgifterna.
</t>
        </r>
      </text>
    </comment>
    <comment ref="A216" authorId="1" shapeId="0" xr:uid="{00000000-0006-0000-0100-000029000000}">
      <text>
        <r>
          <rPr>
            <b/>
            <sz val="8"/>
            <color indexed="81"/>
            <rFont val="Tahoma"/>
            <family val="2"/>
          </rPr>
          <t>ses:</t>
        </r>
        <r>
          <rPr>
            <sz val="8"/>
            <color indexed="81"/>
            <rFont val="Tahoma"/>
            <family val="2"/>
          </rPr>
          <t xml:space="preserve">
Om den som utför arbetet inte har ett anställningsförhållande ska du ange totalsumman på raden Namn och ange 0 % för socialförsäkringsavgifterna.
</t>
        </r>
      </text>
    </comment>
    <comment ref="A222" authorId="1" shapeId="0" xr:uid="{00000000-0006-0000-0100-00002B000000}">
      <text>
        <r>
          <rPr>
            <b/>
            <sz val="8"/>
            <color indexed="81"/>
            <rFont val="Tahoma"/>
            <family val="2"/>
          </rPr>
          <t>ses:</t>
        </r>
        <r>
          <rPr>
            <sz val="8"/>
            <color indexed="81"/>
            <rFont val="Tahoma"/>
            <family val="2"/>
          </rPr>
          <t xml:space="preserve">
Om den som utför arbetet inte har ett anställningsförhållande ska du ange totalsumman på raden Namn och ange 0 % för socialförsäkringsavgifterna.
</t>
        </r>
      </text>
    </comment>
    <comment ref="A225" authorId="1" shapeId="0" xr:uid="{00000000-0006-0000-0100-00002C000000}">
      <text>
        <r>
          <rPr>
            <b/>
            <sz val="8"/>
            <color indexed="81"/>
            <rFont val="Tahoma"/>
            <family val="2"/>
          </rPr>
          <t>ses:</t>
        </r>
        <r>
          <rPr>
            <sz val="8"/>
            <color indexed="81"/>
            <rFont val="Tahoma"/>
            <family val="2"/>
          </rPr>
          <t xml:space="preserve">
Om den som utför arbetet inte har ett anställningsförhållande ska du ange totalsumman på raden Namn och ange 0 % för socialförsäkringsavgifterna.
</t>
        </r>
      </text>
    </comment>
    <comment ref="A228" authorId="1" shapeId="0" xr:uid="{00000000-0006-0000-0100-00002D000000}">
      <text>
        <r>
          <rPr>
            <b/>
            <sz val="8"/>
            <color indexed="81"/>
            <rFont val="Tahoma"/>
            <family val="2"/>
          </rPr>
          <t>ses:</t>
        </r>
        <r>
          <rPr>
            <sz val="8"/>
            <color indexed="81"/>
            <rFont val="Tahoma"/>
            <family val="2"/>
          </rPr>
          <t xml:space="preserve">
Om den som utför arbetet inte har ett anställningsförhållande ska du ange totalsumman på raden Namn och ange 0 % för socialförsäkringsavgifterna.
</t>
        </r>
      </text>
    </comment>
    <comment ref="A231" authorId="1" shapeId="0" xr:uid="{00000000-0006-0000-0100-00002E000000}">
      <text>
        <r>
          <rPr>
            <b/>
            <sz val="8"/>
            <color indexed="81"/>
            <rFont val="Tahoma"/>
            <family val="2"/>
          </rPr>
          <t>ses:</t>
        </r>
        <r>
          <rPr>
            <sz val="8"/>
            <color indexed="81"/>
            <rFont val="Tahoma"/>
            <family val="2"/>
          </rPr>
          <t xml:space="preserve">
Om den som utför arbetet inte har ett anställningsförhållande ska du ange totalsumman på raden Namn och ange 0 % för socialförsäkringsavgifterna.
</t>
        </r>
      </text>
    </comment>
    <comment ref="A234" authorId="1" shapeId="0" xr:uid="{00000000-0006-0000-0100-00002F000000}">
      <text>
        <r>
          <rPr>
            <b/>
            <sz val="8"/>
            <color indexed="81"/>
            <rFont val="Tahoma"/>
            <family val="2"/>
          </rPr>
          <t>ses:</t>
        </r>
        <r>
          <rPr>
            <sz val="8"/>
            <color indexed="81"/>
            <rFont val="Tahoma"/>
            <family val="2"/>
          </rPr>
          <t xml:space="preserve">
Om den som utför arbetet inte har ett anställningsförhållande ska du ange totalsumman på raden Namn och ange 0 % för socialförsäkringsavgifterna.
</t>
        </r>
      </text>
    </comment>
    <comment ref="A237" authorId="1" shapeId="0" xr:uid="{00000000-0006-0000-0100-000030000000}">
      <text>
        <r>
          <rPr>
            <b/>
            <sz val="8"/>
            <color indexed="81"/>
            <rFont val="Tahoma"/>
            <family val="2"/>
          </rPr>
          <t>ses:</t>
        </r>
        <r>
          <rPr>
            <sz val="8"/>
            <color indexed="81"/>
            <rFont val="Tahoma"/>
            <family val="2"/>
          </rPr>
          <t xml:space="preserve">
Om den som utför arbetet inte har ett anställningsförhållande ska du ange totalsumman på raden Namn och ange 0 % för socialförsäkringsavgifterna.
</t>
        </r>
      </text>
    </comment>
    <comment ref="A240" authorId="1" shapeId="0" xr:uid="{00000000-0006-0000-0100-000031000000}">
      <text>
        <r>
          <rPr>
            <b/>
            <sz val="8"/>
            <color indexed="81"/>
            <rFont val="Tahoma"/>
            <family val="2"/>
          </rPr>
          <t>ses:</t>
        </r>
        <r>
          <rPr>
            <sz val="8"/>
            <color indexed="81"/>
            <rFont val="Tahoma"/>
            <family val="2"/>
          </rPr>
          <t xml:space="preserve">
Om den som utför arbetet inte har ett anställningsförhållande ska du ange totalsumman på raden Namn och ange 0 % för socialförsäkringsavgifterna.
</t>
        </r>
      </text>
    </comment>
    <comment ref="A243" authorId="1" shapeId="0" xr:uid="{00000000-0006-0000-0100-000032000000}">
      <text>
        <r>
          <rPr>
            <b/>
            <sz val="8"/>
            <color indexed="81"/>
            <rFont val="Tahoma"/>
            <family val="2"/>
          </rPr>
          <t>ses:</t>
        </r>
        <r>
          <rPr>
            <sz val="8"/>
            <color indexed="81"/>
            <rFont val="Tahoma"/>
            <family val="2"/>
          </rPr>
          <t xml:space="preserve">
Om den som utför arbetet inte har ett anställningsförhållande ska du ange totalsumman på raden Namn och ange 0 % för socialförsäkringsavgifterna.
</t>
        </r>
      </text>
    </comment>
    <comment ref="A246" authorId="1" shapeId="0" xr:uid="{00000000-0006-0000-0100-000033000000}">
      <text>
        <r>
          <rPr>
            <b/>
            <sz val="8"/>
            <color indexed="81"/>
            <rFont val="Tahoma"/>
            <family val="2"/>
          </rPr>
          <t>ses:</t>
        </r>
        <r>
          <rPr>
            <sz val="8"/>
            <color indexed="81"/>
            <rFont val="Tahoma"/>
            <family val="2"/>
          </rPr>
          <t xml:space="preserve">
Om den som utför arbetet inte har ett anställningsförhållande ska du ange totalsumman på raden Namn och ange 0 % för socialförsäkringsavgifterna.
</t>
        </r>
      </text>
    </comment>
    <comment ref="A250" authorId="1" shapeId="0" xr:uid="{00000000-0006-0000-0100-000034000000}">
      <text>
        <r>
          <rPr>
            <b/>
            <sz val="8"/>
            <color indexed="81"/>
            <rFont val="Tahoma"/>
            <family val="2"/>
          </rPr>
          <t>ses:</t>
        </r>
        <r>
          <rPr>
            <sz val="8"/>
            <color indexed="81"/>
            <rFont val="Tahoma"/>
            <family val="2"/>
          </rPr>
          <t xml:space="preserve">
Om den som utför arbetet inte har ett anställningsförhållande ska du ange totalsumman på raden Namn och ange 0 % för socialförsäkringsavgifterna.
</t>
        </r>
      </text>
    </comment>
    <comment ref="A253" authorId="1" shapeId="0" xr:uid="{00000000-0006-0000-0100-000035000000}">
      <text>
        <r>
          <rPr>
            <b/>
            <sz val="8"/>
            <color indexed="81"/>
            <rFont val="Tahoma"/>
            <family val="2"/>
          </rPr>
          <t>ses:</t>
        </r>
        <r>
          <rPr>
            <sz val="8"/>
            <color indexed="81"/>
            <rFont val="Tahoma"/>
            <family val="2"/>
          </rPr>
          <t xml:space="preserve">
Om den som utför arbetet inte har ett anställningsförhållande ska du ange totalsumman på raden Namn och ange 0 % för socialförsäkringsavgifterna.
</t>
        </r>
      </text>
    </comment>
    <comment ref="A256" authorId="1" shapeId="0" xr:uid="{00000000-0006-0000-0100-000036000000}">
      <text>
        <r>
          <rPr>
            <b/>
            <sz val="8"/>
            <color indexed="81"/>
            <rFont val="Tahoma"/>
            <family val="2"/>
          </rPr>
          <t>ses:</t>
        </r>
        <r>
          <rPr>
            <sz val="8"/>
            <color indexed="81"/>
            <rFont val="Tahoma"/>
            <family val="2"/>
          </rPr>
          <t xml:space="preserve">
Om den som utför arbetet inte har ett anställningsförhållande ska du ange totalsumman på raden Namn och ange 0 % för socialförsäkringsavgifterna.
</t>
        </r>
      </text>
    </comment>
    <comment ref="A270" authorId="1" shapeId="0" xr:uid="{00000000-0006-0000-0100-000037000000}">
      <text>
        <r>
          <rPr>
            <b/>
            <sz val="8"/>
            <color indexed="81"/>
            <rFont val="Tahoma"/>
            <family val="2"/>
          </rPr>
          <t>ses:</t>
        </r>
        <r>
          <rPr>
            <sz val="8"/>
            <color indexed="81"/>
            <rFont val="Tahoma"/>
            <family val="2"/>
          </rPr>
          <t xml:space="preserve">
Om den som utför arbetet inte har ett anställningsförhållande ska du ange totalsumman på raden Namn och ange 0 % för socialförsäkringsavgifterna.
</t>
        </r>
      </text>
    </comment>
    <comment ref="A273" authorId="1" shapeId="0" xr:uid="{00000000-0006-0000-0100-000038000000}">
      <text>
        <r>
          <rPr>
            <b/>
            <sz val="8"/>
            <color indexed="81"/>
            <rFont val="Tahoma"/>
            <family val="2"/>
          </rPr>
          <t>ses:</t>
        </r>
        <r>
          <rPr>
            <sz val="8"/>
            <color indexed="81"/>
            <rFont val="Tahoma"/>
            <family val="2"/>
          </rPr>
          <t xml:space="preserve">
Om den som utför arbetet inte har ett anställningsförhållande ska du ange totalsumman på raden Namn och ange 0 % för socialförsäkringsavgifterna.
</t>
        </r>
      </text>
    </comment>
    <comment ref="A276" authorId="1" shapeId="0" xr:uid="{00000000-0006-0000-0100-000039000000}">
      <text>
        <r>
          <rPr>
            <b/>
            <sz val="8"/>
            <color indexed="81"/>
            <rFont val="Tahoma"/>
            <family val="2"/>
          </rPr>
          <t>ses:</t>
        </r>
        <r>
          <rPr>
            <sz val="8"/>
            <color indexed="81"/>
            <rFont val="Tahoma"/>
            <family val="2"/>
          </rPr>
          <t xml:space="preserve">
Om den som utför arbetet inte har ett anställningsförhållande ska du ange totalsumman på raden Namn och ange 0 % för socialförsäkringsavgifterna.
</t>
        </r>
      </text>
    </comment>
    <comment ref="A279" authorId="1" shapeId="0" xr:uid="{00000000-0006-0000-0100-00003A000000}">
      <text>
        <r>
          <rPr>
            <b/>
            <sz val="8"/>
            <color indexed="81"/>
            <rFont val="Tahoma"/>
            <family val="2"/>
          </rPr>
          <t>ses:</t>
        </r>
        <r>
          <rPr>
            <sz val="8"/>
            <color indexed="81"/>
            <rFont val="Tahoma"/>
            <family val="2"/>
          </rPr>
          <t xml:space="preserve">
Om den som utför arbetet inte har ett anställningsförhållande ska du ange totalsumman på raden Namn och ange 0 % för socialförsäkringsavgifterna.
</t>
        </r>
      </text>
    </comment>
    <comment ref="A282" authorId="1" shapeId="0" xr:uid="{00000000-0006-0000-0100-00003B000000}">
      <text>
        <r>
          <rPr>
            <b/>
            <sz val="8"/>
            <color indexed="81"/>
            <rFont val="Tahoma"/>
            <family val="2"/>
          </rPr>
          <t>ses:</t>
        </r>
        <r>
          <rPr>
            <sz val="8"/>
            <color indexed="81"/>
            <rFont val="Tahoma"/>
            <family val="2"/>
          </rPr>
          <t xml:space="preserve">
Om den som utför arbetet inte har ett anställningsförhållande ska du ange totalsumman på raden Namn och ange 0 % för socialförsäkringsavgifterna.
</t>
        </r>
      </text>
    </comment>
    <comment ref="A285" authorId="1" shapeId="0" xr:uid="{00000000-0006-0000-0100-00003C000000}">
      <text>
        <r>
          <rPr>
            <b/>
            <sz val="8"/>
            <color indexed="81"/>
            <rFont val="Tahoma"/>
            <family val="2"/>
          </rPr>
          <t>ses:</t>
        </r>
        <r>
          <rPr>
            <sz val="8"/>
            <color indexed="81"/>
            <rFont val="Tahoma"/>
            <family val="2"/>
          </rPr>
          <t xml:space="preserve">
Om den som utför arbetet inte har ett anställningsförhållande ska du ange totalsumman på raden Namn och ange 0 % för socialförsäkringsavgifterna.
</t>
        </r>
      </text>
    </comment>
    <comment ref="A288" authorId="1" shapeId="0" xr:uid="{00000000-0006-0000-0100-00003D000000}">
      <text>
        <r>
          <rPr>
            <b/>
            <sz val="8"/>
            <color indexed="81"/>
            <rFont val="Tahoma"/>
            <family val="2"/>
          </rPr>
          <t>ses:</t>
        </r>
        <r>
          <rPr>
            <sz val="8"/>
            <color indexed="81"/>
            <rFont val="Tahoma"/>
            <family val="2"/>
          </rPr>
          <t xml:space="preserve">
Om den som utför arbetet inte har ett anställningsförhållande ska du ange totalsumman på raden Namn och ange 0 % för socialförsäkringsavgifterna.
</t>
        </r>
      </text>
    </comment>
    <comment ref="A291" authorId="1" shapeId="0" xr:uid="{00000000-0006-0000-0100-00003E000000}">
      <text>
        <r>
          <rPr>
            <b/>
            <sz val="8"/>
            <color indexed="81"/>
            <rFont val="Tahoma"/>
            <family val="2"/>
          </rPr>
          <t>ses:</t>
        </r>
        <r>
          <rPr>
            <sz val="8"/>
            <color indexed="81"/>
            <rFont val="Tahoma"/>
            <family val="2"/>
          </rPr>
          <t xml:space="preserve">
Om den som utför arbetet inte har ett anställningsförhållande ska du ange totalsumman på raden Namn och ange 0 % för socialförsäkringsavgifterna.
</t>
        </r>
      </text>
    </comment>
    <comment ref="A294" authorId="1" shapeId="0" xr:uid="{00000000-0006-0000-0100-00003F000000}">
      <text>
        <r>
          <rPr>
            <b/>
            <sz val="8"/>
            <color indexed="81"/>
            <rFont val="Tahoma"/>
            <family val="2"/>
          </rPr>
          <t>ses:</t>
        </r>
        <r>
          <rPr>
            <sz val="8"/>
            <color indexed="81"/>
            <rFont val="Tahoma"/>
            <family val="2"/>
          </rPr>
          <t xml:space="preserve">
Om den som utför arbetet inte har ett anställningsförhållande ska du ange totalsumman på raden Namn och ange 0 % för socialförsäkringsavgifterna.
</t>
        </r>
      </text>
    </comment>
    <comment ref="A297" authorId="1" shapeId="0" xr:uid="{00000000-0006-0000-0100-000040000000}">
      <text>
        <r>
          <rPr>
            <b/>
            <sz val="8"/>
            <color indexed="81"/>
            <rFont val="Tahoma"/>
            <family val="2"/>
          </rPr>
          <t>ses:</t>
        </r>
        <r>
          <rPr>
            <sz val="8"/>
            <color indexed="81"/>
            <rFont val="Tahoma"/>
            <family val="2"/>
          </rPr>
          <t xml:space="preserve">
Om den som utför arbetet inte har ett anställningsförhållande ska du ange totalsumman på raden Namn och ange 0 % för socialförsäkringsavgifterna.
</t>
        </r>
      </text>
    </comment>
    <comment ref="A300" authorId="1" shapeId="0" xr:uid="{00000000-0006-0000-0100-000041000000}">
      <text>
        <r>
          <rPr>
            <b/>
            <sz val="8"/>
            <color indexed="81"/>
            <rFont val="Tahoma"/>
            <family val="2"/>
          </rPr>
          <t>ses:</t>
        </r>
        <r>
          <rPr>
            <sz val="8"/>
            <color indexed="81"/>
            <rFont val="Tahoma"/>
            <family val="2"/>
          </rPr>
          <t xml:space="preserve">
Om den som utför arbetet inte har ett anställningsförhållande ska du ange totalsumman på raden Namn och ange 0 % för socialförsäkringsavgifterna.
</t>
        </r>
      </text>
    </comment>
    <comment ref="A303" authorId="1" shapeId="0" xr:uid="{00000000-0006-0000-0100-000042000000}">
      <text>
        <r>
          <rPr>
            <b/>
            <sz val="8"/>
            <color indexed="81"/>
            <rFont val="Tahoma"/>
            <family val="2"/>
          </rPr>
          <t>ses:</t>
        </r>
        <r>
          <rPr>
            <sz val="8"/>
            <color indexed="81"/>
            <rFont val="Tahoma"/>
            <family val="2"/>
          </rPr>
          <t xml:space="preserve">
Om den som utför arbetet inte har ett anställningsförhållande ska du ange totalsumman på raden Namn och ange 0 % för socialförsäkringsavgifterna.
</t>
        </r>
      </text>
    </comment>
    <comment ref="A306" authorId="1" shapeId="0" xr:uid="{00000000-0006-0000-0100-000043000000}">
      <text>
        <r>
          <rPr>
            <b/>
            <sz val="8"/>
            <color indexed="81"/>
            <rFont val="Tahoma"/>
            <family val="2"/>
          </rPr>
          <t>ses:</t>
        </r>
        <r>
          <rPr>
            <sz val="8"/>
            <color indexed="81"/>
            <rFont val="Tahoma"/>
            <family val="2"/>
          </rPr>
          <t xml:space="preserve">
Om den som utför arbetet inte har ett anställningsförhållande ska du ange totalsumman på raden Namn och ange 0 % för socialförsäkringsavgifterna.
</t>
        </r>
      </text>
    </comment>
    <comment ref="A309" authorId="1" shapeId="0" xr:uid="{00000000-0006-0000-0100-000044000000}">
      <text>
        <r>
          <rPr>
            <b/>
            <sz val="8"/>
            <color indexed="81"/>
            <rFont val="Tahoma"/>
            <family val="2"/>
          </rPr>
          <t>ses:</t>
        </r>
        <r>
          <rPr>
            <sz val="8"/>
            <color indexed="81"/>
            <rFont val="Tahoma"/>
            <family val="2"/>
          </rPr>
          <t xml:space="preserve">
Om den som utför arbetet inte har ett anställningsförhållande ska du ange totalsumman på raden Namn och ange 0 % för socialförsäkringsavgifterna.
</t>
        </r>
      </text>
    </comment>
    <comment ref="A312" authorId="1" shapeId="0" xr:uid="{00000000-0006-0000-0100-000045000000}">
      <text>
        <r>
          <rPr>
            <b/>
            <sz val="8"/>
            <color indexed="81"/>
            <rFont val="Tahoma"/>
            <family val="2"/>
          </rPr>
          <t>ses:</t>
        </r>
        <r>
          <rPr>
            <sz val="8"/>
            <color indexed="81"/>
            <rFont val="Tahoma"/>
            <family val="2"/>
          </rPr>
          <t xml:space="preserve">
Om den som utför arbetet inte har ett anställningsförhållande ska du ange totalsumman på raden Namn och ange 0 % för socialförsäkringsavgifterna.
</t>
        </r>
      </text>
    </comment>
    <comment ref="A315" authorId="1" shapeId="0" xr:uid="{00000000-0006-0000-0100-000046000000}">
      <text>
        <r>
          <rPr>
            <b/>
            <sz val="8"/>
            <color indexed="81"/>
            <rFont val="Tahoma"/>
            <family val="2"/>
          </rPr>
          <t>ses:</t>
        </r>
        <r>
          <rPr>
            <sz val="8"/>
            <color indexed="81"/>
            <rFont val="Tahoma"/>
            <family val="2"/>
          </rPr>
          <t xml:space="preserve">
Om den som utför arbetet inte har ett anställningsförhållande ska du ange totalsumman på raden Namn och ange 0 % för socialförsäkringsavgifterna.
</t>
        </r>
      </text>
    </comment>
    <comment ref="A318" authorId="1" shapeId="0" xr:uid="{00000000-0006-0000-0100-000047000000}">
      <text>
        <r>
          <rPr>
            <b/>
            <sz val="8"/>
            <color indexed="81"/>
            <rFont val="Tahoma"/>
            <family val="2"/>
          </rPr>
          <t>ses:</t>
        </r>
        <r>
          <rPr>
            <sz val="8"/>
            <color indexed="81"/>
            <rFont val="Tahoma"/>
            <family val="2"/>
          </rPr>
          <t xml:space="preserve">
Om den som utför arbetet inte har ett anställningsförhållande ska du ange totalsumman på raden Namn och ange 0 % för socialförsäkringsavgifterna.
</t>
        </r>
      </text>
    </comment>
    <comment ref="A322" authorId="1" shapeId="0" xr:uid="{00000000-0006-0000-0100-000048000000}">
      <text>
        <r>
          <rPr>
            <b/>
            <sz val="8"/>
            <color indexed="81"/>
            <rFont val="Tahoma"/>
            <family val="2"/>
          </rPr>
          <t>ses:</t>
        </r>
        <r>
          <rPr>
            <sz val="8"/>
            <color indexed="81"/>
            <rFont val="Tahoma"/>
            <family val="2"/>
          </rPr>
          <t xml:space="preserve">
Om den som utför arbetet inte har ett anställningsförhållande ska du ange totalsumman på raden Namn och ange 0 % för socialförsäkringsavgifterna.
</t>
        </r>
      </text>
    </comment>
    <comment ref="A325" authorId="1" shapeId="0" xr:uid="{00000000-0006-0000-0100-000049000000}">
      <text>
        <r>
          <rPr>
            <b/>
            <sz val="8"/>
            <color indexed="81"/>
            <rFont val="Tahoma"/>
            <family val="2"/>
          </rPr>
          <t>ses:</t>
        </r>
        <r>
          <rPr>
            <sz val="8"/>
            <color indexed="81"/>
            <rFont val="Tahoma"/>
            <family val="2"/>
          </rPr>
          <t xml:space="preserve">
Om den som utför arbetet inte har ett anställningsförhållande ska du ange totalsumman på raden Namn och ange 0 % för socialförsäkringsavgifterna.
</t>
        </r>
      </text>
    </comment>
    <comment ref="A328" authorId="1" shapeId="0" xr:uid="{00000000-0006-0000-0100-00004A000000}">
      <text>
        <r>
          <rPr>
            <b/>
            <sz val="8"/>
            <color indexed="81"/>
            <rFont val="Tahoma"/>
            <family val="2"/>
          </rPr>
          <t>ses:</t>
        </r>
        <r>
          <rPr>
            <sz val="8"/>
            <color indexed="81"/>
            <rFont val="Tahoma"/>
            <family val="2"/>
          </rPr>
          <t xml:space="preserve">
Om den som utför arbetet inte har ett anställningsförhållande ska du ange totalsumman på raden Namn och ange 0 % för socialförsäkringsavgifterna.
</t>
        </r>
      </text>
    </comment>
    <comment ref="A331" authorId="1" shapeId="0" xr:uid="{00000000-0006-0000-0100-00004B000000}">
      <text>
        <r>
          <rPr>
            <b/>
            <sz val="8"/>
            <color indexed="81"/>
            <rFont val="Tahoma"/>
            <family val="2"/>
          </rPr>
          <t>ses:</t>
        </r>
        <r>
          <rPr>
            <sz val="8"/>
            <color indexed="81"/>
            <rFont val="Tahoma"/>
            <family val="2"/>
          </rPr>
          <t xml:space="preserve">
Om den som utför arbetet inte har ett anställningsförhållande ska du ange totalsumman på raden Namn och ange 0 % för socialförsäkringsavgifterna.
</t>
        </r>
      </text>
    </comment>
    <comment ref="A334" authorId="1" shapeId="0" xr:uid="{00000000-0006-0000-0100-00004C000000}">
      <text>
        <r>
          <rPr>
            <b/>
            <sz val="8"/>
            <color indexed="81"/>
            <rFont val="Tahoma"/>
            <family val="2"/>
          </rPr>
          <t>ses:</t>
        </r>
        <r>
          <rPr>
            <sz val="8"/>
            <color indexed="81"/>
            <rFont val="Tahoma"/>
            <family val="2"/>
          </rPr>
          <t xml:space="preserve">
Om den som utför arbetet inte har ett anställningsförhållande ska du ange totalsumman på raden Namn och ange 0 % för socialförsäkringsavgifterna.
</t>
        </r>
      </text>
    </comment>
    <comment ref="A337" authorId="1" shapeId="0" xr:uid="{00000000-0006-0000-0100-00004D000000}">
      <text>
        <r>
          <rPr>
            <b/>
            <sz val="8"/>
            <color indexed="81"/>
            <rFont val="Tahoma"/>
            <family val="2"/>
          </rPr>
          <t>ses:</t>
        </r>
        <r>
          <rPr>
            <sz val="8"/>
            <color indexed="81"/>
            <rFont val="Tahoma"/>
            <family val="2"/>
          </rPr>
          <t xml:space="preserve">
Om den som utför arbetet inte har ett anställningsförhållande ska du ange totalsumman på raden Namn och ange 0 % för socialförsäkringsavgifterna.
</t>
        </r>
      </text>
    </comment>
    <comment ref="A340" authorId="1" shapeId="0" xr:uid="{00000000-0006-0000-0100-00004E000000}">
      <text>
        <r>
          <rPr>
            <b/>
            <sz val="8"/>
            <color indexed="81"/>
            <rFont val="Tahoma"/>
            <family val="2"/>
          </rPr>
          <t>ses:</t>
        </r>
        <r>
          <rPr>
            <sz val="8"/>
            <color indexed="81"/>
            <rFont val="Tahoma"/>
            <family val="2"/>
          </rPr>
          <t xml:space="preserve">
Om den som utför arbetet inte har ett anställningsförhållande ska du ange totalsumman på raden Namn och ange 0 % för socialförsäkringsavgifterna.
</t>
        </r>
      </text>
    </comment>
    <comment ref="A344" authorId="1" shapeId="0" xr:uid="{00000000-0006-0000-0100-00004F000000}">
      <text>
        <r>
          <rPr>
            <b/>
            <sz val="8"/>
            <color indexed="81"/>
            <rFont val="Tahoma"/>
            <family val="2"/>
          </rPr>
          <t>ses:</t>
        </r>
        <r>
          <rPr>
            <sz val="8"/>
            <color indexed="81"/>
            <rFont val="Tahoma"/>
            <family val="2"/>
          </rPr>
          <t xml:space="preserve">
Om den som utför arbetet inte har ett anställningsförhållande ska du ange totalsumman på raden Namn och ange 0 % för socialförsäkringsavgifterna.
</t>
        </r>
      </text>
    </comment>
    <comment ref="A347" authorId="1" shapeId="0" xr:uid="{00000000-0006-0000-0100-000050000000}">
      <text>
        <r>
          <rPr>
            <b/>
            <sz val="8"/>
            <color indexed="81"/>
            <rFont val="Tahoma"/>
            <family val="2"/>
          </rPr>
          <t>ses:</t>
        </r>
        <r>
          <rPr>
            <sz val="8"/>
            <color indexed="81"/>
            <rFont val="Tahoma"/>
            <family val="2"/>
          </rPr>
          <t xml:space="preserve">
Om den som utför arbetet inte har ett anställningsförhållande ska du ange totalsumman på raden Namn och ange 0 % för socialförsäkringsavgifterna.
</t>
        </r>
      </text>
    </comment>
    <comment ref="A350" authorId="1" shapeId="0" xr:uid="{00000000-0006-0000-0100-000051000000}">
      <text>
        <r>
          <rPr>
            <b/>
            <sz val="8"/>
            <color indexed="81"/>
            <rFont val="Tahoma"/>
            <family val="2"/>
          </rPr>
          <t>ses:</t>
        </r>
        <r>
          <rPr>
            <sz val="8"/>
            <color indexed="81"/>
            <rFont val="Tahoma"/>
            <family val="2"/>
          </rPr>
          <t xml:space="preserve">
Om den som utför arbetet inte har ett anställningsförhållande ska du ange totalsumman på raden Namn och ange 0 % för socialförsäkringsavgifterna.
</t>
        </r>
      </text>
    </comment>
    <comment ref="A353" authorId="1" shapeId="0" xr:uid="{00000000-0006-0000-0100-000052000000}">
      <text>
        <r>
          <rPr>
            <b/>
            <sz val="8"/>
            <color indexed="81"/>
            <rFont val="Tahoma"/>
            <family val="2"/>
          </rPr>
          <t>ses:</t>
        </r>
        <r>
          <rPr>
            <sz val="8"/>
            <color indexed="81"/>
            <rFont val="Tahoma"/>
            <family val="2"/>
          </rPr>
          <t xml:space="preserve">
Om den som utför arbetet inte har ett anställningsförhållande ska du ange totalsumman på raden Namn och ange 0 % för socialförsäkringsavgifterna.
</t>
        </r>
      </text>
    </comment>
    <comment ref="A357" authorId="1" shapeId="0" xr:uid="{00000000-0006-0000-0100-000053000000}">
      <text>
        <r>
          <rPr>
            <b/>
            <sz val="8"/>
            <color indexed="81"/>
            <rFont val="Tahoma"/>
            <family val="2"/>
          </rPr>
          <t>ses:</t>
        </r>
        <r>
          <rPr>
            <sz val="8"/>
            <color indexed="81"/>
            <rFont val="Tahoma"/>
            <family val="2"/>
          </rPr>
          <t xml:space="preserve">
Om den som utför arbetet inte har ett anställningsförhållande ska du ange totalsumman på raden Namn och ange 0 % för socialförsäkringsavgifterna.
</t>
        </r>
      </text>
    </comment>
    <comment ref="A360" authorId="1" shapeId="0" xr:uid="{00000000-0006-0000-0100-000054000000}">
      <text>
        <r>
          <rPr>
            <b/>
            <sz val="8"/>
            <color indexed="81"/>
            <rFont val="Tahoma"/>
            <family val="2"/>
          </rPr>
          <t>ses:</t>
        </r>
        <r>
          <rPr>
            <sz val="8"/>
            <color indexed="81"/>
            <rFont val="Tahoma"/>
            <family val="2"/>
          </rPr>
          <t xml:space="preserve">
Om den som utför arbetet inte har ett anställningsförhållande ska du ange totalsumman på raden Namn och ange 0 % för socialförsäkringsavgifterna.
</t>
        </r>
      </text>
    </comment>
    <comment ref="A363" authorId="1" shapeId="0" xr:uid="{00000000-0006-0000-0100-000055000000}">
      <text>
        <r>
          <rPr>
            <b/>
            <sz val="8"/>
            <color indexed="81"/>
            <rFont val="Tahoma"/>
            <family val="2"/>
          </rPr>
          <t>ses:</t>
        </r>
        <r>
          <rPr>
            <sz val="8"/>
            <color indexed="81"/>
            <rFont val="Tahoma"/>
            <family val="2"/>
          </rPr>
          <t xml:space="preserve">
Om den som utför arbetet inte har ett anställningsförhållande ska du ange totalsumman på raden Namn och ange 0 % för socialförsäkringsavgifterna.
</t>
        </r>
      </text>
    </comment>
    <comment ref="A366" authorId="1" shapeId="0" xr:uid="{00000000-0006-0000-0100-000056000000}">
      <text>
        <r>
          <rPr>
            <b/>
            <sz val="8"/>
            <color indexed="81"/>
            <rFont val="Tahoma"/>
            <family val="2"/>
          </rPr>
          <t>ses:</t>
        </r>
        <r>
          <rPr>
            <sz val="8"/>
            <color indexed="81"/>
            <rFont val="Tahoma"/>
            <family val="2"/>
          </rPr>
          <t xml:space="preserve">
Om den som utför arbetet inte har ett anställningsförhållande ska du ange totalsumman på raden Namn och ange 0 % för socialförsäkringsavgifterna.
</t>
        </r>
      </text>
    </comment>
    <comment ref="A369" authorId="1" shapeId="0" xr:uid="{00000000-0006-0000-0100-000057000000}">
      <text>
        <r>
          <rPr>
            <b/>
            <sz val="8"/>
            <color indexed="81"/>
            <rFont val="Tahoma"/>
            <family val="2"/>
          </rPr>
          <t>ses:</t>
        </r>
        <r>
          <rPr>
            <sz val="8"/>
            <color indexed="81"/>
            <rFont val="Tahoma"/>
            <family val="2"/>
          </rPr>
          <t xml:space="preserve">
Om den som utför arbetet inte har ett anställningsförhållande ska du ange totalsumman på raden Namn och ange 0 % för socialförsäkringsavgifterna.
</t>
        </r>
      </text>
    </comment>
    <comment ref="A387" authorId="1" shapeId="0" xr:uid="{00000000-0006-0000-0100-000058000000}">
      <text>
        <r>
          <rPr>
            <b/>
            <sz val="8"/>
            <color indexed="81"/>
            <rFont val="Tahoma"/>
            <family val="2"/>
          </rPr>
          <t>ses:</t>
        </r>
        <r>
          <rPr>
            <sz val="8"/>
            <color indexed="81"/>
            <rFont val="Tahoma"/>
            <family val="2"/>
          </rPr>
          <t xml:space="preserve">
lägg till skådespelare här
</t>
        </r>
      </text>
    </comment>
    <comment ref="A403" authorId="1" shapeId="0" xr:uid="{00000000-0006-0000-0100-000059000000}">
      <text>
        <r>
          <rPr>
            <b/>
            <sz val="8"/>
            <color indexed="81"/>
            <rFont val="Tahoma"/>
            <family val="2"/>
          </rPr>
          <t>ses:</t>
        </r>
        <r>
          <rPr>
            <sz val="8"/>
            <color indexed="81"/>
            <rFont val="Tahoma"/>
            <family val="2"/>
          </rPr>
          <t xml:space="preserve">
lägg till skådespelare här</t>
        </r>
      </text>
    </comment>
    <comment ref="A410" authorId="1" shapeId="0" xr:uid="{00000000-0006-0000-0100-00005A000000}">
      <text>
        <r>
          <rPr>
            <b/>
            <sz val="8"/>
            <color indexed="81"/>
            <rFont val="Tahoma"/>
            <family val="2"/>
          </rPr>
          <t>ses:</t>
        </r>
        <r>
          <rPr>
            <sz val="8"/>
            <color indexed="81"/>
            <rFont val="Tahoma"/>
            <family val="2"/>
          </rPr>
          <t xml:space="preserve">
lägg till assistenter här</t>
        </r>
      </text>
    </comment>
    <comment ref="A422" authorId="1" shapeId="0" xr:uid="{00000000-0006-0000-0100-00005B000000}">
      <text>
        <r>
          <rPr>
            <b/>
            <sz val="8"/>
            <color indexed="81"/>
            <rFont val="Tahoma"/>
            <family val="2"/>
          </rPr>
          <t>ses:</t>
        </r>
        <r>
          <rPr>
            <sz val="8"/>
            <color indexed="81"/>
            <rFont val="Tahoma"/>
            <family val="2"/>
          </rPr>
          <t xml:space="preserve">
lägg till rader här om det behövs</t>
        </r>
      </text>
    </comment>
    <comment ref="A424" authorId="1" shapeId="0" xr:uid="{00000000-0006-0000-0100-00005C000000}">
      <text>
        <r>
          <rPr>
            <b/>
            <sz val="8"/>
            <color indexed="81"/>
            <rFont val="Tahoma"/>
            <family val="2"/>
          </rPr>
          <t>ses:</t>
        </r>
        <r>
          <rPr>
            <sz val="8"/>
            <color indexed="81"/>
            <rFont val="Tahoma"/>
            <family val="2"/>
          </rPr>
          <t xml:space="preserve">
lägg till rader här om det behövs
</t>
        </r>
      </text>
    </comment>
    <comment ref="A432" authorId="1" shapeId="0" xr:uid="{00000000-0006-0000-0100-00005D000000}">
      <text>
        <r>
          <rPr>
            <b/>
            <sz val="8"/>
            <color indexed="81"/>
            <rFont val="Tahoma"/>
            <family val="2"/>
          </rPr>
          <t>ses:</t>
        </r>
        <r>
          <rPr>
            <sz val="8"/>
            <color indexed="81"/>
            <rFont val="Tahoma"/>
            <family val="2"/>
          </rPr>
          <t xml:space="preserve">
lägg till rader här om det behövs
</t>
        </r>
      </text>
    </comment>
    <comment ref="A449" authorId="1" shapeId="0" xr:uid="{00000000-0006-0000-0100-00005E000000}">
      <text>
        <r>
          <rPr>
            <b/>
            <sz val="8"/>
            <color indexed="81"/>
            <rFont val="Tahoma"/>
            <family val="2"/>
          </rPr>
          <t>ses:</t>
        </r>
        <r>
          <rPr>
            <sz val="8"/>
            <color indexed="81"/>
            <rFont val="Tahoma"/>
            <family val="2"/>
          </rPr>
          <t xml:space="preserve">
lägg till rader här om det behövs</t>
        </r>
      </text>
    </comment>
    <comment ref="A451" authorId="1" shapeId="0" xr:uid="{00000000-0006-0000-0100-00005F000000}">
      <text>
        <r>
          <rPr>
            <b/>
            <sz val="8"/>
            <color indexed="81"/>
            <rFont val="Tahoma"/>
            <family val="2"/>
          </rPr>
          <t>ses:</t>
        </r>
        <r>
          <rPr>
            <sz val="8"/>
            <color indexed="81"/>
            <rFont val="Tahoma"/>
            <family val="2"/>
          </rPr>
          <t xml:space="preserve">
lägg till rader här om det behövs
</t>
        </r>
      </text>
    </comment>
    <comment ref="A453" authorId="1" shapeId="0" xr:uid="{00000000-0006-0000-0100-000060000000}">
      <text>
        <r>
          <rPr>
            <b/>
            <sz val="8"/>
            <color indexed="81"/>
            <rFont val="Tahoma"/>
            <family val="2"/>
          </rPr>
          <t>ses:</t>
        </r>
        <r>
          <rPr>
            <sz val="8"/>
            <color indexed="81"/>
            <rFont val="Tahoma"/>
            <family val="2"/>
          </rPr>
          <t xml:space="preserve">
lägg till rader här om det behövs</t>
        </r>
      </text>
    </comment>
    <comment ref="A470" authorId="1" shapeId="0" xr:uid="{00000000-0006-0000-0100-000061000000}">
      <text>
        <r>
          <rPr>
            <b/>
            <sz val="8"/>
            <color indexed="81"/>
            <rFont val="Tahoma"/>
            <family val="2"/>
          </rPr>
          <t>ses:</t>
        </r>
        <r>
          <rPr>
            <sz val="8"/>
            <color indexed="81"/>
            <rFont val="Tahoma"/>
            <family val="2"/>
          </rPr>
          <t xml:space="preserve">
lägg till rader här om det behövs
</t>
        </r>
      </text>
    </comment>
    <comment ref="A485" authorId="1" shapeId="0" xr:uid="{00000000-0006-0000-0100-000062000000}">
      <text>
        <r>
          <rPr>
            <b/>
            <sz val="8"/>
            <color indexed="81"/>
            <rFont val="Tahoma"/>
            <family val="2"/>
          </rPr>
          <t>ses:</t>
        </r>
        <r>
          <rPr>
            <sz val="8"/>
            <color indexed="81"/>
            <rFont val="Tahoma"/>
            <family val="2"/>
          </rPr>
          <t xml:space="preserve">
lägg till rader här om det behövs
</t>
        </r>
      </text>
    </comment>
    <comment ref="A487" authorId="1" shapeId="0" xr:uid="{00000000-0006-0000-0100-000063000000}">
      <text>
        <r>
          <rPr>
            <b/>
            <sz val="8"/>
            <color indexed="81"/>
            <rFont val="Tahoma"/>
            <family val="2"/>
          </rPr>
          <t>ses:</t>
        </r>
        <r>
          <rPr>
            <sz val="8"/>
            <color indexed="81"/>
            <rFont val="Tahoma"/>
            <family val="2"/>
          </rPr>
          <t xml:space="preserve">
lägg till rader här om det behövs
</t>
        </r>
      </text>
    </comment>
    <comment ref="A496" authorId="1" shapeId="0" xr:uid="{00000000-0006-0000-0100-000064000000}">
      <text>
        <r>
          <rPr>
            <b/>
            <sz val="8"/>
            <color indexed="81"/>
            <rFont val="Tahoma"/>
            <family val="2"/>
          </rPr>
          <t>ses:</t>
        </r>
        <r>
          <rPr>
            <sz val="8"/>
            <color indexed="81"/>
            <rFont val="Tahoma"/>
            <family val="2"/>
          </rPr>
          <t xml:space="preserve">
lägg till rader här om det behövs
</t>
        </r>
      </text>
    </comment>
    <comment ref="A498" authorId="1" shapeId="0" xr:uid="{00000000-0006-0000-0100-000065000000}">
      <text>
        <r>
          <rPr>
            <b/>
            <sz val="8"/>
            <color indexed="81"/>
            <rFont val="Tahoma"/>
            <family val="2"/>
          </rPr>
          <t>ses:</t>
        </r>
        <r>
          <rPr>
            <sz val="8"/>
            <color indexed="81"/>
            <rFont val="Tahoma"/>
            <family val="2"/>
          </rPr>
          <t xml:space="preserve">
lägg till rader här om det behövs
</t>
        </r>
      </text>
    </comment>
    <comment ref="A500" authorId="1" shapeId="0" xr:uid="{00000000-0006-0000-0100-000066000000}">
      <text>
        <r>
          <rPr>
            <b/>
            <sz val="8"/>
            <color indexed="81"/>
            <rFont val="Tahoma"/>
            <family val="2"/>
          </rPr>
          <t>ses:</t>
        </r>
        <r>
          <rPr>
            <sz val="8"/>
            <color indexed="81"/>
            <rFont val="Tahoma"/>
            <family val="2"/>
          </rPr>
          <t xml:space="preserve">
lägg till rader här om det behövs
</t>
        </r>
      </text>
    </comment>
    <comment ref="A502" authorId="1" shapeId="0" xr:uid="{00000000-0006-0000-0100-000067000000}">
      <text>
        <r>
          <rPr>
            <b/>
            <sz val="8"/>
            <color indexed="81"/>
            <rFont val="Tahoma"/>
            <family val="2"/>
          </rPr>
          <t>ses:</t>
        </r>
        <r>
          <rPr>
            <sz val="8"/>
            <color indexed="81"/>
            <rFont val="Tahoma"/>
            <family val="2"/>
          </rPr>
          <t xml:space="preserve">
lägg till rader här om det behövs
</t>
        </r>
      </text>
    </comment>
    <comment ref="A529" authorId="1" shapeId="0" xr:uid="{00000000-0006-0000-0100-000068000000}">
      <text>
        <r>
          <rPr>
            <b/>
            <sz val="8"/>
            <color indexed="81"/>
            <rFont val="Tahoma"/>
            <family val="2"/>
          </rPr>
          <t>ses:</t>
        </r>
        <r>
          <rPr>
            <sz val="8"/>
            <color indexed="81"/>
            <rFont val="Tahoma"/>
            <family val="2"/>
          </rPr>
          <t xml:space="preserve">
ange egen utrustning tydligt</t>
        </r>
      </text>
    </comment>
    <comment ref="A537" authorId="1" shapeId="0" xr:uid="{00000000-0006-0000-0100-000069000000}">
      <text>
        <r>
          <rPr>
            <b/>
            <sz val="8"/>
            <color indexed="81"/>
            <rFont val="Tahoma"/>
            <family val="2"/>
          </rPr>
          <t>ses:</t>
        </r>
        <r>
          <rPr>
            <sz val="8"/>
            <color indexed="81"/>
            <rFont val="Tahoma"/>
            <family val="2"/>
          </rPr>
          <t xml:space="preserve">
ange egen utrustning tydligt</t>
        </r>
      </text>
    </comment>
    <comment ref="A544" authorId="1" shapeId="0" xr:uid="{00000000-0006-0000-0100-00006A000000}">
      <text>
        <r>
          <rPr>
            <b/>
            <sz val="8"/>
            <color indexed="81"/>
            <rFont val="Tahoma"/>
            <family val="2"/>
          </rPr>
          <t>ses:</t>
        </r>
        <r>
          <rPr>
            <sz val="8"/>
            <color indexed="81"/>
            <rFont val="Tahoma"/>
            <family val="2"/>
          </rPr>
          <t xml:space="preserve">
ange egen utrustning tydligt</t>
        </r>
      </text>
    </comment>
    <comment ref="A551" authorId="1" shapeId="0" xr:uid="{00000000-0006-0000-0100-00006B000000}">
      <text>
        <r>
          <rPr>
            <b/>
            <sz val="8"/>
            <color indexed="81"/>
            <rFont val="Tahoma"/>
            <family val="2"/>
          </rPr>
          <t>ses:</t>
        </r>
        <r>
          <rPr>
            <sz val="8"/>
            <color indexed="81"/>
            <rFont val="Tahoma"/>
            <family val="2"/>
          </rPr>
          <t xml:space="preserve">
ange egen utrustning tydligt</t>
        </r>
      </text>
    </comment>
    <comment ref="A554" authorId="1" shapeId="0" xr:uid="{00000000-0006-0000-0100-00006C000000}">
      <text>
        <r>
          <rPr>
            <b/>
            <sz val="8"/>
            <color indexed="81"/>
            <rFont val="Tahoma"/>
            <family val="2"/>
          </rPr>
          <t>ses:</t>
        </r>
        <r>
          <rPr>
            <sz val="8"/>
            <color indexed="81"/>
            <rFont val="Tahoma"/>
            <family val="2"/>
          </rPr>
          <t xml:space="preserve">
ange egen utrustning tydligt</t>
        </r>
      </text>
    </comment>
    <comment ref="A565" authorId="1" shapeId="0" xr:uid="{00000000-0006-0000-0100-00006D000000}">
      <text>
        <r>
          <rPr>
            <b/>
            <sz val="8"/>
            <color indexed="81"/>
            <rFont val="Tahoma"/>
            <family val="2"/>
          </rPr>
          <t>ses:</t>
        </r>
        <r>
          <rPr>
            <sz val="8"/>
            <color indexed="81"/>
            <rFont val="Tahoma"/>
            <family val="2"/>
          </rPr>
          <t xml:space="preserve">
ange egen utrustning tydligt</t>
        </r>
      </text>
    </comment>
    <comment ref="A626" authorId="1" shapeId="0" xr:uid="{00000000-0006-0000-0100-00006E000000}">
      <text>
        <r>
          <rPr>
            <b/>
            <sz val="8"/>
            <color indexed="81"/>
            <rFont val="Tahoma"/>
            <family val="2"/>
          </rPr>
          <t>ses:</t>
        </r>
        <r>
          <rPr>
            <sz val="8"/>
            <color indexed="81"/>
            <rFont val="Tahoma"/>
            <family val="2"/>
          </rPr>
          <t xml:space="preserve">
Om den som utför arbetet inte har ett anställningsförhållande ska du ange totalsumman på raden Namn och ange 0 % för socialförsäkringsavgifterna.
</t>
        </r>
      </text>
    </comment>
    <comment ref="A629" authorId="1" shapeId="0" xr:uid="{00000000-0006-0000-0100-00006F000000}">
      <text>
        <r>
          <rPr>
            <b/>
            <sz val="8"/>
            <color indexed="81"/>
            <rFont val="Tahoma"/>
            <family val="2"/>
          </rPr>
          <t>ses:</t>
        </r>
        <r>
          <rPr>
            <sz val="8"/>
            <color indexed="81"/>
            <rFont val="Tahoma"/>
            <family val="2"/>
          </rPr>
          <t xml:space="preserve">
Om den som utför arbetet inte har ett anställningsförhållande ska du ange totalsumman på raden Namn och ange 0 % för socialförsäkringsavgifterna.
</t>
        </r>
      </text>
    </comment>
    <comment ref="A632" authorId="1" shapeId="0" xr:uid="{00000000-0006-0000-0100-000070000000}">
      <text>
        <r>
          <rPr>
            <b/>
            <sz val="8"/>
            <color indexed="81"/>
            <rFont val="Tahoma"/>
            <family val="2"/>
          </rPr>
          <t>ses:</t>
        </r>
        <r>
          <rPr>
            <sz val="8"/>
            <color indexed="81"/>
            <rFont val="Tahoma"/>
            <family val="2"/>
          </rPr>
          <t xml:space="preserve">
Om den som utför arbetet inte har ett anställningsförhållande ska du ange totalsumman på raden Namn och ange 0 % för socialförsäkringsavgifterna.
</t>
        </r>
      </text>
    </comment>
    <comment ref="A635" authorId="1" shapeId="0" xr:uid="{00000000-0006-0000-0100-000071000000}">
      <text>
        <r>
          <rPr>
            <b/>
            <sz val="8"/>
            <color indexed="81"/>
            <rFont val="Tahoma"/>
            <family val="2"/>
          </rPr>
          <t>ses:</t>
        </r>
        <r>
          <rPr>
            <sz val="8"/>
            <color indexed="81"/>
            <rFont val="Tahoma"/>
            <family val="2"/>
          </rPr>
          <t xml:space="preserve">
Om den som utför arbetet inte har ett anställningsförhållande ska du ange totalsumman på raden Namn och ange 0 % för socialförsäkringsavgifterna.
</t>
        </r>
      </text>
    </comment>
    <comment ref="A638" authorId="1" shapeId="0" xr:uid="{00000000-0006-0000-0100-000072000000}">
      <text>
        <r>
          <rPr>
            <b/>
            <sz val="8"/>
            <color indexed="81"/>
            <rFont val="Tahoma"/>
            <family val="2"/>
          </rPr>
          <t>ses:</t>
        </r>
        <r>
          <rPr>
            <sz val="8"/>
            <color indexed="81"/>
            <rFont val="Tahoma"/>
            <family val="2"/>
          </rPr>
          <t xml:space="preserve">
Om den som utför arbetet inte har ett anställningsförhållande ska du ange totalsumman på raden Namn och ange 0 % för socialförsäkringsavgifterna.
</t>
        </r>
      </text>
    </comment>
    <comment ref="A666" authorId="1" shapeId="0" xr:uid="{00000000-0006-0000-0100-000073000000}">
      <text>
        <r>
          <rPr>
            <b/>
            <sz val="8"/>
            <color indexed="81"/>
            <rFont val="Tahoma"/>
            <family val="2"/>
          </rPr>
          <t>ses:</t>
        </r>
        <r>
          <rPr>
            <sz val="8"/>
            <color indexed="81"/>
            <rFont val="Tahoma"/>
            <family val="2"/>
          </rPr>
          <t xml:space="preserve">
Om den som utför arbetet inte har ett anställningsförhållande ska du ange totalsumman på raden Namn och ange 0 % för socialförsäkringsavgifterna.
</t>
        </r>
      </text>
    </comment>
    <comment ref="A669" authorId="1" shapeId="0" xr:uid="{00000000-0006-0000-0100-000074000000}">
      <text>
        <r>
          <rPr>
            <b/>
            <sz val="8"/>
            <color indexed="81"/>
            <rFont val="Tahoma"/>
            <family val="2"/>
          </rPr>
          <t>ses:</t>
        </r>
        <r>
          <rPr>
            <sz val="8"/>
            <color indexed="81"/>
            <rFont val="Tahoma"/>
            <family val="2"/>
          </rPr>
          <t xml:space="preserve">
Om den som utför arbetet inte har ett anställningsförhållande ska du ange totalsumman på raden Namn och ange 0 % för socialförsäkringsavgifterna.
</t>
        </r>
      </text>
    </comment>
    <comment ref="A672" authorId="1" shapeId="0" xr:uid="{00000000-0006-0000-0100-000075000000}">
      <text>
        <r>
          <rPr>
            <b/>
            <sz val="8"/>
            <color indexed="81"/>
            <rFont val="Tahoma"/>
            <family val="2"/>
          </rPr>
          <t>ses:</t>
        </r>
        <r>
          <rPr>
            <sz val="8"/>
            <color indexed="81"/>
            <rFont val="Tahoma"/>
            <family val="2"/>
          </rPr>
          <t xml:space="preserve">
Om den som utför arbetet inte har ett anställningsförhållande ska du ange totalsumman på raden Namn och ange 0 % för socialförsäkringsavgifterna.
</t>
        </r>
      </text>
    </comment>
    <comment ref="A678" authorId="1" shapeId="0" xr:uid="{00000000-0006-0000-0100-000076000000}">
      <text>
        <r>
          <rPr>
            <b/>
            <sz val="8"/>
            <color indexed="81"/>
            <rFont val="Tahoma"/>
            <family val="2"/>
          </rPr>
          <t>ses:</t>
        </r>
        <r>
          <rPr>
            <sz val="8"/>
            <color indexed="81"/>
            <rFont val="Tahoma"/>
            <family val="2"/>
          </rPr>
          <t xml:space="preserve">
Om den som utför arbetet inte har ett anställningsförhållande ska du ange totalsumman på raden Namn och ange 0 % för socialförsäkringsavgifterna.
</t>
        </r>
      </text>
    </comment>
    <comment ref="A707" authorId="1" shapeId="0" xr:uid="{00000000-0006-0000-0100-000077000000}">
      <text>
        <r>
          <rPr>
            <b/>
            <sz val="8"/>
            <color indexed="81"/>
            <rFont val="Tahoma"/>
            <family val="2"/>
          </rPr>
          <t>ses:</t>
        </r>
        <r>
          <rPr>
            <sz val="8"/>
            <color indexed="81"/>
            <rFont val="Tahoma"/>
            <family val="2"/>
          </rPr>
          <t xml:space="preserve">
Om den som utför arbetet inte har ett anställningsförhållande ska du ange totalsumman på raden Namn och ange 0 % för socialförsäkringsavgifterna.
</t>
        </r>
      </text>
    </comment>
    <comment ref="A709" authorId="1" shapeId="0" xr:uid="{00000000-0006-0000-0100-000078000000}">
      <text>
        <r>
          <rPr>
            <b/>
            <sz val="8"/>
            <color indexed="81"/>
            <rFont val="Tahoma"/>
            <family val="2"/>
          </rPr>
          <t>ses:</t>
        </r>
        <r>
          <rPr>
            <sz val="8"/>
            <color indexed="81"/>
            <rFont val="Tahoma"/>
            <family val="2"/>
          </rPr>
          <t xml:space="preserve">
Om den som utför arbetet inte har ett anställningsförhållande ska du ange totalsumman på raden Namn och ange 0 % för socialförsäkringsavgifterna.
</t>
        </r>
      </text>
    </comment>
    <comment ref="A711" authorId="1" shapeId="0" xr:uid="{00000000-0006-0000-0100-000079000000}">
      <text>
        <r>
          <rPr>
            <b/>
            <sz val="8"/>
            <color indexed="81"/>
            <rFont val="Tahoma"/>
            <family val="2"/>
          </rPr>
          <t>ses:</t>
        </r>
        <r>
          <rPr>
            <sz val="8"/>
            <color indexed="81"/>
            <rFont val="Tahoma"/>
            <family val="2"/>
          </rPr>
          <t xml:space="preserve">
Om den som utför arbetet inte har ett anställningsförhållande ska du ange totalsumman på raden Namn och ange 0 % för socialförsäkringsavgifterna.
</t>
        </r>
      </text>
    </comment>
    <comment ref="A713" authorId="1" shapeId="0" xr:uid="{00000000-0006-0000-0100-00007A000000}">
      <text>
        <r>
          <rPr>
            <b/>
            <sz val="8"/>
            <color indexed="81"/>
            <rFont val="Tahoma"/>
            <family val="2"/>
          </rPr>
          <t>ses:</t>
        </r>
        <r>
          <rPr>
            <sz val="8"/>
            <color indexed="81"/>
            <rFont val="Tahoma"/>
            <family val="2"/>
          </rPr>
          <t xml:space="preserve">
Om den som utför arbetet inte har ett anställningsförhållande ska du ange totalsumman på raden Namn och ange 0 % för socialförsäkringsavgifterna.
</t>
        </r>
      </text>
    </comment>
    <comment ref="A715" authorId="1" shapeId="0" xr:uid="{00000000-0006-0000-0100-00007B000000}">
      <text>
        <r>
          <rPr>
            <b/>
            <sz val="8"/>
            <color indexed="81"/>
            <rFont val="Tahoma"/>
            <family val="2"/>
          </rPr>
          <t>ses:</t>
        </r>
        <r>
          <rPr>
            <sz val="8"/>
            <color indexed="81"/>
            <rFont val="Tahoma"/>
            <family val="2"/>
          </rPr>
          <t xml:space="preserve">
Om den som utför arbetet inte har ett anställningsförhållande ska du ange totalsumman på raden Namn och ange 0 % för socialförsäkringsavgifterna.</t>
        </r>
      </text>
    </comment>
    <comment ref="A770" authorId="1" shapeId="0" xr:uid="{00000000-0006-0000-0100-00007C000000}">
      <text>
        <r>
          <rPr>
            <b/>
            <sz val="8"/>
            <color indexed="81"/>
            <rFont val="Tahoma"/>
            <family val="2"/>
          </rPr>
          <t>ses:</t>
        </r>
        <r>
          <rPr>
            <sz val="8"/>
            <color indexed="81"/>
            <rFont val="Tahoma"/>
            <family val="2"/>
          </rPr>
          <t xml:space="preserve">
Om den som utför arbetet inte har ett anställningsförhållande ska du ange totalsumman på raden Namn och ange 0 % för socialförsäkringsavgifterna.
</t>
        </r>
      </text>
    </comment>
    <comment ref="A772" authorId="1" shapeId="0" xr:uid="{00000000-0006-0000-0100-00007D000000}">
      <text>
        <r>
          <rPr>
            <b/>
            <sz val="8"/>
            <color indexed="81"/>
            <rFont val="Tahoma"/>
            <family val="2"/>
          </rPr>
          <t>ses:</t>
        </r>
        <r>
          <rPr>
            <sz val="8"/>
            <color indexed="81"/>
            <rFont val="Tahoma"/>
            <family val="2"/>
          </rPr>
          <t xml:space="preserve">
Om den som utför arbetet inte har ett anställningsförhållande ska du ange totalsumman på raden Namn och ange 0 % för socialförsäkringsavgifterna.
</t>
        </r>
      </text>
    </comment>
    <comment ref="A774" authorId="1" shapeId="0" xr:uid="{00000000-0006-0000-0100-00007E000000}">
      <text>
        <r>
          <rPr>
            <b/>
            <sz val="8"/>
            <color indexed="81"/>
            <rFont val="Tahoma"/>
            <family val="2"/>
          </rPr>
          <t>ses:</t>
        </r>
        <r>
          <rPr>
            <sz val="8"/>
            <color indexed="81"/>
            <rFont val="Tahoma"/>
            <family val="2"/>
          </rPr>
          <t xml:space="preserve">
Om den som utför arbetet inte har ett anställningsförhållande ska du ange totalsumman på raden Namn och ange 0 % för socialförsäkringsavgifterna.
</t>
        </r>
      </text>
    </comment>
    <comment ref="A776" authorId="1" shapeId="0" xr:uid="{00000000-0006-0000-0100-00007F000000}">
      <text>
        <r>
          <rPr>
            <b/>
            <sz val="8"/>
            <color indexed="81"/>
            <rFont val="Tahoma"/>
            <family val="2"/>
          </rPr>
          <t>ses:</t>
        </r>
        <r>
          <rPr>
            <sz val="8"/>
            <color indexed="81"/>
            <rFont val="Tahoma"/>
            <family val="2"/>
          </rPr>
          <t xml:space="preserve">
Om den som utför arbetet inte har ett anställningsförhållande ska du ange totalsumman på raden Namn och ange 0 % för socialförsäkringsavgifterna.
</t>
        </r>
      </text>
    </comment>
    <comment ref="A778" authorId="1" shapeId="0" xr:uid="{00000000-0006-0000-0100-000080000000}">
      <text>
        <r>
          <rPr>
            <b/>
            <sz val="8"/>
            <color indexed="81"/>
            <rFont val="Tahoma"/>
            <family val="2"/>
          </rPr>
          <t>ses:</t>
        </r>
        <r>
          <rPr>
            <sz val="8"/>
            <color indexed="81"/>
            <rFont val="Tahoma"/>
            <family val="2"/>
          </rPr>
          <t xml:space="preserve">
Om den som utför arbetet inte har ett anställningsförhållande ska du ange totalsumman på raden Namn och ange 0 % för socialförsäkringsavgifterna.
</t>
        </r>
      </text>
    </comment>
    <comment ref="A811" authorId="1" shapeId="0" xr:uid="{00000000-0006-0000-0100-000081000000}">
      <text>
        <r>
          <rPr>
            <b/>
            <sz val="8"/>
            <color indexed="81"/>
            <rFont val="Tahoma"/>
            <family val="2"/>
          </rPr>
          <t>ses:</t>
        </r>
        <r>
          <rPr>
            <sz val="8"/>
            <color indexed="81"/>
            <rFont val="Tahoma"/>
            <family val="2"/>
          </rPr>
          <t xml:space="preserve">
tuotanto-, jälkituotanto- ja muut kulut yhteensä</t>
        </r>
      </text>
    </comment>
    <comment ref="A812" authorId="1" shapeId="0" xr:uid="{00000000-0006-0000-0100-000082000000}">
      <text>
        <r>
          <rPr>
            <b/>
            <sz val="8"/>
            <color indexed="81"/>
            <rFont val="Tahoma"/>
            <family val="2"/>
          </rPr>
          <t>ses:</t>
        </r>
        <r>
          <rPr>
            <sz val="8"/>
            <color indexed="81"/>
            <rFont val="Tahoma"/>
            <family val="2"/>
          </rPr>
          <t xml:space="preserve">
hallintokulut korkeintaan 5%, merkitse soluun G740</t>
        </r>
      </text>
    </comment>
    <comment ref="A813" authorId="1" shapeId="0" xr:uid="{00000000-0006-0000-0100-000083000000}">
      <text>
        <r>
          <rPr>
            <b/>
            <sz val="8"/>
            <color indexed="81"/>
            <rFont val="Tahoma"/>
            <family val="2"/>
          </rPr>
          <t>ses:</t>
        </r>
        <r>
          <rPr>
            <sz val="8"/>
            <color indexed="81"/>
            <rFont val="Tahoma"/>
            <family val="2"/>
          </rPr>
          <t xml:space="preserve">
en reservering på 7–10 % för oförutsedda utgifter, ange till cell G741</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Pirjo Koskelo</author>
  </authors>
  <commentList>
    <comment ref="A4" authorId="0" shapeId="0" xr:uid="{00000000-0006-0000-0400-000001000000}">
      <text>
        <r>
          <rPr>
            <b/>
            <sz val="9"/>
            <color indexed="81"/>
            <rFont val="Tahoma"/>
            <family val="2"/>
          </rPr>
          <t xml:space="preserve">ses:
Specificera och ange så exakt som möjligt olika finansiärer och finansieringsbeloppet i euro, även de delar som produktionsbolagets självfinansiering består av!
</t>
        </r>
        <r>
          <rPr>
            <sz val="9"/>
            <color indexed="81"/>
            <rFont val="Tahoma"/>
            <family val="2"/>
          </rPr>
          <t>Finansieringsplanen ska laddas upp som separat fil i ansökningens bilagor genom att välja Finansieringsplan som filtyp.
Senast i beslutsskedet ska finansieringen ha säkerställts genom bindande bekräftelser eller avtal i en sådan omfattning att stiftelsen bedömer att det, med tanke på produktionsekonomiska aspekter och eventuellt understöd från stiftelsen medräknat, är möjligt att producera filmen.
Om understöd ansöks för den finländska andelen i en internationell samproduktion ska finansieringen i beslutsskedet säkerställas genom bindande bekräftelser eller avtal i den omfattning som beskrivs ovan.</t>
        </r>
        <r>
          <rPr>
            <b/>
            <sz val="9"/>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Pirjo Koskelo</author>
  </authors>
  <commentList>
    <comment ref="C3" authorId="0" shapeId="0" xr:uid="{00000000-0006-0000-0500-000001000000}">
      <text>
        <r>
          <rPr>
            <sz val="9"/>
            <color indexed="81"/>
            <rFont val="Tahoma"/>
            <family val="2"/>
          </rPr>
          <t>Taulukko on suojattu ja pääsy sallittu vain niihin soluihin, joita täyttäminen edellyttää
Täytettävät solut merkitty sinisellä pohjavärillä.
Ohjeet lomakkeen käyttämiseen ovat taulukossa Ohjeet</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Pirjo Koskelo</author>
    <author>ses</author>
  </authors>
  <commentList>
    <comment ref="A1" authorId="0" shapeId="0" xr:uid="{00000000-0006-0000-0600-000001000000}">
      <text>
        <r>
          <rPr>
            <b/>
            <sz val="9"/>
            <color indexed="81"/>
            <rFont val="Tahoma"/>
            <family val="2"/>
          </rPr>
          <t>ses:</t>
        </r>
        <r>
          <rPr>
            <sz val="9"/>
            <color indexed="81"/>
            <rFont val="Tahoma"/>
            <family val="2"/>
          </rPr>
          <t xml:space="preserve">
Likviditetsplanen (kassaflödesplan) visar till produktionsbolaget och finansiärerna på månadsnivå att den till produktionen inkommande finansieringen täcker produktionens månadsvisa kostnader. Om månadens slutkassa är negativ ska stödmottagaren med en separat redovisning visa hur/med vilka medel man sköter förpliktelserna för de negativa månaderna.
När likviditetsplanen utarbetas ska man beakta att om stiftelsens 5:e betalningsrat som utgör 10 procent av understödet överstiger 20 000 euro, betalas mellanskillnaden i den 3:e betalningsraten.</t>
        </r>
      </text>
    </comment>
    <comment ref="B16" authorId="1" shapeId="0" xr:uid="{00000000-0006-0000-0600-000002000000}">
      <text>
        <r>
          <rPr>
            <b/>
            <sz val="8"/>
            <color indexed="81"/>
            <rFont val="Tahoma"/>
            <family val="2"/>
          </rPr>
          <t>ses:</t>
        </r>
        <r>
          <rPr>
            <sz val="8"/>
            <color indexed="81"/>
            <rFont val="Tahoma"/>
            <family val="2"/>
          </rPr>
          <t xml:space="preserve">
Lägg till nya rader här, om det behövs.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Pirjo Koskelo</author>
  </authors>
  <commentList>
    <comment ref="C3" authorId="0" shapeId="0" xr:uid="{B100D355-9881-45ED-9D12-31DEC94E9C30}">
      <text>
        <r>
          <rPr>
            <sz val="9"/>
            <color indexed="81"/>
            <rFont val="Tahoma"/>
            <family val="2"/>
          </rPr>
          <t>Tabellen är skyddad och åtkomst tillåts endast till cellerna som måste fyllas.
Celler som ska fyllas är markerade med en blå basfärg.
För instruktioner om hur du använder formuläret, se Anvisningar.</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Pirjo Koskelo</author>
    <author>ses</author>
  </authors>
  <commentList>
    <comment ref="A1" authorId="0" shapeId="0" xr:uid="{00000000-0006-0000-0700-000001000000}">
      <text>
        <r>
          <rPr>
            <b/>
            <sz val="9"/>
            <color indexed="81"/>
            <rFont val="Tahoma"/>
            <family val="2"/>
          </rPr>
          <t xml:space="preserve">ses:
</t>
        </r>
        <r>
          <rPr>
            <sz val="9"/>
            <color indexed="81"/>
            <rFont val="Tahoma"/>
            <family val="2"/>
          </rPr>
          <t>Stödmottagaren är skyldig att lämna till stiftelsen en mellanrapport om produktionens framskridande när huvudinspelningsperioden eller den sista inspelningsperioden har avslutats. Mellanrapporten ska utarbetas enligt den mall som stiftelsen har bekräftat. Av mellanrapporten ska utfallet av produktionskostnaderna och finansieringen i förhållande till budgeten som specificerade belopp samt en uppskattning av kommande kostnader och finansiering framgå.
Mellanrapporten ska innehålla en skriftlig redogörelse av produktionens framskridande i förhållande till upplagda planer, återstående moment och tidsplanen för dessa samt väsentliga avvikelser från budgeten. För att godkänna mellanrapporten kan stiftelsen begära de tilläggsutredningar som stiftelsen behöver av stödmottagaren.</t>
        </r>
        <r>
          <rPr>
            <b/>
            <sz val="9"/>
            <color indexed="81"/>
            <rFont val="Tahoma"/>
            <family val="2"/>
          </rPr>
          <t xml:space="preserve">
</t>
        </r>
        <r>
          <rPr>
            <sz val="9"/>
            <color indexed="81"/>
            <rFont val="Tahoma"/>
            <family val="2"/>
          </rPr>
          <t xml:space="preserve">
Mellanrapporten ska intygas av bokföraren.</t>
        </r>
      </text>
    </comment>
    <comment ref="A44" authorId="1" shapeId="0" xr:uid="{00000000-0006-0000-0700-000002000000}">
      <text>
        <r>
          <rPr>
            <b/>
            <sz val="8"/>
            <color indexed="81"/>
            <rFont val="Tahoma"/>
            <family val="2"/>
          </rPr>
          <t>ses:</t>
        </r>
        <r>
          <rPr>
            <sz val="8"/>
            <color indexed="81"/>
            <rFont val="Tahoma"/>
            <family val="2"/>
          </rPr>
          <t xml:space="preserve">
tarvittaessa lisää rivejä tähän väliin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Pirjo Koskelo</author>
    <author>ses</author>
  </authors>
  <commentList>
    <comment ref="A1" authorId="0" shapeId="0" xr:uid="{00000000-0006-0000-0900-000001000000}">
      <text>
        <r>
          <rPr>
            <b/>
            <sz val="9"/>
            <color indexed="81"/>
            <rFont val="Tahoma"/>
            <family val="2"/>
          </rPr>
          <t>ses:</t>
        </r>
        <r>
          <rPr>
            <sz val="9"/>
            <color indexed="81"/>
            <rFont val="Tahoma"/>
            <family val="2"/>
          </rPr>
          <t xml:space="preserve">
Senast när slutrapporten lämnas in ska stödmottagaren ladda upp de slutgiltiga avtalen med andra finansiärer till ansökningens bilagor i den utsträckning som avtalet mellan stiftelsen och stödmottagaren har grundats på bindande bekräftelser.
Meddelande om att slutrapporten har laddats upp i ansökningens bilagor i det elektroniska ansökningssystemet ska skickas via e-post till adressen: pirjo.koskelo@ses.fi
Alla realiserade produktionskostnader som anges i slutrapporten ska vara betalda.
När ett finländskt produktionsbolag är huvudproducent i en internationell samproduktion ska man i slutrapporten presentera och lämna in alla utländska samproducenters slutrapporter som godkänts av bokförare.
Obs!
Det automatiska meddelandet om att slutrapporten fattas försvinner först när stiftelsen har godkänt slutrapporten och den sista raten av produktionsstödet har betalats.</t>
        </r>
      </text>
    </comment>
    <comment ref="A43" authorId="1" shapeId="0" xr:uid="{00000000-0006-0000-0900-000002000000}">
      <text>
        <r>
          <rPr>
            <b/>
            <sz val="8"/>
            <color indexed="81"/>
            <rFont val="Tahoma"/>
            <family val="2"/>
          </rPr>
          <t>ses:</t>
        </r>
        <r>
          <rPr>
            <sz val="8"/>
            <color indexed="81"/>
            <rFont val="Tahoma"/>
            <family val="2"/>
          </rPr>
          <t xml:space="preserve">
Lägg till nya rader här, om det behövs.
</t>
        </r>
      </text>
    </comment>
  </commentList>
</comments>
</file>

<file path=xl/sharedStrings.xml><?xml version="1.0" encoding="utf-8"?>
<sst xmlns="http://schemas.openxmlformats.org/spreadsheetml/2006/main" count="2043" uniqueCount="678">
  <si>
    <t>Finlands filmstiftelse</t>
  </si>
  <si>
    <t>FORMULÄR FÖR BUDGETERING, FINANSIERINGSPLAN OCH REDOVISNING</t>
  </si>
  <si>
    <t>I de olika tabellerna finns kommentarer med anvisningar om hur formuläret fylls i och hur man sköter ärenden med stiftelsen.</t>
  </si>
  <si>
    <t>Kommentarerna är markerade med en röd trekant, se nedan.</t>
  </si>
  <si>
    <t>Innehåller följande tabeller:</t>
  </si>
  <si>
    <t>1.</t>
  </si>
  <si>
    <t>Kostnadsspecifikation</t>
  </si>
  <si>
    <t>2.</t>
  </si>
  <si>
    <t>Sammanfattning av kostnaderna</t>
  </si>
  <si>
    <t>3.</t>
  </si>
  <si>
    <t>Summary, sammanfattning av kostnaderna på engelska</t>
  </si>
  <si>
    <t>4.</t>
  </si>
  <si>
    <t>Finansieringsplan</t>
  </si>
  <si>
    <t>5.</t>
  </si>
  <si>
    <t>Finansieringsplan för internationella samproduktioner</t>
  </si>
  <si>
    <t>Likviditetsplan</t>
  </si>
  <si>
    <t>6.</t>
  </si>
  <si>
    <t>Mellanrapport</t>
  </si>
  <si>
    <t>7.</t>
  </si>
  <si>
    <t>Slutredovisningsspecifikation</t>
  </si>
  <si>
    <t>8.</t>
  </si>
  <si>
    <t>Slutrapport</t>
  </si>
  <si>
    <t>ANVISNINGAR OM HUR MAN FYLLER I OCH ANVÄNDER TABELLEN</t>
  </si>
  <si>
    <t>Skrivskydd</t>
  </si>
  <si>
    <t xml:space="preserve">Tabellerna är skrivskyddade och den sökande kan endast redigera de celler som ska fyllas i. </t>
  </si>
  <si>
    <t>Man kan till exempel inte lägga till eller ta bort rader utan att ta bort skrivskyddet.</t>
  </si>
  <si>
    <t>Skrivskyddet tas bort med följande kommandon:</t>
  </si>
  <si>
    <t>Verktyg</t>
  </si>
  <si>
    <t>Ta bort tabellens skrivskydd</t>
  </si>
  <si>
    <t>Skrivskyddet läggs till med följande kommandon:</t>
  </si>
  <si>
    <t>Skrivskydda tabellen</t>
  </si>
  <si>
    <t>Det är bra att ha på skrivskyddet alltid när detta är möjligt och endast ta bort skrivskyddet när det är nödvändigt.</t>
  </si>
  <si>
    <t>Allmänt om tabellerna Kostnadskalkyl, Kostnadsspecifikation och Sammanfattning</t>
  </si>
  <si>
    <t>Tabellen SPECIFIKATION är mastertabellen. Siffrorna överförs från denna tabell till de andra tabellerna.</t>
  </si>
  <si>
    <t>Längst upp i tabellen SAMMANFATTNING anges uppgifterna om filmen och uppgifterna överförs härifrån till de andra tabellerna.</t>
  </si>
  <si>
    <t>Om du tar bort eller lägger till rader i tabellen Specifikation måste du göra samma ändringar även i tabellen SlutredovisningSpecifikation.</t>
  </si>
  <si>
    <t xml:space="preserve">Tips: </t>
  </si>
  <si>
    <t>I stället för att ta bort rader kan du dölja onödiga rader eller ange 0 som radhöjd. Då undviker man att formlerna blir fel.</t>
  </si>
  <si>
    <t>Om möjligt ska du lägga till nya rader ”mellan” de celler som ska summeras. På så sätt behöver du inte korrigera formeln med</t>
  </si>
  <si>
    <t>nya rader.</t>
  </si>
  <si>
    <t>I kolumnerna K och L i tabellen Specifikation finns summaformler. Om du vill att dessa ska visas, utöka kolumnbredden från 0 till 8.</t>
  </si>
  <si>
    <t>Anvisning om ifyllande av tabellen Specifikation:</t>
  </si>
  <si>
    <t>antal</t>
  </si>
  <si>
    <t>enhet</t>
  </si>
  <si>
    <t>X</t>
  </si>
  <si>
    <t>värde/enhet</t>
  </si>
  <si>
    <t>totalt</t>
  </si>
  <si>
    <t>kostnader tot.</t>
  </si>
  <si>
    <r>
      <rPr>
        <sz val="11"/>
        <rFont val="Arial Narrow"/>
        <family val="2"/>
      </rPr>
      <t>1) I kolumnen Antal måste du alltid ange en siffra för att multiplikationsformeln ska fungera. Siffran kan vara 1.</t>
    </r>
  </si>
  <si>
    <t>2) I kolumnen Enhet kan du ange en enhet, till exempel minuter, timme, dag, km, personer.</t>
  </si>
  <si>
    <t xml:space="preserve">3) I kolumnen X kan du ange en multiplikator om du vill räkna till exempel antalet anställda x antalet nätter x pris/natt. </t>
  </si>
  <si>
    <t>4) Värde/enhet – Också obligatorisk, vid sidan av kolumnen Antal, behövs för att multiplikationsformeln ska fungera.</t>
  </si>
  <si>
    <t>Om att ange löner</t>
  </si>
  <si>
    <t>Om den som utför arbetet inte är anställd av produktionsbolaget ska du ange totalsumman på raden ”namn” och ange 0 (noll) för</t>
  </si>
  <si>
    <t>semesterersättning och lagstadgade socialförsäkringsavgifter. Detta gäller till exempel arbeten som görs som underleverans och arbets- och nyttjandeersättningar.</t>
  </si>
  <si>
    <t xml:space="preserve">Semesterersättning och socialförsäkringsavgifter anges på separata rader i kolumnen ”Antal” i procent (du behöver inte skriva ut procenttecknet, </t>
  </si>
  <si>
    <t>det kommer automatiskt).</t>
  </si>
  <si>
    <t>Om du inte vill specificera semesterersättningen ska du på raden för socialförsäkringsavgifter i kolumnen ”Antal” ange summan för semesterersättningen och</t>
  </si>
  <si>
    <t>socialförsäkringsavgifterna i procent (du behöver inte skriva ut procenttecknet, det kommer automatiskt).</t>
  </si>
  <si>
    <t>FINANSIERINGSPLAN FÖR INTERNATIONELLA SAMPRODUKTIONER</t>
  </si>
  <si>
    <t>Tabellerna är skrivskyddade och den sökande kan endast redigera de celler som ska fyllas i.  Borttagning av skrivskyddet, se ovan.</t>
  </si>
  <si>
    <t>Bakgrundsfärgen i cellerna som ska fyllas i är</t>
  </si>
  <si>
    <t>.</t>
  </si>
  <si>
    <t>I tabellen finns plats för fem producenter. Om det finns fler producenter, lägg till dem genom att ta bort skrivskyddet.</t>
  </si>
  <si>
    <t>KOSTNADSKALKYL</t>
  </si>
  <si>
    <t>Produktionsbolag:</t>
  </si>
  <si>
    <t>Filmtitel:</t>
  </si>
  <si>
    <t>Budgetdatum</t>
  </si>
  <si>
    <t>01</t>
  </si>
  <si>
    <t>MANUS OCH RÄTTIGHETER</t>
  </si>
  <si>
    <t>Option</t>
  </si>
  <si>
    <t>namn</t>
  </si>
  <si>
    <t>Rättigheter</t>
  </si>
  <si>
    <t>Manusförfattare</t>
  </si>
  <si>
    <t>Dramaturger</t>
  </si>
  <si>
    <t>Övriga</t>
  </si>
  <si>
    <t>MANUS OCH RÄTTIGHETER TOTALT</t>
  </si>
  <si>
    <t>02</t>
  </si>
  <si>
    <t>PRODUKTIONSFÖRBEREDELSE PERSONAL</t>
  </si>
  <si>
    <t>Ersättning till producent</t>
  </si>
  <si>
    <t>Producent (avlönad, ej ägare)</t>
  </si>
  <si>
    <t>semesterersättning</t>
  </si>
  <si>
    <t>socialförsäkringsavgifter</t>
  </si>
  <si>
    <t>Produktionschef</t>
  </si>
  <si>
    <t>Produktionskoordinator</t>
  </si>
  <si>
    <t>Regissör</t>
  </si>
  <si>
    <t>Regiassistent</t>
  </si>
  <si>
    <t>Fotograf</t>
  </si>
  <si>
    <t>Ljuddesigner</t>
  </si>
  <si>
    <t>Scenograf</t>
  </si>
  <si>
    <t>Kostymtecknare</t>
  </si>
  <si>
    <t>Organisatör</t>
  </si>
  <si>
    <t>Casting</t>
  </si>
  <si>
    <t>Scouting</t>
  </si>
  <si>
    <t>Produktionsekonomi</t>
  </si>
  <si>
    <t>VFX-design</t>
  </si>
  <si>
    <t>VFX-artist</t>
  </si>
  <si>
    <t>VFX-producent</t>
  </si>
  <si>
    <t>Postproduktionskoordinator</t>
  </si>
  <si>
    <t>Previz-artist</t>
  </si>
  <si>
    <t>Bildmanusartist</t>
  </si>
  <si>
    <t>Animerad film</t>
  </si>
  <si>
    <t>Animationstekniker</t>
  </si>
  <si>
    <t>Konstnärlig gestaltning</t>
  </si>
  <si>
    <t>Karaktärsdesign</t>
  </si>
  <si>
    <t>Bakgrundsdesign</t>
  </si>
  <si>
    <t>3D supervisor</t>
  </si>
  <si>
    <t>PRODUKTIONSFÖRBEREDELSE PERSONAL TOTALT</t>
  </si>
  <si>
    <t>03</t>
  </si>
  <si>
    <t>TRANSPORTER, RESOR OCH LOGI</t>
  </si>
  <si>
    <t>Resor</t>
  </si>
  <si>
    <t>Logi</t>
  </si>
  <si>
    <t>Produktionsbolagets egna bilar</t>
  </si>
  <si>
    <t>Bilhyror</t>
  </si>
  <si>
    <t>Bränslekostnader o.d. underhållskostnader</t>
  </si>
  <si>
    <t>Dagpenningar</t>
  </si>
  <si>
    <t>Km-ersättningar</t>
  </si>
  <si>
    <t>TRANSPORTER, RESOR OCH LOGI TOTALT</t>
  </si>
  <si>
    <t>04</t>
  </si>
  <si>
    <t>ÖVRIGA KOSTNADER, PRODUKTIONSFÖRBEREDELSE</t>
  </si>
  <si>
    <t>Provfilmningar</t>
  </si>
  <si>
    <r>
      <rPr>
        <sz val="10"/>
        <rFont val="Arial Narrow"/>
        <family val="2"/>
      </rPr>
      <t xml:space="preserve">utrustning </t>
    </r>
    <r>
      <rPr>
        <i/>
        <sz val="10"/>
        <color rgb="FF000000"/>
        <rFont val="Arial Narrow"/>
        <family val="2"/>
      </rPr>
      <t>egen/hyrd</t>
    </r>
    <r>
      <rPr>
        <i/>
        <sz val="8"/>
        <color rgb="FF000000"/>
        <rFont val="Arial Narrow"/>
        <family val="2"/>
      </rPr>
      <t>(välj ett alternativ)</t>
    </r>
  </si>
  <si>
    <t>material</t>
  </si>
  <si>
    <t>Testfilmningar</t>
  </si>
  <si>
    <r>
      <rPr>
        <sz val="10"/>
        <rFont val="Arial Narrow"/>
        <family val="2"/>
      </rPr>
      <t xml:space="preserve">kamerautrustning </t>
    </r>
    <r>
      <rPr>
        <i/>
        <sz val="10"/>
        <color rgb="FF000000"/>
        <rFont val="Arial Narrow"/>
        <family val="2"/>
      </rPr>
      <t xml:space="preserve">egen/hyrd </t>
    </r>
    <r>
      <rPr>
        <i/>
        <sz val="8"/>
        <color rgb="FF000000"/>
        <rFont val="Arial Narrow"/>
        <family val="2"/>
      </rPr>
      <t>(välj ett alternativ)</t>
    </r>
  </si>
  <si>
    <r>
      <rPr>
        <sz val="10"/>
        <rFont val="Arial Narrow"/>
        <family val="2"/>
      </rPr>
      <t xml:space="preserve">ljudutrustning </t>
    </r>
    <r>
      <rPr>
        <i/>
        <sz val="10"/>
        <color rgb="FF000000"/>
        <rFont val="Arial Narrow"/>
        <family val="2"/>
      </rPr>
      <t>egen/hyrd</t>
    </r>
    <r>
      <rPr>
        <i/>
        <sz val="8"/>
        <color rgb="FF000000"/>
        <rFont val="Arial Narrow"/>
        <family val="2"/>
      </rPr>
      <t>(välj ett alternativ)</t>
    </r>
  </si>
  <si>
    <r>
      <rPr>
        <sz val="10"/>
        <rFont val="Arial Narrow"/>
        <family val="2"/>
      </rPr>
      <t xml:space="preserve">ljussättningsutrustning </t>
    </r>
    <r>
      <rPr>
        <i/>
        <sz val="10"/>
        <color rgb="FF000000"/>
        <rFont val="Arial Narrow"/>
        <family val="2"/>
      </rPr>
      <t>egen/hyrd</t>
    </r>
    <r>
      <rPr>
        <i/>
        <sz val="8"/>
        <color rgb="FF000000"/>
        <rFont val="Arial Narrow"/>
        <family val="2"/>
      </rPr>
      <t>(välj ett alternativ)</t>
    </r>
  </si>
  <si>
    <t>digital enhet</t>
  </si>
  <si>
    <t>säkerhetskopiering</t>
  </si>
  <si>
    <t>Trailer</t>
  </si>
  <si>
    <t>Klippare</t>
  </si>
  <si>
    <t>Klippassistent</t>
  </si>
  <si>
    <t>off line-enhet</t>
  </si>
  <si>
    <t>animeringstester</t>
  </si>
  <si>
    <t>tekniska tester</t>
  </si>
  <si>
    <t>storyboard</t>
  </si>
  <si>
    <t>animatic</t>
  </si>
  <si>
    <t>licensavgifter</t>
  </si>
  <si>
    <t>Storyboard</t>
  </si>
  <si>
    <t>Översättningar</t>
  </si>
  <si>
    <t>Marknadsföringsbilder</t>
  </si>
  <si>
    <t>Presentationsmaterial</t>
  </si>
  <si>
    <t>Telefonkostnader</t>
  </si>
  <si>
    <t>Revision</t>
  </si>
  <si>
    <t>Juridiska tjänster</t>
  </si>
  <si>
    <t>Anskaffning av internationell finansiering</t>
  </si>
  <si>
    <t>resor</t>
  </si>
  <si>
    <t>logi</t>
  </si>
  <si>
    <t>deltagaravgifter</t>
  </si>
  <si>
    <t>dagpenningar</t>
  </si>
  <si>
    <t>översättningskostnader</t>
  </si>
  <si>
    <t>förhandlingskostnader</t>
  </si>
  <si>
    <t>post- och fraktkostnader</t>
  </si>
  <si>
    <t>telefonkostnader</t>
  </si>
  <si>
    <t>övriga kostnader</t>
  </si>
  <si>
    <t>ÖVRIGA KOSTNADER, PRODUKTIONSFÖRBEREDELSE TOTALT</t>
  </si>
  <si>
    <t>MANUS OCH PRODUKTIONSFÖRBEREDELSE TOTALT</t>
  </si>
  <si>
    <t>05</t>
  </si>
  <si>
    <t>FILMPERSONAL</t>
  </si>
  <si>
    <t>Produktion</t>
  </si>
  <si>
    <t>Produktionsassistent</t>
  </si>
  <si>
    <t>Inspelningschef</t>
  </si>
  <si>
    <t>Assisterande organisatör</t>
  </si>
  <si>
    <t>Catering</t>
  </si>
  <si>
    <t>Regi</t>
  </si>
  <si>
    <t>I regiassistent</t>
  </si>
  <si>
    <t>II regiassistent</t>
  </si>
  <si>
    <t>Scripta</t>
  </si>
  <si>
    <t>Koreograf</t>
  </si>
  <si>
    <t>Filmning</t>
  </si>
  <si>
    <t>I kameraass.</t>
  </si>
  <si>
    <t>II kameraass.</t>
  </si>
  <si>
    <t>Steadicamfotograf</t>
  </si>
  <si>
    <t>Videoassistent</t>
  </si>
  <si>
    <t>Chefselektriker</t>
  </si>
  <si>
    <t>Best boy</t>
  </si>
  <si>
    <t>Grip</t>
  </si>
  <si>
    <t>Ljuspraktikant</t>
  </si>
  <si>
    <t>Key grip</t>
  </si>
  <si>
    <t>Stillbildsfotograf</t>
  </si>
  <si>
    <t>Ljud</t>
  </si>
  <si>
    <t>I ljudtekniker</t>
  </si>
  <si>
    <t>II ljudtekniker</t>
  </si>
  <si>
    <t>Animering</t>
  </si>
  <si>
    <t>Huvudanimatör</t>
  </si>
  <si>
    <t>Animatör</t>
  </si>
  <si>
    <t>Animationsassistent</t>
  </si>
  <si>
    <t>Karaktärsmodellering</t>
  </si>
  <si>
    <t>Ansvarig layouttecknare</t>
  </si>
  <si>
    <t>Layouttecknare</t>
  </si>
  <si>
    <t>Bakgrundstecknare</t>
  </si>
  <si>
    <t>Huvudfärgläggare</t>
  </si>
  <si>
    <t>Färgläggare</t>
  </si>
  <si>
    <t>Läppsynk</t>
  </si>
  <si>
    <t>Simuleringar</t>
  </si>
  <si>
    <t>Skanning</t>
  </si>
  <si>
    <t>Dockdesigner</t>
  </si>
  <si>
    <t>Dockmakare</t>
  </si>
  <si>
    <t>Scenografi</t>
  </si>
  <si>
    <t>Scenografiassistent</t>
  </si>
  <si>
    <t>Rekvisitör</t>
  </si>
  <si>
    <t>Rekvisitaassistent</t>
  </si>
  <si>
    <t>Dekorbyggare</t>
  </si>
  <si>
    <t>Specialeffekter</t>
  </si>
  <si>
    <t>Kostym</t>
  </si>
  <si>
    <t>Kostymör</t>
  </si>
  <si>
    <t>Sömmerska</t>
  </si>
  <si>
    <t>Mask</t>
  </si>
  <si>
    <t>Maskör</t>
  </si>
  <si>
    <t>Maskassistent</t>
  </si>
  <si>
    <t>Frisör</t>
  </si>
  <si>
    <t>Frisyrassistent</t>
  </si>
  <si>
    <t>FILMPERSONAL TOTALT</t>
  </si>
  <si>
    <t>06</t>
  </si>
  <si>
    <t>SKÅDESPELARE</t>
  </si>
  <si>
    <t>Huvudroller</t>
  </si>
  <si>
    <t>royalty</t>
  </si>
  <si>
    <t>Övriga roller</t>
  </si>
  <si>
    <t>Assistenter</t>
  </si>
  <si>
    <t>lön</t>
  </si>
  <si>
    <t>SKÅDESPELARE TOTALT</t>
  </si>
  <si>
    <t>07</t>
  </si>
  <si>
    <t>Hyrbilar</t>
  </si>
  <si>
    <t>Andra hyrda transportmedel</t>
  </si>
  <si>
    <t>Resor/flyg-, tåg-, bussbiljetter</t>
  </si>
  <si>
    <t>Inspelningsgrupp</t>
  </si>
  <si>
    <t>Skådespelare</t>
  </si>
  <si>
    <t>pers.</t>
  </si>
  <si>
    <t>Kilometerersättningar</t>
  </si>
  <si>
    <t>km</t>
  </si>
  <si>
    <t>Parkering</t>
  </si>
  <si>
    <t>Taxiresor</t>
  </si>
  <si>
    <t>Frakt- och andra transportkostnader</t>
  </si>
  <si>
    <t>Kostnader för skador och reparationer</t>
  </si>
  <si>
    <t>08</t>
  </si>
  <si>
    <t>DEKOR OCH REKVISITA</t>
  </si>
  <si>
    <t>Dekor</t>
  </si>
  <si>
    <t>Rekvisita</t>
  </si>
  <si>
    <t>Fordon på bild</t>
  </si>
  <si>
    <t>Djur</t>
  </si>
  <si>
    <t>Lager/verkstad</t>
  </si>
  <si>
    <t>Försäkringar</t>
  </si>
  <si>
    <t>DEKOR OCH REKVISITA TOTALT</t>
  </si>
  <si>
    <t>09</t>
  </si>
  <si>
    <t>KOSTYM</t>
  </si>
  <si>
    <t>Rengörings- och tvättkostnader</t>
  </si>
  <si>
    <t>Fotografier</t>
  </si>
  <si>
    <t>KOSTYM TOTALT</t>
  </si>
  <si>
    <t>10</t>
  </si>
  <si>
    <t>SMINK, MASK OCH HÅR</t>
  </si>
  <si>
    <t>Möbelhyror (stolar, bord, speglar osv.)</t>
  </si>
  <si>
    <t>Redskap och tillbehör</t>
  </si>
  <si>
    <t>SMINK, MASK OCH HÅR TOTALT</t>
  </si>
  <si>
    <t>11</t>
  </si>
  <si>
    <t>STUDIOR OCH INSPELNINGSPLATSER</t>
  </si>
  <si>
    <t>Studiohyror</t>
  </si>
  <si>
    <t>Platshyror</t>
  </si>
  <si>
    <t>Inspelningstillstånd</t>
  </si>
  <si>
    <t>Parkering och trafikarrangemang</t>
  </si>
  <si>
    <t>Polis och bevakning</t>
  </si>
  <si>
    <t>El</t>
  </si>
  <si>
    <t>Städ</t>
  </si>
  <si>
    <t>Produktionskontor</t>
  </si>
  <si>
    <t>Hyra (inkl. inredning)</t>
  </si>
  <si>
    <t>(hyrd för produktionen)</t>
  </si>
  <si>
    <t>Telefon, post, fax m.m.</t>
  </si>
  <si>
    <t>Förbrukningsvaror</t>
  </si>
  <si>
    <t>Måltider på inspelningsplatsen</t>
  </si>
  <si>
    <t>Läkemedels- och sjukvårdskostnader</t>
  </si>
  <si>
    <t>Tidsfördriv och underhållning</t>
  </si>
  <si>
    <t>STUDIOR OCH INSPELNINGSPLATSER TOTALT</t>
  </si>
  <si>
    <t>12</t>
  </si>
  <si>
    <t>FILMTEKNISK UTRUSTNING</t>
  </si>
  <si>
    <t>Kamerautrustning</t>
  </si>
  <si>
    <r>
      <rPr>
        <i/>
        <sz val="10"/>
        <rFont val="Arial Narrow"/>
        <family val="2"/>
      </rPr>
      <t>Egen/hyrd</t>
    </r>
    <r>
      <rPr>
        <i/>
        <sz val="9"/>
        <color rgb="FF000000"/>
        <rFont val="Arial Narrow"/>
        <family val="2"/>
      </rPr>
      <t>(välj ett alternativ)</t>
    </r>
  </si>
  <si>
    <t>Kameror</t>
  </si>
  <si>
    <t>Objektiv och filter</t>
  </si>
  <si>
    <t>Kinohuvuden</t>
  </si>
  <si>
    <t>Videoassist</t>
  </si>
  <si>
    <t>Kameratillbehör</t>
  </si>
  <si>
    <t>Objektivtillbehör</t>
  </si>
  <si>
    <t>Tillbehör (dust-off, tejp osv.)</t>
  </si>
  <si>
    <t>Ljudutrustning</t>
  </si>
  <si>
    <t>Fältinspelningsutrustning</t>
  </si>
  <si>
    <t>Bandspelare/inspelare</t>
  </si>
  <si>
    <t>Mikrofonutrustning</t>
  </si>
  <si>
    <t>Mixer</t>
  </si>
  <si>
    <t>Akustik</t>
  </si>
  <si>
    <t>Tillbehör (batterier, tejp osv.)</t>
  </si>
  <si>
    <t>Ljussättningsutrustning</t>
  </si>
  <si>
    <t>Ljus</t>
  </si>
  <si>
    <t>Folier</t>
  </si>
  <si>
    <t>HMI-drifttimmar</t>
  </si>
  <si>
    <t>Tillbehör</t>
  </si>
  <si>
    <t>Fordon</t>
  </si>
  <si>
    <t>Dollys</t>
  </si>
  <si>
    <t>Banor</t>
  </si>
  <si>
    <t>Specialutrustning</t>
  </si>
  <si>
    <t>Kranar</t>
  </si>
  <si>
    <t>Lyftredskap för ljus</t>
  </si>
  <si>
    <t>Steadicam</t>
  </si>
  <si>
    <t>MoSys</t>
  </si>
  <si>
    <t>Aggregat</t>
  </si>
  <si>
    <t xml:space="preserve">Hyra </t>
  </si>
  <si>
    <t>Drifttimmar</t>
  </si>
  <si>
    <t>Km-ersättning</t>
  </si>
  <si>
    <t>Telefoner, radiotelefoner</t>
  </si>
  <si>
    <t>Annan specialutrustning</t>
  </si>
  <si>
    <t>egen</t>
  </si>
  <si>
    <t>hyrd</t>
  </si>
  <si>
    <t>Datautrustning</t>
  </si>
  <si>
    <t>Arbetsdatorer</t>
  </si>
  <si>
    <t>Arbetsstationer</t>
  </si>
  <si>
    <t>Licenser</t>
  </si>
  <si>
    <t>Renderfarm</t>
  </si>
  <si>
    <t>Intranät</t>
  </si>
  <si>
    <t>Internet</t>
  </si>
  <si>
    <t>Servrar</t>
  </si>
  <si>
    <t>Diskutrymme</t>
  </si>
  <si>
    <t>Lagringsutrustning</t>
  </si>
  <si>
    <t>Teckningsredskap</t>
  </si>
  <si>
    <t>Färger</t>
  </si>
  <si>
    <t>Celler</t>
  </si>
  <si>
    <t>Pappersmaterial</t>
  </si>
  <si>
    <t>Kopior</t>
  </si>
  <si>
    <t>Vaxer/rammaterial</t>
  </si>
  <si>
    <t>Reparationer och underhåll</t>
  </si>
  <si>
    <t>FILMTEKNISK UTRUSTNING TOTALT</t>
  </si>
  <si>
    <t>13</t>
  </si>
  <si>
    <t>MATERIALKOSTNADER</t>
  </si>
  <si>
    <t>Bildmaterial</t>
  </si>
  <si>
    <t>Bildnegativ 16 mm</t>
  </si>
  <si>
    <t>Bildnegativ 35 mm</t>
  </si>
  <si>
    <t>Bildband</t>
  </si>
  <si>
    <r>
      <rPr>
        <sz val="10"/>
        <rFont val="Arial Narrow"/>
        <family val="2"/>
      </rPr>
      <t xml:space="preserve">Hårddiskar </t>
    </r>
    <r>
      <rPr>
        <i/>
        <sz val="10"/>
        <color rgb="FF000000"/>
        <rFont val="Arial Narrow"/>
        <family val="2"/>
      </rPr>
      <t>egen/hyrd</t>
    </r>
    <r>
      <rPr>
        <sz val="10"/>
        <rFont val="Arial Narrow"/>
        <family val="2"/>
      </rPr>
      <t>(välj ett alternativ)</t>
    </r>
  </si>
  <si>
    <t>Säkerhetskopiering</t>
  </si>
  <si>
    <t>På inspelningsplatsen</t>
  </si>
  <si>
    <t>Vid postproduktionsenheten</t>
  </si>
  <si>
    <t>Säkerhetskopiering av ljud</t>
  </si>
  <si>
    <t>Fotograferingstillbehör</t>
  </si>
  <si>
    <t>MATERIALKOSTNADER TOTALT</t>
  </si>
  <si>
    <t>14</t>
  </si>
  <si>
    <t>LABORATORIUM OCH DIGITAL ENHET</t>
  </si>
  <si>
    <t>Negativframkallning</t>
  </si>
  <si>
    <t>Negativrengöring</t>
  </si>
  <si>
    <t>Arbetskopia</t>
  </si>
  <si>
    <t>Överföringar                                         Från film till video/digitalt format</t>
  </si>
  <si>
    <t xml:space="preserve">                                                  Kopior av video för offline</t>
  </si>
  <si>
    <t>Arkivering av kamerabild</t>
  </si>
  <si>
    <t>Överföringsmaterial</t>
  </si>
  <si>
    <t>Visningsversioner på inspelningsplatsen</t>
  </si>
  <si>
    <t>Visningsversioner digital enhet</t>
  </si>
  <si>
    <t>Visningsfiler</t>
  </si>
  <si>
    <t>LABORATORIUM OCH DIGITAL ENHET/PRODUKTION</t>
  </si>
  <si>
    <t>PRODUKTIONSKOSTNADER TOTALT</t>
  </si>
  <si>
    <t>15</t>
  </si>
  <si>
    <t>KLIPPNING OCH BILDBEHANDLING</t>
  </si>
  <si>
    <t>Grafiker</t>
  </si>
  <si>
    <t>Trickfilmfotograf</t>
  </si>
  <si>
    <t>Överföringar</t>
  </si>
  <si>
    <t>från video till video</t>
  </si>
  <si>
    <t>från video till dator</t>
  </si>
  <si>
    <t>överföringar av arkivmaterial</t>
  </si>
  <si>
    <t>Offline editing</t>
  </si>
  <si>
    <t>Online editing</t>
  </si>
  <si>
    <t>Laboratorium</t>
  </si>
  <si>
    <t>negativklippning</t>
  </si>
  <si>
    <t>negativsortering</t>
  </si>
  <si>
    <t>duplikat</t>
  </si>
  <si>
    <t>övertoningar, nedtoningar</t>
  </si>
  <si>
    <t>trick</t>
  </si>
  <si>
    <t>Digital bildbehandling</t>
  </si>
  <si>
    <t>färgkorrigering</t>
  </si>
  <si>
    <t>för- och eftertexter</t>
  </si>
  <si>
    <t>effekter</t>
  </si>
  <si>
    <t>annan bildkorrigering</t>
  </si>
  <si>
    <t>Bildkopior för ljudarbeten</t>
  </si>
  <si>
    <t>Resor, logi och taxiresor</t>
  </si>
  <si>
    <t>Frakt- och transportkostnader</t>
  </si>
  <si>
    <t>16</t>
  </si>
  <si>
    <t>EFTERBEARBETNING AV LJUD</t>
  </si>
  <si>
    <t>Ljudklippare</t>
  </si>
  <si>
    <t>Ljudassistent</t>
  </si>
  <si>
    <t>Ljudklippningsenheter</t>
  </si>
  <si>
    <t>Eftersynkning</t>
  </si>
  <si>
    <t>Ljudtekniker</t>
  </si>
  <si>
    <t>Eftersynkningsstudio</t>
  </si>
  <si>
    <t>Trampeffekter</t>
  </si>
  <si>
    <t>Trampare</t>
  </si>
  <si>
    <t>Studio</t>
  </si>
  <si>
    <t>Mix</t>
  </si>
  <si>
    <t>Slutmix</t>
  </si>
  <si>
    <t>TV-mix</t>
  </si>
  <si>
    <t>ME-mix</t>
  </si>
  <si>
    <t>Hastighetsändringar 24/25 fps</t>
  </si>
  <si>
    <t>Material</t>
  </si>
  <si>
    <t>dag</t>
  </si>
  <si>
    <t>EFTERBEARBETNING AV LJUD TOTALT</t>
  </si>
  <si>
    <t>17</t>
  </si>
  <si>
    <t>MUSIK</t>
  </si>
  <si>
    <t>Kompositör</t>
  </si>
  <si>
    <t>Arrangör</t>
  </si>
  <si>
    <t>Musiker</t>
  </si>
  <si>
    <t>Musikproducent</t>
  </si>
  <si>
    <t>Inspelningsstudio</t>
  </si>
  <si>
    <t>Instrumenthyra</t>
  </si>
  <si>
    <t>Upphovsrätt till verk (NCB/Teosto)</t>
  </si>
  <si>
    <t>musik som komponerats för filmen</t>
  </si>
  <si>
    <t>befintlig musik</t>
  </si>
  <si>
    <t>Nyttjanderätt till inspelningar</t>
  </si>
  <si>
    <t>MUSIK TOTALT</t>
  </si>
  <si>
    <t>18</t>
  </si>
  <si>
    <t>ÖVRIGA RÄTTIGHETER</t>
  </si>
  <si>
    <t>Rättigheter till bildinspelningar</t>
  </si>
  <si>
    <t>Rättigheter till konstverk</t>
  </si>
  <si>
    <t>Övriga (spel, serier, logotyper m.m.)</t>
  </si>
  <si>
    <t>ÖVRIGA RÄTTIGHETER TOTALT</t>
  </si>
  <si>
    <t>19</t>
  </si>
  <si>
    <t>KOPIERINGSKOSTNADER</t>
  </si>
  <si>
    <t>Filmkopia</t>
  </si>
  <si>
    <t>min.</t>
  </si>
  <si>
    <t>Breddning 16 mm -&gt; 35 mm</t>
  </si>
  <si>
    <t>Ljudnegativ</t>
  </si>
  <si>
    <t>Överföring och framkallning</t>
  </si>
  <si>
    <t>Synk av optiskt ljud</t>
  </si>
  <si>
    <t>0-kopia</t>
  </si>
  <si>
    <t>1:A visningskopia</t>
  </si>
  <si>
    <t>TV master</t>
  </si>
  <si>
    <t>Digital masterkopia</t>
  </si>
  <si>
    <t>DCDM master</t>
  </si>
  <si>
    <t>Textning till digital kopia</t>
  </si>
  <si>
    <t>Medier</t>
  </si>
  <si>
    <t>Visningar</t>
  </si>
  <si>
    <t>Översättningar och tidsinställning</t>
  </si>
  <si>
    <t>Textning</t>
  </si>
  <si>
    <t>DVD-kopior till finansiärer</t>
  </si>
  <si>
    <t>KOPIERINGSKOSTNADER TOTALT</t>
  </si>
  <si>
    <t>20</t>
  </si>
  <si>
    <t>MARKNADSFÖRINGSKOSTNADER UNDER PRODUKTIONEN</t>
  </si>
  <si>
    <t xml:space="preserve">Marknadsföringsplanering                     </t>
  </si>
  <si>
    <t xml:space="preserve">Grafisk design                          </t>
  </si>
  <si>
    <t>Informatör</t>
  </si>
  <si>
    <t>Internetdesign</t>
  </si>
  <si>
    <t>INFORMATION</t>
  </si>
  <si>
    <t>Pressträffar</t>
  </si>
  <si>
    <t>Pressmaterial</t>
  </si>
  <si>
    <t>Pressbroschyr</t>
  </si>
  <si>
    <t>Tillverkning</t>
  </si>
  <si>
    <t>Underhåll</t>
  </si>
  <si>
    <t>PR</t>
  </si>
  <si>
    <t>T-shirtar och andra reklamprodukter för produktionen</t>
  </si>
  <si>
    <t>PR-evenemang</t>
  </si>
  <si>
    <t>Företagssamarbete</t>
  </si>
  <si>
    <t>MARKNADSFÖRINGSKOSTNADER TOTALT</t>
  </si>
  <si>
    <t>21</t>
  </si>
  <si>
    <t xml:space="preserve">DIVERSE KOSTNADER </t>
  </si>
  <si>
    <t>Produktions- eller färdigställandeförsäkring</t>
  </si>
  <si>
    <t xml:space="preserve">                                            Materialförsäkring</t>
  </si>
  <si>
    <t>E&amp;O-försäkring</t>
  </si>
  <si>
    <t>registrering av ISAN-nummer</t>
  </si>
  <si>
    <t>Filmgranskningsbyrå</t>
  </si>
  <si>
    <t>Finansieringskostnader</t>
  </si>
  <si>
    <t>DIVERSE KOSTNADER TOTALT</t>
  </si>
  <si>
    <t>ÖVRIGA TOTALT</t>
  </si>
  <si>
    <t>MANUS OCH PRODUKTIONSFÖRBEREDELSE</t>
  </si>
  <si>
    <t>PRODUKTIONSKOSTNADER</t>
  </si>
  <si>
    <t>ADMINISTRATIVA KOSTNADER högst 5 %</t>
  </si>
  <si>
    <t xml:space="preserve">RESERVATION FÖR EXTRAORDINÄRA KOSTNADER 7–10 % </t>
  </si>
  <si>
    <t>SAMMANLAGDA KOSTNADER, TOTALT</t>
  </si>
  <si>
    <t>SAMMANFATTNING AV KOSTNADERNA</t>
  </si>
  <si>
    <t>Manus, datum</t>
  </si>
  <si>
    <t>Förhandsplanering:</t>
  </si>
  <si>
    <t>veckor</t>
  </si>
  <si>
    <t>Längd:</t>
  </si>
  <si>
    <t>Inspelningstid:</t>
  </si>
  <si>
    <t>dagar</t>
  </si>
  <si>
    <t>Inspelningsformat:</t>
  </si>
  <si>
    <t>POSTPRODUKTION:</t>
  </si>
  <si>
    <t>Visningsformat:</t>
  </si>
  <si>
    <t>PRODUKTION TOTALT</t>
  </si>
  <si>
    <t>POSTPRODUKTION TOTALT</t>
  </si>
  <si>
    <t>MARKNADSFÖRINGSKOSTNADER</t>
  </si>
  <si>
    <t>DIVERSE KOSTNADER</t>
  </si>
  <si>
    <t xml:space="preserve">PRODUKTIONSKOSTNADER </t>
  </si>
  <si>
    <t>RESERVATION FÖR EXTRAORDINÄRA KOSTNADER 7–10 %</t>
  </si>
  <si>
    <t>PRODUKTION</t>
  </si>
  <si>
    <t>POSTPRODUKTION</t>
  </si>
  <si>
    <t>ÖVRIGA</t>
  </si>
  <si>
    <t>Mer anvisningar till exempel om att lägga till rader finns på bladet Anvisningar</t>
  </si>
  <si>
    <t>FINANSIERINGSPLAN</t>
  </si>
  <si>
    <t>Datum:</t>
  </si>
  <si>
    <t>Finansieringens status</t>
  </si>
  <si>
    <t>Tidpunkt</t>
  </si>
  <si>
    <t>kommer att ansökas/har ansökts/bekräftad</t>
  </si>
  <si>
    <t>STÖD FRÅN FINLANDS FILMSTIFTELSE</t>
  </si>
  <si>
    <t>Utvecklingsunderstöd</t>
  </si>
  <si>
    <t>Produktionsstöd</t>
  </si>
  <si>
    <t>Totalt</t>
  </si>
  <si>
    <r>
      <rPr>
        <b/>
        <sz val="10"/>
        <rFont val="Arial Narrow"/>
        <family val="2"/>
      </rPr>
      <t>ANDRA INHEMSKA OFFENTLIGA STÖD</t>
    </r>
    <r>
      <rPr>
        <b/>
        <sz val="9"/>
        <color rgb="FF000000"/>
        <rFont val="Arial Narrow"/>
        <family val="2"/>
      </rPr>
      <t xml:space="preserve"> (specificera alla finansiärer/eurobelopp på egna rader)</t>
    </r>
  </si>
  <si>
    <r>
      <rPr>
        <b/>
        <sz val="10"/>
        <rFont val="Arial Narrow"/>
        <family val="2"/>
      </rPr>
      <t>UTLÄNDSKA OFFENTLIGA STÖD</t>
    </r>
    <r>
      <rPr>
        <b/>
        <sz val="9"/>
        <color rgb="FF000000"/>
        <rFont val="Arial Narrow"/>
        <family val="2"/>
      </rPr>
      <t xml:space="preserve"> (specificera alla finansiärer/eurobelopp på egna rader)</t>
    </r>
  </si>
  <si>
    <t>INHEMSK FÖRHANDSFÖRSÄLJNING (specificera alla finansiärer/eurobelopp på egna rader)</t>
  </si>
  <si>
    <t>UTLÄNDSK FINANSIERING (specificera alla finansiärer/eurobelopp på egna rader)</t>
  </si>
  <si>
    <t>ÖVRIG INHEMSK FINANSIERING (specificera alla finansiärer/eurobelopp på egna rader)</t>
  </si>
  <si>
    <t>PRODUKTIONSBOLAGETS SJÄLVFINANSIERING (specificera vad finansieringen består av)</t>
  </si>
  <si>
    <t>Finansiering för filmen totalt</t>
  </si>
  <si>
    <t>LIKVIDITETSPLAN</t>
  </si>
  <si>
    <t>FINANSIERING</t>
  </si>
  <si>
    <t>mån./år</t>
  </si>
  <si>
    <t>INGÅENDE KASSA</t>
  </si>
  <si>
    <t>-</t>
  </si>
  <si>
    <t>Omnämnande av Finlands filmstiftelse</t>
  </si>
  <si>
    <t>HELA FINANSIERINGEN</t>
  </si>
  <si>
    <t>KOSTNADER</t>
  </si>
  <si>
    <t>BUDGET</t>
  </si>
  <si>
    <t>Manus och produktionsförberedelse</t>
  </si>
  <si>
    <t>Filmpersonal</t>
  </si>
  <si>
    <t>Transporter, resor och logi</t>
  </si>
  <si>
    <t>Dekor och rekvisita</t>
  </si>
  <si>
    <t>Smink, mask och hår</t>
  </si>
  <si>
    <t>Studior och inspelningsplatser</t>
  </si>
  <si>
    <t>Filmteknisk utrustning</t>
  </si>
  <si>
    <t>Materialkostnader</t>
  </si>
  <si>
    <t>Laboratorium och digital enhet</t>
  </si>
  <si>
    <t>Klippning och bildbehandling</t>
  </si>
  <si>
    <t>Efterbearbetning av ljud</t>
  </si>
  <si>
    <t>Musik</t>
  </si>
  <si>
    <t>Övriga rättigheter</t>
  </si>
  <si>
    <t>Kopieringskostnader</t>
  </si>
  <si>
    <t>Marknadsföringskostnader</t>
  </si>
  <si>
    <t>Diverse kostnader</t>
  </si>
  <si>
    <t>Administrativa kostnader</t>
  </si>
  <si>
    <t>Reservation för extraordinära kostnader</t>
  </si>
  <si>
    <t>TOTALKOSTNAD</t>
  </si>
  <si>
    <t>UTGÅENDE KASSA</t>
  </si>
  <si>
    <t>MELLANRAPPORT              för perioden:</t>
  </si>
  <si>
    <t>Sammanfattning av produktionskostnaderna</t>
  </si>
  <si>
    <t>utfall/</t>
  </si>
  <si>
    <t>kommande/</t>
  </si>
  <si>
    <t>kostnader</t>
  </si>
  <si>
    <t>budget</t>
  </si>
  <si>
    <t>skillnad</t>
  </si>
  <si>
    <t>betalda</t>
  </si>
  <si>
    <t>uppskattning</t>
  </si>
  <si>
    <t>+/-</t>
  </si>
  <si>
    <t>Laboratorium och digital enhet/produktion</t>
  </si>
  <si>
    <t>PRODUKTIONSFÖRBEREDELSE</t>
  </si>
  <si>
    <t>Administrativa kostnader högst 5 %</t>
  </si>
  <si>
    <t>Reservation för extraordinära kostnader 7–10 %</t>
  </si>
  <si>
    <t>SAMMANLAGD KOSTNAD TOTALT</t>
  </si>
  <si>
    <t>Finansiering</t>
  </si>
  <si>
    <t>utfall</t>
  </si>
  <si>
    <t>finansiering</t>
  </si>
  <si>
    <t>finansierings-</t>
  </si>
  <si>
    <t>plan</t>
  </si>
  <si>
    <t>FINANSIERING TOTALT</t>
  </si>
  <si>
    <t>Jag intygar att uppgifterna som jag har lämnat är korrekta.</t>
  </si>
  <si>
    <t>(Ort och datum)</t>
  </si>
  <si>
    <t>Producentens underskrift</t>
  </si>
  <si>
    <t>Bokförarens intygande</t>
  </si>
  <si>
    <t>BILAGOR</t>
  </si>
  <si>
    <t>Separat redovisning över väsentliga avvikelser mellan filmens budget och det uppskattade utfallet</t>
  </si>
  <si>
    <t>Fritt formulerad redovisning över produktionens genomförande hittills och återstående arbetsmoment och tidsplan.</t>
  </si>
  <si>
    <t>SLUTREDOVISNING SPECIFIKATION</t>
  </si>
  <si>
    <t>Realiserade kostnader</t>
  </si>
  <si>
    <t>Budgeterade kostnader</t>
  </si>
  <si>
    <t>Skillnad</t>
  </si>
  <si>
    <t>€</t>
  </si>
  <si>
    <t>%</t>
  </si>
  <si>
    <t>Producent (ej ägare)</t>
  </si>
  <si>
    <t>REALISERADE SOCIALFÖRSÄKRINGSAVGIFTER</t>
  </si>
  <si>
    <r>
      <rPr>
        <sz val="10"/>
        <rFont val="Arial Narrow"/>
        <family val="2"/>
      </rPr>
      <t xml:space="preserve">utrustning </t>
    </r>
    <r>
      <rPr>
        <i/>
        <sz val="10"/>
        <color rgb="FF000000"/>
        <rFont val="Arial Narrow"/>
        <family val="2"/>
      </rPr>
      <t>egen/hyrd</t>
    </r>
    <r>
      <rPr>
        <i/>
        <sz val="10"/>
        <color rgb="FF000000"/>
        <rFont val="Arial Narrow"/>
        <family val="2"/>
      </rPr>
      <t xml:space="preserve"> </t>
    </r>
  </si>
  <si>
    <r>
      <rPr>
        <sz val="10"/>
        <rFont val="Arial Narrow"/>
        <family val="2"/>
      </rPr>
      <t xml:space="preserve">kamerautrustning </t>
    </r>
    <r>
      <rPr>
        <i/>
        <sz val="10"/>
        <color rgb="FF000000"/>
        <rFont val="Arial Narrow"/>
        <family val="2"/>
      </rPr>
      <t>egen/hyrd</t>
    </r>
  </si>
  <si>
    <r>
      <rPr>
        <sz val="10"/>
        <rFont val="Arial Narrow"/>
        <family val="2"/>
      </rPr>
      <t xml:space="preserve">ljudutrustning </t>
    </r>
    <r>
      <rPr>
        <i/>
        <sz val="10"/>
        <color rgb="FF000000"/>
        <rFont val="Arial Narrow"/>
        <family val="2"/>
      </rPr>
      <t>egen/hyrd</t>
    </r>
  </si>
  <si>
    <r>
      <rPr>
        <sz val="10"/>
        <rFont val="Arial Narrow"/>
        <family val="2"/>
      </rPr>
      <t xml:space="preserve">ljussättningsutrustning </t>
    </r>
    <r>
      <rPr>
        <i/>
        <sz val="10"/>
        <color rgb="FF000000"/>
        <rFont val="Arial Narrow"/>
        <family val="2"/>
      </rPr>
      <t>egen/hyrd</t>
    </r>
  </si>
  <si>
    <t>Ljudarbetsstation</t>
  </si>
  <si>
    <t>Tramp</t>
  </si>
  <si>
    <t>Rättigheter till bildinspelningar, konstverk osv.</t>
  </si>
  <si>
    <t>Digital kopia</t>
  </si>
  <si>
    <t>Materialförsäkring</t>
  </si>
  <si>
    <t xml:space="preserve">ADMINISTRATIVA KOSTNADER högst 5 %                                             </t>
  </si>
  <si>
    <t>Realiserad</t>
  </si>
  <si>
    <t xml:space="preserve">RESERVATION FÖR EXTRAORDINÄRA KOSTNADER 7–10 %               </t>
  </si>
  <si>
    <t>SLUTRAPPORT</t>
  </si>
  <si>
    <t>finansieringsplan</t>
  </si>
  <si>
    <t>SLUTREDOVISNINGAR</t>
  </si>
  <si>
    <r>
      <rPr>
        <sz val="9"/>
        <rFont val="Arial Narrow"/>
        <family val="2"/>
      </rPr>
      <t xml:space="preserve">Kostnadsspecifikationen som ges i slutredovisningen ska vara specificerad, </t>
    </r>
    <r>
      <rPr>
        <b/>
        <sz val="9"/>
        <color rgb="FF000000"/>
        <rFont val="Arial Narrow"/>
        <family val="2"/>
      </rPr>
      <t>basera sig på betalda utgifter som finns med i bokföringen,</t>
    </r>
    <r>
      <rPr>
        <b/>
        <sz val="9"/>
        <color rgb="FF000000"/>
        <rFont val="Arial Narrow"/>
        <family val="2"/>
      </rPr>
      <t xml:space="preserve"> </t>
    </r>
  </si>
  <si>
    <t xml:space="preserve">basera sig på realiserade lagstadgade socialförsäkringsavgifter och den ska ha bestyrkts av bokföraren. </t>
  </si>
  <si>
    <r>
      <rPr>
        <sz val="9"/>
        <rFont val="Arial Narrow"/>
        <family val="2"/>
      </rPr>
      <t>Om det beviljade stödbeloppet uppgår till minst 20 000,00 euro ska kostnadsspecifikationen</t>
    </r>
    <r>
      <rPr>
        <b/>
        <sz val="9"/>
        <color rgb="FF000000"/>
        <rFont val="Arial Narrow"/>
        <family val="2"/>
      </rPr>
      <t xml:space="preserve"> ha verifierats av en auktoriserad revisor</t>
    </r>
    <r>
      <rPr>
        <sz val="9"/>
        <color rgb="FF000000"/>
        <rFont val="Arial Narrow"/>
        <family val="2"/>
      </rPr>
      <t>.</t>
    </r>
  </si>
  <si>
    <t xml:space="preserve">FINANCING PLAN </t>
  </si>
  <si>
    <t xml:space="preserve">Date: </t>
  </si>
  <si>
    <t>Currency:</t>
  </si>
  <si>
    <t>Page 1</t>
  </si>
  <si>
    <t>Name of the film</t>
  </si>
  <si>
    <t>Budget:</t>
  </si>
  <si>
    <t>Currency Rates:</t>
  </si>
  <si>
    <t>TOTAL FINANCING</t>
  </si>
  <si>
    <t>TOTAL EURO</t>
  </si>
  <si>
    <t xml:space="preserve">DELEGATE PRODUCER: </t>
  </si>
  <si>
    <t>Application</t>
  </si>
  <si>
    <t>Date of</t>
  </si>
  <si>
    <t>Status</t>
  </si>
  <si>
    <t>Country:</t>
  </si>
  <si>
    <t>EURO</t>
  </si>
  <si>
    <t>deadline</t>
  </si>
  <si>
    <t>confirmation</t>
  </si>
  <si>
    <r>
      <t xml:space="preserve">PUBLIC SUPPORT </t>
    </r>
    <r>
      <rPr>
        <sz val="11"/>
        <color indexed="30"/>
        <rFont val="Arial Narrow"/>
        <family val="2"/>
      </rPr>
      <t xml:space="preserve"> (Institutes, Funds)</t>
    </r>
  </si>
  <si>
    <t>% of total</t>
  </si>
  <si>
    <t>Finnish Film Foundation, development</t>
  </si>
  <si>
    <t>Finnish Film Foundation</t>
  </si>
  <si>
    <t>Total</t>
  </si>
  <si>
    <r>
      <t>TELEVISION</t>
    </r>
    <r>
      <rPr>
        <sz val="11"/>
        <color indexed="30"/>
        <rFont val="Arial Narrow"/>
        <family val="2"/>
      </rPr>
      <t xml:space="preserve"> (lisence, co-production)</t>
    </r>
  </si>
  <si>
    <r>
      <t xml:space="preserve">NATIONAL DISTRIBUTION </t>
    </r>
    <r>
      <rPr>
        <sz val="11"/>
        <color indexed="30"/>
        <rFont val="Arial Narrow"/>
        <family val="2"/>
      </rPr>
      <t>(or share if part of territory)</t>
    </r>
  </si>
  <si>
    <t>REGIONAL FUNDING</t>
  </si>
  <si>
    <r>
      <t>OTHER FINANCING</t>
    </r>
    <r>
      <rPr>
        <sz val="11"/>
        <color indexed="30"/>
        <rFont val="Arial Narrow"/>
        <family val="2"/>
      </rPr>
      <t xml:space="preserve"> (National Co-producers, Tax Schemes, In-kinds, Creative Europe, other)</t>
    </r>
  </si>
  <si>
    <r>
      <t xml:space="preserve">PRODUCTION COMPANY´S OWN INVESTMENT </t>
    </r>
    <r>
      <rPr>
        <sz val="11"/>
        <color indexed="30"/>
        <rFont val="Arial Narrow"/>
        <family val="2"/>
      </rPr>
      <t>(with breakdown of deferrals, other)</t>
    </r>
  </si>
  <si>
    <t>SUBTOTAL</t>
  </si>
  <si>
    <t>NORDIC FILM &amp;TV FUND</t>
  </si>
  <si>
    <t>Share %</t>
  </si>
  <si>
    <t>EURIMAGES</t>
  </si>
  <si>
    <t>INTERNATIONAL SALES  (share of Sales Agent mg)</t>
  </si>
  <si>
    <t>OTHER</t>
  </si>
  <si>
    <t>Total delegate producer´s financing</t>
  </si>
  <si>
    <t>Page 2</t>
  </si>
  <si>
    <t>CO-PRODUCER 1</t>
  </si>
  <si>
    <t>Total co-producers´s financing</t>
  </si>
  <si>
    <t>Page 3</t>
  </si>
  <si>
    <t>CO-PRODUCER 2</t>
  </si>
  <si>
    <t>Page 4</t>
  </si>
  <si>
    <t>CO-PRODUCER 3</t>
  </si>
  <si>
    <t>Page 5</t>
  </si>
  <si>
    <t>CO-PRODUCER 4</t>
  </si>
  <si>
    <t>TÄHÄN CO-FINANCER 2, 3 jne</t>
  </si>
  <si>
    <t>SUMMARY</t>
  </si>
  <si>
    <t>Production company:</t>
  </si>
  <si>
    <t>Budget dated:</t>
  </si>
  <si>
    <t>Name of the film:</t>
  </si>
  <si>
    <t>Script dated:</t>
  </si>
  <si>
    <t>Pre production</t>
  </si>
  <si>
    <t>days/weeks</t>
  </si>
  <si>
    <t>Duration:</t>
  </si>
  <si>
    <t>Shooting time</t>
  </si>
  <si>
    <t>Shooting format:</t>
  </si>
  <si>
    <t>Post production</t>
  </si>
  <si>
    <t>Screening format:</t>
  </si>
  <si>
    <t>SCRIPT</t>
  </si>
  <si>
    <t>PREPRODUCTION CREW</t>
  </si>
  <si>
    <t>TRANSPORTATION AND ACCOMMODATION</t>
  </si>
  <si>
    <t>OTHER PREPRODUCTION COSTS</t>
  </si>
  <si>
    <t>TOTAL SCRIPT AND PREPRODUCTION</t>
  </si>
  <si>
    <t>CREW</t>
  </si>
  <si>
    <t>CAST</t>
  </si>
  <si>
    <t>ART DIRECTION</t>
  </si>
  <si>
    <t>WARDROBE</t>
  </si>
  <si>
    <t>MAKE-UP</t>
  </si>
  <si>
    <t>STUDIOS AND LOCATIONS</t>
  </si>
  <si>
    <t>TECHNICAL EQUIPMENT</t>
  </si>
  <si>
    <t>ORIGINAL MATERIALS</t>
  </si>
  <si>
    <t>LABORATORY AND DIGITAL UNIT/PRODUCTION</t>
  </si>
  <si>
    <t>TOTAL PRODUCTION</t>
  </si>
  <si>
    <t>EDITING AND IMAGE POSTPRODUCTION</t>
  </si>
  <si>
    <t>POSTPRODUCTION SOUND</t>
  </si>
  <si>
    <t>MUSIC</t>
  </si>
  <si>
    <t>OTHER RIGHTS</t>
  </si>
  <si>
    <t>TOTAL POSTPRODUCTION</t>
  </si>
  <si>
    <t>COSTS OF THE SCREENING COPY</t>
  </si>
  <si>
    <t>MARKETING COSTS</t>
  </si>
  <si>
    <t>MISCELLANIOUS COSTS</t>
  </si>
  <si>
    <t>TOTAL OTHER</t>
  </si>
  <si>
    <t>SRIPT AND PREPRODUCTION</t>
  </si>
  <si>
    <t>PRODUCTION, POSTPRODUCTION AND OTHER COSTS</t>
  </si>
  <si>
    <t>ADMINISTRATION at most 5%</t>
  </si>
  <si>
    <t>CONTINGENCY 7-10%</t>
  </si>
  <si>
    <t>GRAND TOTAL</t>
  </si>
  <si>
    <t>PRODUCTION</t>
  </si>
  <si>
    <t>POSTPRODUCTION</t>
  </si>
  <si>
    <t>OTHER COSTS</t>
  </si>
  <si>
    <t>Intimitetskoreograf</t>
  </si>
  <si>
    <t>Ekokoordinator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</si>
</sst>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00"/>
    <numFmt numFmtId="165" formatCode="0.0\ %"/>
    <numFmt numFmtId="166" formatCode="0.000"/>
    <numFmt numFmtId="167" formatCode="d\.m\.yyyy;@"/>
    <numFmt numFmtId="168" formatCode="#,##0\ &quot;€&quot;"/>
    <numFmt numFmtId="169" formatCode="#,##0.00\ &quot;€&quot;"/>
  </numFmts>
  <fonts count="46" x14ac:knownFonts="1">
    <font>
      <sz val="10"/>
      <name val="Arial"/>
    </font>
    <font>
      <sz val="10"/>
      <name val="Arial"/>
    </font>
    <font>
      <sz val="10"/>
      <name val="MS Sans Serif"/>
      <family val="2"/>
    </font>
    <font>
      <b/>
      <sz val="10"/>
      <name val="Arial Narrow"/>
      <family val="2"/>
    </font>
    <font>
      <b/>
      <sz val="9"/>
      <name val="Arial Narrow"/>
      <family val="2"/>
    </font>
    <font>
      <sz val="10"/>
      <name val="Arial Narrow"/>
      <family val="2"/>
    </font>
    <font>
      <sz val="9"/>
      <name val="Arial Narrow"/>
      <family val="2"/>
    </font>
    <font>
      <i/>
      <sz val="10"/>
      <name val="Arial Narrow"/>
      <family val="2"/>
    </font>
    <font>
      <sz val="9"/>
      <name val="Arial"/>
      <family val="2"/>
    </font>
    <font>
      <b/>
      <sz val="10"/>
      <name val="MS Sans Serif"/>
      <family val="2"/>
    </font>
    <font>
      <b/>
      <sz val="10"/>
      <name val="Arial"/>
      <family val="2"/>
    </font>
    <font>
      <sz val="10"/>
      <name val="Arial"/>
      <family val="2"/>
    </font>
    <font>
      <sz val="8"/>
      <name val="Arial Narrow"/>
      <family val="2"/>
    </font>
    <font>
      <b/>
      <sz val="8"/>
      <name val="Arial Narrow"/>
      <family val="2"/>
    </font>
    <font>
      <b/>
      <i/>
      <sz val="8"/>
      <name val="Arial Narrow"/>
      <family val="2"/>
    </font>
    <font>
      <b/>
      <sz val="12"/>
      <name val="Arial Narrow"/>
      <family val="2"/>
    </font>
    <font>
      <b/>
      <sz val="11"/>
      <name val="Arial Narrow"/>
      <family val="2"/>
    </font>
    <font>
      <sz val="10"/>
      <name val="Book Antiqua"/>
      <family val="1"/>
    </font>
    <font>
      <sz val="12"/>
      <name val="Arial Narrow"/>
      <family val="2"/>
    </font>
    <font>
      <b/>
      <i/>
      <sz val="9"/>
      <name val="Arial Narrow"/>
      <family val="2"/>
    </font>
    <font>
      <sz val="8"/>
      <color indexed="81"/>
      <name val="Tahoma"/>
      <family val="2"/>
    </font>
    <font>
      <b/>
      <sz val="8"/>
      <color indexed="81"/>
      <name val="Tahoma"/>
      <family val="2"/>
    </font>
    <font>
      <b/>
      <sz val="9"/>
      <name val="Arial"/>
      <family val="2"/>
    </font>
    <font>
      <b/>
      <sz val="10"/>
      <name val="Arial"/>
      <family val="2"/>
    </font>
    <font>
      <sz val="11"/>
      <name val="Arial Narrow"/>
      <family val="2"/>
    </font>
    <font>
      <sz val="8"/>
      <name val="Arial"/>
      <family val="2"/>
    </font>
    <font>
      <b/>
      <sz val="10"/>
      <color indexed="10"/>
      <name val="Arial Narrow"/>
      <family val="2"/>
    </font>
    <font>
      <sz val="9"/>
      <color indexed="81"/>
      <name val="Tahoma"/>
      <family val="2"/>
    </font>
    <font>
      <b/>
      <sz val="9"/>
      <color indexed="81"/>
      <name val="Tahoma"/>
      <family val="2"/>
    </font>
    <font>
      <b/>
      <sz val="13"/>
      <name val="Arial Narrow"/>
      <family val="2"/>
    </font>
    <font>
      <sz val="11"/>
      <color indexed="30"/>
      <name val="Arial Narrow"/>
      <family val="2"/>
    </font>
    <font>
      <b/>
      <sz val="12"/>
      <color rgb="FF0070C0"/>
      <name val="Arial Narrow"/>
      <family val="2"/>
    </font>
    <font>
      <i/>
      <sz val="9"/>
      <color rgb="FF0070C0"/>
      <name val="Arial Narrow"/>
      <family val="2"/>
    </font>
    <font>
      <b/>
      <sz val="10"/>
      <color rgb="FF0070C0"/>
      <name val="Arial Narrow"/>
      <family val="2"/>
    </font>
    <font>
      <b/>
      <sz val="9"/>
      <color rgb="FF0070C0"/>
      <name val="Arial Narrow"/>
      <family val="2"/>
    </font>
    <font>
      <sz val="10"/>
      <color rgb="FF0070C0"/>
      <name val="Arial Narrow"/>
      <family val="2"/>
    </font>
    <font>
      <sz val="10"/>
      <color rgb="FFFF0000"/>
      <name val="Arial Narrow"/>
      <family val="2"/>
    </font>
    <font>
      <b/>
      <sz val="13"/>
      <color rgb="FF0070C0"/>
      <name val="Arial Narrow"/>
      <family val="2"/>
    </font>
    <font>
      <b/>
      <sz val="11"/>
      <color rgb="FF0070C0"/>
      <name val="Arial Narrow"/>
      <family val="2"/>
    </font>
    <font>
      <b/>
      <sz val="11"/>
      <color theme="4"/>
      <name val="Arial Narrow"/>
      <family val="2"/>
    </font>
    <font>
      <b/>
      <sz val="11"/>
      <color rgb="FFFF0000"/>
      <name val="Arial Narrow"/>
      <family val="2"/>
    </font>
    <font>
      <i/>
      <sz val="10"/>
      <color rgb="FF000000"/>
      <name val="Arial Narrow"/>
      <family val="2"/>
    </font>
    <font>
      <i/>
      <sz val="8"/>
      <color rgb="FF000000"/>
      <name val="Arial Narrow"/>
      <family val="2"/>
    </font>
    <font>
      <i/>
      <sz val="9"/>
      <color rgb="FF000000"/>
      <name val="Arial Narrow"/>
      <family val="2"/>
    </font>
    <font>
      <b/>
      <sz val="9"/>
      <color rgb="FF000000"/>
      <name val="Arial Narrow"/>
      <family val="2"/>
    </font>
    <font>
      <sz val="9"/>
      <color rgb="FF000000"/>
      <name val="Arial Narrow"/>
      <family val="2"/>
    </font>
  </fonts>
  <fills count="5">
    <fill>
      <patternFill patternType="none"/>
    </fill>
    <fill>
      <patternFill patternType="gray125"/>
    </fill>
    <fill>
      <patternFill patternType="solid">
        <fgColor indexed="47"/>
        <bgColor indexed="64"/>
      </patternFill>
    </fill>
    <fill>
      <patternFill patternType="solid">
        <fgColor theme="4" tint="0.79998168889431442"/>
        <bgColor indexed="64"/>
      </patternFill>
    </fill>
    <fill>
      <patternFill patternType="solid">
        <fgColor theme="0" tint="-0.14999847407452621"/>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top/>
      <bottom style="medium">
        <color indexed="64"/>
      </bottom>
      <diagonal/>
    </border>
    <border>
      <left/>
      <right/>
      <top/>
      <bottom style="double">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style="thin">
        <color indexed="64"/>
      </left>
      <right/>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top style="double">
        <color indexed="64"/>
      </top>
      <bottom style="thin">
        <color indexed="64"/>
      </bottom>
      <diagonal/>
    </border>
    <border>
      <left/>
      <right style="thin">
        <color indexed="64"/>
      </right>
      <top style="thin">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top style="medium">
        <color indexed="64"/>
      </top>
      <bottom/>
      <diagonal/>
    </border>
    <border>
      <left style="thin">
        <color indexed="64"/>
      </left>
      <right/>
      <top style="thin">
        <color indexed="64"/>
      </top>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7">
    <xf numFmtId="0" fontId="0" fillId="0" borderId="0"/>
    <xf numFmtId="0" fontId="8" fillId="0" borderId="0"/>
    <xf numFmtId="0" fontId="17" fillId="0" borderId="0"/>
    <xf numFmtId="0" fontId="2" fillId="0" borderId="0"/>
    <xf numFmtId="0" fontId="8" fillId="0" borderId="0"/>
    <xf numFmtId="0" fontId="2" fillId="0" borderId="0"/>
    <xf numFmtId="9" fontId="1" fillId="0" borderId="0" applyFont="0" applyFill="0" applyBorder="0" applyAlignment="0" applyProtection="0"/>
  </cellStyleXfs>
  <cellXfs count="954">
    <xf numFmtId="0" fontId="0" fillId="0" borderId="0" xfId="0"/>
    <xf numFmtId="0" fontId="3" fillId="0" borderId="0" xfId="3" applyFont="1" applyFill="1" applyBorder="1" applyAlignment="1">
      <alignment horizontal="center"/>
    </xf>
    <xf numFmtId="0" fontId="4" fillId="0" borderId="0" xfId="3" applyFont="1" applyBorder="1" applyAlignment="1">
      <alignment horizontal="center"/>
    </xf>
    <xf numFmtId="3" fontId="5" fillId="0" borderId="0" xfId="3" applyNumberFormat="1" applyFont="1" applyBorder="1" applyAlignment="1">
      <alignment horizontal="right"/>
    </xf>
    <xf numFmtId="0" fontId="5" fillId="0" borderId="0" xfId="3" applyFont="1" applyBorder="1" applyAlignment="1">
      <alignment horizontal="center"/>
    </xf>
    <xf numFmtId="0" fontId="2" fillId="0" borderId="0" xfId="3"/>
    <xf numFmtId="0" fontId="3" fillId="0" borderId="0" xfId="3" applyFont="1" applyBorder="1"/>
    <xf numFmtId="3" fontId="3" fillId="0" borderId="0" xfId="3" applyNumberFormat="1" applyFont="1" applyBorder="1" applyAlignment="1">
      <alignment horizontal="right"/>
    </xf>
    <xf numFmtId="0" fontId="5" fillId="0" borderId="0" xfId="3" applyFont="1" applyBorder="1"/>
    <xf numFmtId="0" fontId="6" fillId="0" borderId="0" xfId="3" applyFont="1" applyBorder="1" applyAlignment="1">
      <alignment horizontal="center"/>
    </xf>
    <xf numFmtId="0" fontId="4" fillId="0" borderId="0" xfId="3" applyFont="1" applyFill="1" applyBorder="1" applyAlignment="1">
      <alignment horizontal="center"/>
    </xf>
    <xf numFmtId="3" fontId="3" fillId="0" borderId="0" xfId="3" applyNumberFormat="1" applyFont="1" applyFill="1" applyBorder="1" applyAlignment="1">
      <alignment horizontal="right"/>
    </xf>
    <xf numFmtId="0" fontId="5" fillId="0" borderId="0" xfId="3" applyFont="1" applyFill="1" applyBorder="1" applyAlignment="1">
      <alignment horizontal="center"/>
    </xf>
    <xf numFmtId="3" fontId="5" fillId="0" borderId="0" xfId="3" applyNumberFormat="1" applyFont="1" applyFill="1" applyBorder="1" applyAlignment="1">
      <alignment horizontal="right"/>
    </xf>
    <xf numFmtId="0" fontId="6" fillId="0" borderId="0" xfId="3" applyNumberFormat="1" applyFont="1" applyFill="1" applyBorder="1" applyAlignment="1" applyProtection="1">
      <alignment horizontal="center"/>
    </xf>
    <xf numFmtId="3" fontId="6" fillId="0" borderId="0" xfId="3" applyNumberFormat="1" applyFont="1" applyFill="1" applyBorder="1" applyAlignment="1" applyProtection="1">
      <alignment horizontal="center"/>
    </xf>
    <xf numFmtId="3" fontId="5" fillId="0" borderId="0" xfId="3" applyNumberFormat="1" applyFont="1" applyFill="1" applyBorder="1" applyAlignment="1" applyProtection="1">
      <alignment horizontal="center"/>
    </xf>
    <xf numFmtId="3" fontId="6" fillId="0" borderId="0" xfId="3" applyNumberFormat="1" applyFont="1" applyBorder="1" applyAlignment="1">
      <alignment horizontal="right"/>
    </xf>
    <xf numFmtId="3" fontId="8" fillId="0" borderId="0" xfId="0" applyNumberFormat="1" applyFont="1"/>
    <xf numFmtId="0" fontId="4" fillId="0" borderId="0" xfId="3" applyFont="1" applyBorder="1"/>
    <xf numFmtId="0" fontId="4" fillId="0" borderId="0" xfId="3" applyFont="1" applyFill="1" applyBorder="1"/>
    <xf numFmtId="0" fontId="8" fillId="0" borderId="0" xfId="0" applyFont="1"/>
    <xf numFmtId="3" fontId="4" fillId="0" borderId="0" xfId="3" applyNumberFormat="1" applyFont="1" applyBorder="1" applyAlignment="1">
      <alignment horizontal="center"/>
    </xf>
    <xf numFmtId="164" fontId="8" fillId="0" borderId="0" xfId="0" applyNumberFormat="1" applyFont="1"/>
    <xf numFmtId="49" fontId="3" fillId="0" borderId="0" xfId="3" applyNumberFormat="1" applyFont="1" applyFill="1" applyBorder="1" applyAlignment="1">
      <alignment horizontal="center"/>
    </xf>
    <xf numFmtId="49" fontId="3" fillId="0" borderId="0" xfId="3" applyNumberFormat="1" applyFont="1" applyAlignment="1">
      <alignment horizontal="center"/>
    </xf>
    <xf numFmtId="14" fontId="3" fillId="0" borderId="0" xfId="3" applyNumberFormat="1" applyFont="1" applyBorder="1" applyAlignment="1">
      <alignment horizontal="left"/>
    </xf>
    <xf numFmtId="9" fontId="3" fillId="0" borderId="0" xfId="3" applyNumberFormat="1" applyFont="1" applyFill="1" applyBorder="1" applyAlignment="1">
      <alignment horizontal="right"/>
    </xf>
    <xf numFmtId="10" fontId="5" fillId="0" borderId="0" xfId="3" applyNumberFormat="1" applyFont="1" applyBorder="1"/>
    <xf numFmtId="9" fontId="5" fillId="0" borderId="0" xfId="3" applyNumberFormat="1" applyFont="1" applyBorder="1" applyAlignment="1">
      <alignment horizontal="right"/>
    </xf>
    <xf numFmtId="165" fontId="0" fillId="0" borderId="0" xfId="0" applyNumberFormat="1" applyAlignment="1">
      <alignment horizontal="right"/>
    </xf>
    <xf numFmtId="165" fontId="5" fillId="0" borderId="0" xfId="6" applyNumberFormat="1" applyFont="1" applyFill="1" applyBorder="1" applyAlignment="1">
      <alignment horizontal="right"/>
    </xf>
    <xf numFmtId="165" fontId="5" fillId="0" borderId="0" xfId="3" applyNumberFormat="1" applyFont="1" applyFill="1" applyBorder="1" applyAlignment="1" applyProtection="1">
      <alignment horizontal="right"/>
    </xf>
    <xf numFmtId="165" fontId="3" fillId="0" borderId="0" xfId="3" applyNumberFormat="1" applyFont="1" applyBorder="1" applyAlignment="1">
      <alignment horizontal="right"/>
    </xf>
    <xf numFmtId="17" fontId="13" fillId="0" borderId="0" xfId="1" applyNumberFormat="1" applyFont="1"/>
    <xf numFmtId="0" fontId="6" fillId="0" borderId="0" xfId="1" applyFont="1"/>
    <xf numFmtId="0" fontId="12" fillId="0" borderId="0" xfId="1" applyFont="1"/>
    <xf numFmtId="3" fontId="12" fillId="0" borderId="0" xfId="1" applyNumberFormat="1" applyFont="1"/>
    <xf numFmtId="0" fontId="13" fillId="0" borderId="0" xfId="1" applyFont="1"/>
    <xf numFmtId="0" fontId="14" fillId="0" borderId="0" xfId="1" applyFont="1"/>
    <xf numFmtId="0" fontId="14" fillId="0" borderId="0" xfId="1" applyFont="1" applyBorder="1"/>
    <xf numFmtId="17" fontId="14" fillId="0" borderId="0" xfId="1" applyNumberFormat="1" applyFont="1"/>
    <xf numFmtId="0" fontId="12" fillId="0" borderId="0" xfId="1" applyFont="1" applyBorder="1"/>
    <xf numFmtId="3" fontId="13" fillId="0" borderId="0" xfId="1" applyNumberFormat="1" applyFont="1"/>
    <xf numFmtId="0" fontId="13" fillId="0" borderId="0" xfId="1" applyFont="1" applyBorder="1"/>
    <xf numFmtId="3" fontId="2" fillId="0" borderId="0" xfId="3" applyNumberFormat="1"/>
    <xf numFmtId="0" fontId="6" fillId="0" borderId="0" xfId="4" applyFont="1"/>
    <xf numFmtId="0" fontId="4" fillId="0" borderId="0" xfId="4" applyFont="1"/>
    <xf numFmtId="3" fontId="5" fillId="0" borderId="0" xfId="2" applyNumberFormat="1" applyFont="1"/>
    <xf numFmtId="0" fontId="5" fillId="0" borderId="0" xfId="2" applyFont="1"/>
    <xf numFmtId="3" fontId="5" fillId="0" borderId="1" xfId="2" applyNumberFormat="1" applyFont="1" applyBorder="1"/>
    <xf numFmtId="3" fontId="18" fillId="2" borderId="2" xfId="5" applyNumberFormat="1" applyFont="1" applyFill="1" applyBorder="1"/>
    <xf numFmtId="3" fontId="18" fillId="2" borderId="3" xfId="5" applyNumberFormat="1" applyFont="1" applyFill="1" applyBorder="1"/>
    <xf numFmtId="0" fontId="5" fillId="0" borderId="0" xfId="2" applyFont="1" applyBorder="1"/>
    <xf numFmtId="3" fontId="18" fillId="2" borderId="4" xfId="5" applyNumberFormat="1" applyFont="1" applyFill="1" applyBorder="1"/>
    <xf numFmtId="0" fontId="5" fillId="0" borderId="0" xfId="2" applyFont="1" applyBorder="1" applyAlignment="1">
      <alignment horizontal="right"/>
    </xf>
    <xf numFmtId="0" fontId="5" fillId="0" borderId="4" xfId="2" applyFont="1" applyBorder="1"/>
    <xf numFmtId="0" fontId="5" fillId="0" borderId="5" xfId="2" applyFont="1" applyBorder="1" applyAlignment="1">
      <alignment horizontal="right"/>
    </xf>
    <xf numFmtId="0" fontId="13" fillId="0" borderId="6" xfId="1" applyFont="1" applyBorder="1"/>
    <xf numFmtId="0" fontId="12" fillId="0" borderId="7" xfId="1" applyFont="1" applyBorder="1"/>
    <xf numFmtId="0" fontId="15" fillId="0" borderId="0" xfId="2" applyFont="1"/>
    <xf numFmtId="0" fontId="3" fillId="0" borderId="0" xfId="1" applyFont="1" applyAlignment="1">
      <alignment horizontal="right"/>
    </xf>
    <xf numFmtId="0" fontId="6" fillId="0" borderId="8" xfId="3" applyFont="1" applyFill="1" applyBorder="1"/>
    <xf numFmtId="0" fontId="6" fillId="0" borderId="8" xfId="3" applyFont="1" applyFill="1" applyBorder="1" applyAlignment="1">
      <alignment horizontal="left"/>
    </xf>
    <xf numFmtId="0" fontId="6" fillId="0" borderId="8" xfId="3" applyFont="1" applyBorder="1"/>
    <xf numFmtId="0" fontId="6" fillId="0" borderId="8" xfId="1" applyFont="1" applyBorder="1"/>
    <xf numFmtId="0" fontId="6" fillId="0" borderId="9" xfId="3" applyFont="1" applyFill="1" applyBorder="1"/>
    <xf numFmtId="0" fontId="4" fillId="0" borderId="6" xfId="1" applyFont="1" applyBorder="1" applyAlignment="1">
      <alignment horizontal="center"/>
    </xf>
    <xf numFmtId="3" fontId="4" fillId="0" borderId="0" xfId="1" applyNumberFormat="1" applyFont="1" applyBorder="1"/>
    <xf numFmtId="0" fontId="19" fillId="0" borderId="0" xfId="1" applyFont="1" applyBorder="1"/>
    <xf numFmtId="0" fontId="3" fillId="0" borderId="0" xfId="2" applyFont="1" applyBorder="1"/>
    <xf numFmtId="0" fontId="3" fillId="0" borderId="0" xfId="2" applyFont="1" applyAlignment="1">
      <alignment horizontal="right"/>
    </xf>
    <xf numFmtId="0" fontId="3" fillId="0" borderId="4" xfId="2" applyFont="1" applyBorder="1"/>
    <xf numFmtId="0" fontId="3" fillId="2" borderId="2" xfId="2" applyFont="1" applyFill="1" applyBorder="1"/>
    <xf numFmtId="0" fontId="3" fillId="2" borderId="2" xfId="2" applyFont="1" applyFill="1" applyBorder="1" applyAlignment="1"/>
    <xf numFmtId="3" fontId="3" fillId="2" borderId="2" xfId="5" applyNumberFormat="1" applyFont="1" applyFill="1" applyBorder="1"/>
    <xf numFmtId="0" fontId="4" fillId="0" borderId="1" xfId="3" applyNumberFormat="1" applyFont="1" applyFill="1" applyBorder="1" applyAlignment="1" applyProtection="1">
      <alignment horizontal="center" wrapText="1"/>
    </xf>
    <xf numFmtId="0" fontId="5" fillId="0" borderId="0" xfId="2" applyFont="1" applyProtection="1"/>
    <xf numFmtId="14" fontId="5" fillId="0" borderId="0" xfId="2" applyNumberFormat="1" applyFont="1" applyProtection="1"/>
    <xf numFmtId="0" fontId="5" fillId="0" borderId="0" xfId="2" applyFont="1" applyBorder="1" applyProtection="1"/>
    <xf numFmtId="0" fontId="5" fillId="0" borderId="4" xfId="2" applyFont="1" applyBorder="1" applyProtection="1"/>
    <xf numFmtId="3" fontId="18" fillId="2" borderId="5" xfId="5" applyNumberFormat="1" applyFont="1" applyFill="1" applyBorder="1" applyProtection="1"/>
    <xf numFmtId="10" fontId="5" fillId="0" borderId="10" xfId="2" applyNumberFormat="1" applyFont="1" applyBorder="1" applyProtection="1"/>
    <xf numFmtId="10" fontId="5" fillId="0" borderId="1" xfId="2" applyNumberFormat="1" applyFont="1" applyBorder="1" applyProtection="1"/>
    <xf numFmtId="3" fontId="18" fillId="2" borderId="11" xfId="5" applyNumberFormat="1" applyFont="1" applyFill="1" applyBorder="1" applyProtection="1"/>
    <xf numFmtId="10" fontId="5" fillId="0" borderId="11" xfId="2" applyNumberFormat="1" applyFont="1" applyBorder="1" applyProtection="1"/>
    <xf numFmtId="0" fontId="12" fillId="0" borderId="0" xfId="1" applyFont="1" applyProtection="1">
      <protection locked="0"/>
    </xf>
    <xf numFmtId="0" fontId="13" fillId="0" borderId="0" xfId="1" applyFont="1" applyProtection="1">
      <protection locked="0"/>
    </xf>
    <xf numFmtId="49" fontId="13" fillId="0" borderId="12" xfId="1" applyNumberFormat="1" applyFont="1" applyBorder="1" applyAlignment="1" applyProtection="1">
      <alignment horizontal="center"/>
      <protection locked="0"/>
    </xf>
    <xf numFmtId="3" fontId="14" fillId="0" borderId="0" xfId="1" applyNumberFormat="1" applyFont="1" applyBorder="1" applyProtection="1">
      <protection locked="0"/>
    </xf>
    <xf numFmtId="3" fontId="12" fillId="0" borderId="0" xfId="1" applyNumberFormat="1" applyFont="1" applyBorder="1" applyProtection="1">
      <protection locked="0"/>
    </xf>
    <xf numFmtId="3" fontId="12" fillId="0" borderId="13" xfId="1" applyNumberFormat="1" applyFont="1" applyBorder="1" applyProtection="1">
      <protection locked="0"/>
    </xf>
    <xf numFmtId="3" fontId="13" fillId="0" borderId="12" xfId="1" applyNumberFormat="1" applyFont="1" applyBorder="1" applyProtection="1">
      <protection locked="0"/>
    </xf>
    <xf numFmtId="3" fontId="13" fillId="0" borderId="0" xfId="1" applyNumberFormat="1" applyFont="1" applyBorder="1" applyProtection="1">
      <protection locked="0"/>
    </xf>
    <xf numFmtId="3" fontId="12" fillId="0" borderId="0" xfId="3" applyNumberFormat="1" applyFont="1" applyFill="1" applyBorder="1" applyAlignment="1" applyProtection="1">
      <alignment horizontal="right"/>
      <protection locked="0"/>
    </xf>
    <xf numFmtId="3" fontId="12" fillId="0" borderId="0" xfId="1" applyNumberFormat="1" applyFont="1" applyBorder="1" applyAlignment="1" applyProtection="1">
      <alignment horizontal="right"/>
      <protection locked="0"/>
    </xf>
    <xf numFmtId="3" fontId="6" fillId="0" borderId="0" xfId="3" applyNumberFormat="1" applyFont="1" applyBorder="1" applyAlignment="1" applyProtection="1">
      <alignment horizontal="right"/>
      <protection locked="0"/>
    </xf>
    <xf numFmtId="0" fontId="6" fillId="0" borderId="0" xfId="3" applyFont="1" applyBorder="1" applyAlignment="1" applyProtection="1">
      <alignment horizontal="center"/>
      <protection locked="0"/>
    </xf>
    <xf numFmtId="3" fontId="5" fillId="0" borderId="0" xfId="3" applyNumberFormat="1" applyFont="1" applyBorder="1" applyAlignment="1" applyProtection="1">
      <alignment horizontal="right"/>
      <protection locked="0"/>
    </xf>
    <xf numFmtId="0" fontId="4" fillId="0" borderId="0" xfId="3" applyFont="1" applyFill="1" applyBorder="1" applyAlignment="1" applyProtection="1">
      <alignment horizontal="center"/>
      <protection locked="0"/>
    </xf>
    <xf numFmtId="3" fontId="6" fillId="0" borderId="13" xfId="3" applyNumberFormat="1" applyFont="1" applyBorder="1" applyAlignment="1" applyProtection="1">
      <alignment horizontal="right"/>
      <protection locked="0"/>
    </xf>
    <xf numFmtId="3" fontId="4" fillId="0" borderId="0" xfId="3" applyNumberFormat="1" applyFont="1" applyBorder="1" applyAlignment="1" applyProtection="1">
      <alignment horizontal="right"/>
      <protection locked="0"/>
    </xf>
    <xf numFmtId="3" fontId="5" fillId="0" borderId="0" xfId="3" applyNumberFormat="1" applyFont="1" applyFill="1" applyBorder="1" applyAlignment="1" applyProtection="1">
      <alignment horizontal="right"/>
      <protection locked="0"/>
    </xf>
    <xf numFmtId="3" fontId="6" fillId="0" borderId="4" xfId="3" applyNumberFormat="1" applyFont="1" applyBorder="1" applyAlignment="1" applyProtection="1">
      <alignment horizontal="right"/>
      <protection locked="0"/>
    </xf>
    <xf numFmtId="3" fontId="4" fillId="0" borderId="0" xfId="3" applyNumberFormat="1" applyFont="1" applyFill="1" applyBorder="1" applyAlignment="1" applyProtection="1">
      <alignment horizontal="right"/>
      <protection locked="0"/>
    </xf>
    <xf numFmtId="3" fontId="3" fillId="0" borderId="0" xfId="3" applyNumberFormat="1" applyFont="1" applyFill="1" applyBorder="1" applyProtection="1">
      <protection locked="0"/>
    </xf>
    <xf numFmtId="3" fontId="6" fillId="0" borderId="14" xfId="3" applyNumberFormat="1" applyFont="1" applyBorder="1" applyAlignment="1" applyProtection="1">
      <alignment horizontal="right"/>
      <protection locked="0"/>
    </xf>
    <xf numFmtId="3" fontId="6" fillId="0" borderId="13" xfId="3" applyNumberFormat="1" applyFont="1" applyFill="1" applyBorder="1" applyAlignment="1" applyProtection="1">
      <alignment horizontal="right"/>
      <protection locked="0"/>
    </xf>
    <xf numFmtId="3" fontId="6" fillId="0" borderId="0" xfId="3" applyNumberFormat="1" applyFont="1" applyFill="1" applyBorder="1" applyAlignment="1" applyProtection="1">
      <alignment horizontal="right"/>
      <protection locked="0"/>
    </xf>
    <xf numFmtId="3" fontId="3" fillId="0" borderId="0" xfId="3" applyNumberFormat="1" applyFont="1" applyBorder="1" applyAlignment="1" applyProtection="1">
      <alignment horizontal="right"/>
      <protection locked="0"/>
    </xf>
    <xf numFmtId="3" fontId="4" fillId="0" borderId="13" xfId="3" applyNumberFormat="1" applyFont="1" applyBorder="1" applyAlignment="1" applyProtection="1">
      <alignment horizontal="right"/>
      <protection locked="0"/>
    </xf>
    <xf numFmtId="3" fontId="3" fillId="0" borderId="0" xfId="3" applyNumberFormat="1" applyFont="1" applyFill="1" applyBorder="1" applyAlignment="1" applyProtection="1">
      <alignment horizontal="right"/>
      <protection locked="0"/>
    </xf>
    <xf numFmtId="3" fontId="4" fillId="2" borderId="13" xfId="3" applyNumberFormat="1" applyFont="1" applyFill="1" applyBorder="1" applyAlignment="1" applyProtection="1">
      <alignment horizontal="right"/>
      <protection locked="0"/>
    </xf>
    <xf numFmtId="3" fontId="4" fillId="2" borderId="12" xfId="3" applyNumberFormat="1" applyFont="1" applyFill="1" applyBorder="1" applyAlignment="1" applyProtection="1">
      <alignment horizontal="right"/>
      <protection locked="0"/>
    </xf>
    <xf numFmtId="3" fontId="4" fillId="2" borderId="3" xfId="3" applyNumberFormat="1" applyFont="1" applyFill="1" applyBorder="1" applyAlignment="1" applyProtection="1">
      <alignment horizontal="right"/>
      <protection locked="0"/>
    </xf>
    <xf numFmtId="0" fontId="3" fillId="0" borderId="0" xfId="3" applyFont="1" applyBorder="1" applyAlignment="1" applyProtection="1">
      <alignment horizontal="left"/>
      <protection locked="0"/>
    </xf>
    <xf numFmtId="0" fontId="4" fillId="0" borderId="0" xfId="3" applyFont="1" applyBorder="1" applyAlignment="1" applyProtection="1">
      <alignment horizontal="left"/>
      <protection locked="0"/>
    </xf>
    <xf numFmtId="0" fontId="5" fillId="0" borderId="4" xfId="3" applyFont="1" applyBorder="1" applyAlignment="1" applyProtection="1">
      <alignment horizontal="right"/>
      <protection locked="0"/>
    </xf>
    <xf numFmtId="0" fontId="5" fillId="0" borderId="0" xfId="3" applyFont="1" applyFill="1" applyBorder="1" applyProtection="1"/>
    <xf numFmtId="1" fontId="3" fillId="0" borderId="0" xfId="3" applyNumberFormat="1" applyFont="1" applyFill="1" applyBorder="1" applyAlignment="1" applyProtection="1">
      <alignment horizontal="center"/>
    </xf>
    <xf numFmtId="0" fontId="3" fillId="0" borderId="0" xfId="3" applyFont="1" applyBorder="1" applyAlignment="1" applyProtection="1">
      <alignment horizontal="left"/>
    </xf>
    <xf numFmtId="0" fontId="4" fillId="0" borderId="0" xfId="3" applyFont="1" applyBorder="1" applyAlignment="1" applyProtection="1">
      <alignment horizontal="left"/>
    </xf>
    <xf numFmtId="1" fontId="3" fillId="0" borderId="4" xfId="3" applyNumberFormat="1" applyFont="1" applyFill="1" applyBorder="1" applyAlignment="1" applyProtection="1">
      <alignment horizontal="center"/>
    </xf>
    <xf numFmtId="0" fontId="4" fillId="0" borderId="4" xfId="3" applyFont="1" applyBorder="1" applyAlignment="1" applyProtection="1">
      <alignment horizontal="left"/>
    </xf>
    <xf numFmtId="1" fontId="3" fillId="0" borderId="0" xfId="3" applyNumberFormat="1" applyFont="1" applyAlignment="1" applyProtection="1">
      <alignment horizontal="center"/>
    </xf>
    <xf numFmtId="0" fontId="3" fillId="0" borderId="0" xfId="3" applyFont="1" applyBorder="1" applyProtection="1"/>
    <xf numFmtId="0" fontId="5" fillId="0" borderId="0" xfId="3" applyFont="1" applyBorder="1" applyProtection="1"/>
    <xf numFmtId="1" fontId="3" fillId="0" borderId="13" xfId="3" applyNumberFormat="1" applyFont="1" applyBorder="1" applyAlignment="1" applyProtection="1">
      <alignment horizontal="center"/>
    </xf>
    <xf numFmtId="1" fontId="3" fillId="0" borderId="0" xfId="3" applyNumberFormat="1" applyFont="1" applyBorder="1" applyAlignment="1" applyProtection="1">
      <alignment horizontal="center"/>
    </xf>
    <xf numFmtId="0" fontId="3" fillId="0" borderId="0" xfId="3" applyFont="1" applyFill="1" applyBorder="1" applyProtection="1"/>
    <xf numFmtId="1" fontId="3" fillId="0" borderId="13" xfId="3" applyNumberFormat="1" applyFont="1" applyFill="1" applyBorder="1" applyAlignment="1" applyProtection="1">
      <alignment horizontal="center"/>
    </xf>
    <xf numFmtId="1" fontId="3" fillId="0" borderId="0" xfId="3" applyNumberFormat="1" applyFont="1" applyFill="1" applyBorder="1" applyAlignment="1" applyProtection="1">
      <alignment horizontal="right"/>
    </xf>
    <xf numFmtId="1" fontId="3" fillId="0" borderId="0" xfId="0" applyNumberFormat="1" applyFont="1" applyAlignment="1" applyProtection="1">
      <alignment horizontal="center"/>
    </xf>
    <xf numFmtId="49" fontId="3" fillId="0" borderId="0" xfId="3" applyNumberFormat="1" applyFont="1" applyFill="1" applyBorder="1" applyAlignment="1" applyProtection="1">
      <alignment horizontal="center"/>
    </xf>
    <xf numFmtId="49" fontId="3" fillId="0" borderId="0" xfId="3" applyNumberFormat="1" applyFont="1" applyAlignment="1" applyProtection="1">
      <alignment horizontal="center"/>
    </xf>
    <xf numFmtId="1" fontId="3" fillId="2" borderId="13" xfId="3" applyNumberFormat="1" applyFont="1" applyFill="1" applyBorder="1" applyAlignment="1" applyProtection="1">
      <alignment horizontal="center"/>
    </xf>
    <xf numFmtId="1" fontId="3" fillId="2" borderId="12" xfId="3" applyNumberFormat="1" applyFont="1" applyFill="1" applyBorder="1" applyAlignment="1" applyProtection="1">
      <alignment horizontal="center"/>
    </xf>
    <xf numFmtId="0" fontId="3" fillId="2" borderId="12" xfId="3" applyFont="1" applyFill="1" applyBorder="1" applyProtection="1"/>
    <xf numFmtId="0" fontId="6" fillId="0" borderId="0" xfId="3" applyFont="1" applyBorder="1" applyAlignment="1" applyProtection="1">
      <alignment horizontal="center"/>
    </xf>
    <xf numFmtId="0" fontId="4" fillId="0" borderId="0" xfId="3" applyFont="1" applyBorder="1" applyAlignment="1" applyProtection="1">
      <alignment horizontal="center"/>
      <protection locked="0"/>
    </xf>
    <xf numFmtId="3" fontId="0" fillId="0" borderId="0" xfId="0" applyNumberFormat="1" applyAlignment="1" applyProtection="1">
      <alignment horizontal="right"/>
      <protection locked="0"/>
    </xf>
    <xf numFmtId="0" fontId="6" fillId="0" borderId="13" xfId="3" applyFont="1" applyBorder="1" applyAlignment="1" applyProtection="1">
      <alignment horizontal="center"/>
      <protection locked="0"/>
    </xf>
    <xf numFmtId="0" fontId="6" fillId="0" borderId="4" xfId="3" applyFont="1" applyBorder="1" applyAlignment="1" applyProtection="1">
      <alignment horizontal="center"/>
      <protection locked="0"/>
    </xf>
    <xf numFmtId="1" fontId="6" fillId="0" borderId="4" xfId="3" applyNumberFormat="1" applyFont="1" applyFill="1" applyBorder="1" applyAlignment="1" applyProtection="1">
      <alignment horizontal="center"/>
      <protection locked="0"/>
    </xf>
    <xf numFmtId="3" fontId="6" fillId="0" borderId="4" xfId="3" applyNumberFormat="1" applyFont="1" applyFill="1" applyBorder="1" applyAlignment="1" applyProtection="1">
      <alignment horizontal="right"/>
      <protection locked="0"/>
    </xf>
    <xf numFmtId="0" fontId="6" fillId="0" borderId="0" xfId="3" applyFont="1" applyFill="1" applyBorder="1" applyAlignment="1" applyProtection="1">
      <alignment horizontal="center"/>
      <protection locked="0"/>
    </xf>
    <xf numFmtId="165" fontId="6" fillId="0" borderId="0" xfId="3" applyNumberFormat="1" applyFont="1" applyFill="1" applyBorder="1" applyAlignment="1" applyProtection="1">
      <alignment horizontal="right"/>
      <protection locked="0"/>
    </xf>
    <xf numFmtId="1" fontId="6" fillId="0" borderId="13" xfId="3" applyNumberFormat="1" applyFont="1" applyFill="1" applyBorder="1" applyAlignment="1" applyProtection="1">
      <alignment horizontal="center"/>
      <protection locked="0"/>
    </xf>
    <xf numFmtId="0" fontId="6" fillId="0" borderId="13" xfId="3" applyFont="1" applyFill="1" applyBorder="1" applyAlignment="1" applyProtection="1">
      <alignment horizontal="center"/>
      <protection locked="0"/>
    </xf>
    <xf numFmtId="1" fontId="6" fillId="0" borderId="0" xfId="3" applyNumberFormat="1" applyFont="1" applyFill="1" applyBorder="1" applyAlignment="1" applyProtection="1">
      <alignment horizontal="center"/>
      <protection locked="0"/>
    </xf>
    <xf numFmtId="1" fontId="6" fillId="0" borderId="14" xfId="3" applyNumberFormat="1" applyFont="1" applyFill="1" applyBorder="1" applyAlignment="1" applyProtection="1">
      <alignment horizontal="center"/>
      <protection locked="0"/>
    </xf>
    <xf numFmtId="3" fontId="6" fillId="0" borderId="14" xfId="3" applyNumberFormat="1" applyFont="1" applyFill="1" applyBorder="1" applyAlignment="1" applyProtection="1">
      <alignment horizontal="right"/>
      <protection locked="0"/>
    </xf>
    <xf numFmtId="0" fontId="6" fillId="0" borderId="0" xfId="3" applyNumberFormat="1" applyFont="1" applyFill="1" applyBorder="1" applyAlignment="1" applyProtection="1">
      <alignment horizontal="center"/>
      <protection locked="0"/>
    </xf>
    <xf numFmtId="0" fontId="6" fillId="0" borderId="14" xfId="3" applyFont="1" applyBorder="1" applyAlignment="1" applyProtection="1">
      <alignment horizontal="center"/>
      <protection locked="0"/>
    </xf>
    <xf numFmtId="4" fontId="6" fillId="0" borderId="0" xfId="3" applyNumberFormat="1" applyFont="1" applyBorder="1" applyAlignment="1" applyProtection="1">
      <alignment horizontal="right"/>
      <protection locked="0"/>
    </xf>
    <xf numFmtId="4" fontId="6" fillId="0" borderId="4" xfId="3" applyNumberFormat="1" applyFont="1" applyBorder="1" applyAlignment="1" applyProtection="1">
      <alignment horizontal="right"/>
      <protection locked="0"/>
    </xf>
    <xf numFmtId="0" fontId="4" fillId="0" borderId="13" xfId="3" applyFont="1" applyBorder="1" applyAlignment="1" applyProtection="1">
      <alignment horizontal="center"/>
      <protection locked="0"/>
    </xf>
    <xf numFmtId="0" fontId="4" fillId="0" borderId="4" xfId="3" applyFont="1" applyBorder="1" applyAlignment="1" applyProtection="1">
      <alignment horizontal="center"/>
      <protection locked="0"/>
    </xf>
    <xf numFmtId="0" fontId="4" fillId="2" borderId="13" xfId="3" applyFont="1" applyFill="1" applyBorder="1" applyAlignment="1" applyProtection="1">
      <alignment horizontal="center"/>
      <protection locked="0"/>
    </xf>
    <xf numFmtId="3" fontId="6" fillId="0" borderId="0" xfId="6" applyNumberFormat="1" applyFont="1" applyBorder="1" applyAlignment="1" applyProtection="1">
      <alignment horizontal="right"/>
      <protection locked="0"/>
    </xf>
    <xf numFmtId="0" fontId="4" fillId="2" borderId="12" xfId="3" applyFont="1" applyFill="1" applyBorder="1" applyAlignment="1" applyProtection="1">
      <alignment horizontal="center"/>
      <protection locked="0"/>
    </xf>
    <xf numFmtId="0" fontId="6" fillId="2" borderId="3" xfId="3" applyFont="1" applyFill="1" applyBorder="1" applyAlignment="1" applyProtection="1">
      <alignment horizontal="center"/>
      <protection locked="0"/>
    </xf>
    <xf numFmtId="3" fontId="6" fillId="2" borderId="3" xfId="3" applyNumberFormat="1" applyFont="1" applyFill="1" applyBorder="1" applyAlignment="1" applyProtection="1">
      <alignment horizontal="right"/>
      <protection locked="0"/>
    </xf>
    <xf numFmtId="3" fontId="3" fillId="2" borderId="3" xfId="3" applyNumberFormat="1" applyFont="1" applyFill="1" applyBorder="1" applyAlignment="1" applyProtection="1">
      <alignment horizontal="right"/>
      <protection locked="0"/>
    </xf>
    <xf numFmtId="0" fontId="4" fillId="2" borderId="3" xfId="3" applyFont="1" applyFill="1" applyBorder="1" applyAlignment="1" applyProtection="1">
      <alignment horizontal="center"/>
      <protection locked="0"/>
    </xf>
    <xf numFmtId="0" fontId="4" fillId="0" borderId="3" xfId="3" applyFont="1" applyFill="1" applyBorder="1" applyAlignment="1" applyProtection="1">
      <alignment horizontal="center"/>
      <protection locked="0"/>
    </xf>
    <xf numFmtId="0" fontId="4" fillId="0" borderId="3" xfId="3" applyFont="1" applyBorder="1" applyAlignment="1" applyProtection="1">
      <alignment horizontal="center"/>
      <protection locked="0"/>
    </xf>
    <xf numFmtId="9" fontId="4" fillId="0" borderId="3" xfId="3" applyNumberFormat="1" applyFont="1" applyBorder="1" applyAlignment="1" applyProtection="1">
      <alignment horizontal="center"/>
      <protection locked="0"/>
    </xf>
    <xf numFmtId="9" fontId="4" fillId="0" borderId="0" xfId="3" applyNumberFormat="1" applyFont="1" applyBorder="1" applyAlignment="1" applyProtection="1">
      <alignment horizontal="center"/>
      <protection locked="0"/>
    </xf>
    <xf numFmtId="3" fontId="6" fillId="0" borderId="0" xfId="1" applyNumberFormat="1" applyFont="1" applyProtection="1">
      <protection locked="0"/>
    </xf>
    <xf numFmtId="14" fontId="5" fillId="0" borderId="0" xfId="2" applyNumberFormat="1" applyFont="1" applyProtection="1">
      <protection locked="0"/>
    </xf>
    <xf numFmtId="49" fontId="13" fillId="0" borderId="15" xfId="1" applyNumberFormat="1" applyFont="1" applyBorder="1" applyAlignment="1" applyProtection="1">
      <alignment horizontal="center"/>
      <protection locked="0"/>
    </xf>
    <xf numFmtId="3" fontId="4" fillId="0" borderId="6" xfId="1" applyNumberFormat="1" applyFont="1" applyBorder="1" applyAlignment="1" applyProtection="1">
      <alignment horizontal="center"/>
      <protection locked="0"/>
    </xf>
    <xf numFmtId="0" fontId="14" fillId="0" borderId="0" xfId="1" applyFont="1" applyBorder="1" applyAlignment="1" applyProtection="1">
      <alignment horizontal="center"/>
      <protection locked="0"/>
    </xf>
    <xf numFmtId="3" fontId="19" fillId="0" borderId="8" xfId="1" applyNumberFormat="1" applyFont="1" applyBorder="1" applyProtection="1">
      <protection locked="0"/>
    </xf>
    <xf numFmtId="3" fontId="12" fillId="0" borderId="9" xfId="1" applyNumberFormat="1" applyFont="1" applyBorder="1" applyProtection="1">
      <protection locked="0"/>
    </xf>
    <xf numFmtId="3" fontId="6" fillId="0" borderId="8" xfId="1" applyNumberFormat="1" applyFont="1" applyBorder="1" applyProtection="1">
      <protection locked="0"/>
    </xf>
    <xf numFmtId="3" fontId="12" fillId="0" borderId="16" xfId="1" applyNumberFormat="1" applyFont="1" applyBorder="1" applyProtection="1">
      <protection locked="0"/>
    </xf>
    <xf numFmtId="3" fontId="6" fillId="0" borderId="17" xfId="1" applyNumberFormat="1" applyFont="1" applyBorder="1" applyProtection="1">
      <protection locked="0"/>
    </xf>
    <xf numFmtId="3" fontId="4" fillId="0" borderId="6" xfId="1" applyNumberFormat="1" applyFont="1" applyBorder="1" applyProtection="1">
      <protection locked="0"/>
    </xf>
    <xf numFmtId="3" fontId="4" fillId="0" borderId="0" xfId="1" applyNumberFormat="1" applyFont="1" applyBorder="1" applyProtection="1">
      <protection locked="0"/>
    </xf>
    <xf numFmtId="3" fontId="12" fillId="0" borderId="0" xfId="3" applyNumberFormat="1" applyFont="1" applyBorder="1" applyAlignment="1" applyProtection="1">
      <alignment horizontal="right"/>
      <protection locked="0"/>
    </xf>
    <xf numFmtId="3" fontId="12" fillId="0" borderId="9" xfId="3" applyNumberFormat="1" applyFont="1" applyFill="1" applyBorder="1" applyAlignment="1" applyProtection="1">
      <alignment horizontal="right"/>
      <protection locked="0"/>
    </xf>
    <xf numFmtId="3" fontId="19" fillId="0" borderId="0" xfId="1" applyNumberFormat="1" applyFont="1" applyBorder="1" applyProtection="1">
      <protection locked="0"/>
    </xf>
    <xf numFmtId="0" fontId="4" fillId="0" borderId="6" xfId="1" applyFont="1" applyBorder="1" applyAlignment="1" applyProtection="1">
      <alignment horizontal="center"/>
      <protection locked="0"/>
    </xf>
    <xf numFmtId="0" fontId="14" fillId="0" borderId="0" xfId="1" applyFont="1" applyProtection="1">
      <protection locked="0"/>
    </xf>
    <xf numFmtId="0" fontId="14" fillId="0" borderId="0" xfId="1" applyFont="1" applyBorder="1" applyProtection="1">
      <protection locked="0"/>
    </xf>
    <xf numFmtId="0" fontId="19" fillId="0" borderId="8" xfId="1" applyFont="1" applyBorder="1" applyAlignment="1" applyProtection="1">
      <alignment horizontal="center"/>
      <protection locked="0"/>
    </xf>
    <xf numFmtId="1" fontId="12" fillId="0" borderId="0" xfId="1" applyNumberFormat="1" applyFont="1" applyProtection="1">
      <protection locked="0"/>
    </xf>
    <xf numFmtId="1" fontId="6" fillId="0" borderId="18" xfId="1" applyNumberFormat="1" applyFont="1" applyBorder="1" applyProtection="1">
      <protection locked="0"/>
    </xf>
    <xf numFmtId="0" fontId="6" fillId="0" borderId="8" xfId="1" applyFont="1" applyBorder="1" applyProtection="1">
      <protection locked="0"/>
    </xf>
    <xf numFmtId="0" fontId="6" fillId="0" borderId="17" xfId="1" applyFont="1" applyBorder="1" applyProtection="1">
      <protection locked="0"/>
    </xf>
    <xf numFmtId="0" fontId="13" fillId="0" borderId="15" xfId="1" applyFont="1" applyBorder="1" applyProtection="1">
      <protection locked="0"/>
    </xf>
    <xf numFmtId="0" fontId="4" fillId="0" borderId="0" xfId="3" applyFont="1" applyBorder="1" applyAlignment="1" applyProtection="1">
      <alignment horizontal="center"/>
    </xf>
    <xf numFmtId="3" fontId="4" fillId="0" borderId="0" xfId="3" applyNumberFormat="1" applyFont="1" applyBorder="1" applyAlignment="1" applyProtection="1">
      <alignment horizontal="right"/>
    </xf>
    <xf numFmtId="49" fontId="4" fillId="0" borderId="1" xfId="3" applyNumberFormat="1" applyFont="1" applyFill="1" applyBorder="1" applyAlignment="1" applyProtection="1">
      <alignment horizontal="center" wrapText="1"/>
    </xf>
    <xf numFmtId="0" fontId="4" fillId="0" borderId="0" xfId="3" applyNumberFormat="1" applyFont="1" applyFill="1" applyBorder="1" applyAlignment="1" applyProtection="1">
      <alignment horizontal="center" wrapText="1"/>
    </xf>
    <xf numFmtId="165" fontId="6" fillId="0" borderId="0" xfId="0" applyNumberFormat="1" applyFont="1" applyAlignment="1" applyProtection="1">
      <alignment horizontal="right"/>
    </xf>
    <xf numFmtId="0" fontId="6" fillId="0" borderId="0" xfId="4" applyFont="1" applyProtection="1">
      <protection locked="0"/>
    </xf>
    <xf numFmtId="3" fontId="8" fillId="0" borderId="0" xfId="0" applyNumberFormat="1" applyFont="1" applyAlignment="1" applyProtection="1">
      <alignment horizontal="right"/>
    </xf>
    <xf numFmtId="0" fontId="4" fillId="0" borderId="19" xfId="4" applyFont="1" applyBorder="1" applyAlignment="1" applyProtection="1">
      <alignment horizontal="center"/>
      <protection locked="0"/>
    </xf>
    <xf numFmtId="0" fontId="4" fillId="0" borderId="20" xfId="4" applyFont="1" applyBorder="1" applyAlignment="1" applyProtection="1">
      <alignment horizontal="center"/>
      <protection locked="0"/>
    </xf>
    <xf numFmtId="0" fontId="4" fillId="0" borderId="21" xfId="4" applyFont="1" applyBorder="1" applyAlignment="1" applyProtection="1">
      <alignment horizontal="center"/>
      <protection locked="0"/>
    </xf>
    <xf numFmtId="0" fontId="4" fillId="0" borderId="22" xfId="4" quotePrefix="1" applyFont="1" applyBorder="1" applyAlignment="1" applyProtection="1">
      <alignment horizontal="center"/>
      <protection locked="0"/>
    </xf>
    <xf numFmtId="3" fontId="6" fillId="0" borderId="21" xfId="4" applyNumberFormat="1" applyFont="1" applyBorder="1" applyProtection="1">
      <protection locked="0"/>
    </xf>
    <xf numFmtId="0" fontId="4" fillId="0" borderId="19" xfId="4" applyFont="1" applyBorder="1" applyAlignment="1" applyProtection="1">
      <alignment horizontal="center"/>
    </xf>
    <xf numFmtId="0" fontId="4" fillId="0" borderId="20" xfId="4" applyFont="1" applyBorder="1" applyAlignment="1" applyProtection="1">
      <alignment horizontal="center"/>
    </xf>
    <xf numFmtId="0" fontId="4" fillId="0" borderId="21" xfId="4" applyFont="1" applyBorder="1" applyAlignment="1" applyProtection="1">
      <alignment horizontal="center"/>
    </xf>
    <xf numFmtId="0" fontId="4" fillId="0" borderId="22" xfId="4" quotePrefix="1" applyFont="1" applyBorder="1" applyAlignment="1" applyProtection="1">
      <alignment horizontal="center"/>
    </xf>
    <xf numFmtId="3" fontId="6" fillId="0" borderId="21" xfId="4" applyNumberFormat="1" applyFont="1" applyBorder="1" applyProtection="1"/>
    <xf numFmtId="3" fontId="6" fillId="0" borderId="22" xfId="4" applyNumberFormat="1" applyFont="1" applyBorder="1" applyProtection="1"/>
    <xf numFmtId="3" fontId="4" fillId="0" borderId="1" xfId="4" applyNumberFormat="1" applyFont="1" applyBorder="1" applyProtection="1"/>
    <xf numFmtId="3" fontId="4" fillId="0" borderId="22" xfId="4" applyNumberFormat="1" applyFont="1" applyBorder="1" applyProtection="1"/>
    <xf numFmtId="3" fontId="3" fillId="0" borderId="15" xfId="4" applyNumberFormat="1" applyFont="1" applyBorder="1" applyProtection="1"/>
    <xf numFmtId="0" fontId="4" fillId="0" borderId="0" xfId="4" applyFont="1" applyProtection="1">
      <protection locked="0"/>
    </xf>
    <xf numFmtId="0" fontId="16" fillId="0" borderId="15" xfId="4" applyFont="1" applyBorder="1" applyProtection="1">
      <protection locked="0"/>
    </xf>
    <xf numFmtId="0" fontId="16" fillId="0" borderId="23" xfId="4" applyFont="1" applyBorder="1" applyProtection="1">
      <protection locked="0"/>
    </xf>
    <xf numFmtId="0" fontId="6" fillId="0" borderId="4" xfId="4" applyFont="1" applyBorder="1" applyProtection="1">
      <protection locked="0"/>
    </xf>
    <xf numFmtId="3" fontId="6" fillId="0" borderId="24" xfId="4" applyNumberFormat="1" applyFont="1" applyBorder="1" applyProtection="1">
      <protection locked="0"/>
    </xf>
    <xf numFmtId="0" fontId="3" fillId="0" borderId="0" xfId="4" applyFont="1" applyProtection="1">
      <protection locked="0"/>
    </xf>
    <xf numFmtId="0" fontId="4" fillId="0" borderId="25" xfId="4" applyFont="1" applyBorder="1" applyProtection="1">
      <protection locked="0"/>
    </xf>
    <xf numFmtId="0" fontId="5" fillId="0" borderId="26" xfId="3" applyFont="1" applyFill="1" applyBorder="1" applyProtection="1"/>
    <xf numFmtId="0" fontId="5" fillId="0" borderId="26" xfId="3" applyFont="1" applyFill="1" applyBorder="1" applyAlignment="1" applyProtection="1">
      <alignment horizontal="left"/>
    </xf>
    <xf numFmtId="0" fontId="5" fillId="0" borderId="26" xfId="3" applyFont="1" applyBorder="1" applyProtection="1"/>
    <xf numFmtId="0" fontId="6" fillId="0" borderId="25" xfId="4" applyFont="1" applyBorder="1" applyProtection="1">
      <protection locked="0"/>
    </xf>
    <xf numFmtId="0" fontId="6" fillId="0" borderId="27" xfId="4" applyFont="1" applyBorder="1" applyProtection="1">
      <protection locked="0"/>
    </xf>
    <xf numFmtId="14" fontId="5" fillId="0" borderId="0" xfId="3" applyNumberFormat="1" applyFont="1" applyBorder="1" applyAlignment="1" applyProtection="1">
      <alignment horizontal="left"/>
    </xf>
    <xf numFmtId="0" fontId="5" fillId="0" borderId="0" xfId="3" applyFont="1" applyBorder="1" applyAlignment="1" applyProtection="1">
      <alignment horizontal="left"/>
    </xf>
    <xf numFmtId="49" fontId="3" fillId="0" borderId="13" xfId="3" applyNumberFormat="1" applyFont="1" applyBorder="1" applyAlignment="1">
      <alignment horizontal="center"/>
    </xf>
    <xf numFmtId="49" fontId="3" fillId="0" borderId="0" xfId="3" applyNumberFormat="1" applyFont="1" applyBorder="1" applyAlignment="1">
      <alignment horizontal="center"/>
    </xf>
    <xf numFmtId="49" fontId="3" fillId="0" borderId="13" xfId="3" applyNumberFormat="1" applyFont="1" applyFill="1" applyBorder="1" applyAlignment="1">
      <alignment horizontal="center"/>
    </xf>
    <xf numFmtId="49" fontId="3" fillId="0" borderId="0" xfId="0" applyNumberFormat="1" applyFont="1" applyAlignment="1">
      <alignment horizontal="center"/>
    </xf>
    <xf numFmtId="49" fontId="3" fillId="2" borderId="12" xfId="3" applyNumberFormat="1" applyFont="1" applyFill="1" applyBorder="1" applyAlignment="1">
      <alignment horizontal="center"/>
    </xf>
    <xf numFmtId="0" fontId="9" fillId="0" borderId="0" xfId="3" applyNumberFormat="1" applyFont="1" applyAlignment="1" applyProtection="1">
      <alignment horizontal="center"/>
      <protection locked="0"/>
    </xf>
    <xf numFmtId="0" fontId="10" fillId="0" borderId="0" xfId="0" applyNumberFormat="1" applyFont="1" applyAlignment="1" applyProtection="1">
      <alignment horizontal="center"/>
      <protection locked="0"/>
    </xf>
    <xf numFmtId="0" fontId="15" fillId="0" borderId="0" xfId="3" applyNumberFormat="1" applyFont="1" applyBorder="1" applyProtection="1"/>
    <xf numFmtId="3" fontId="5" fillId="0" borderId="0" xfId="3" applyNumberFormat="1" applyFont="1" applyBorder="1" applyAlignment="1" applyProtection="1">
      <alignment horizontal="right"/>
    </xf>
    <xf numFmtId="0" fontId="5" fillId="0" borderId="0" xfId="3" applyFont="1" applyBorder="1" applyAlignment="1" applyProtection="1">
      <alignment horizontal="center"/>
    </xf>
    <xf numFmtId="165" fontId="0" fillId="0" borderId="0" xfId="0" applyNumberFormat="1" applyAlignment="1" applyProtection="1">
      <alignment horizontal="right"/>
    </xf>
    <xf numFmtId="0" fontId="3" fillId="0" borderId="0" xfId="3" applyNumberFormat="1" applyFont="1" applyBorder="1" applyAlignment="1" applyProtection="1">
      <alignment horizontal="left"/>
    </xf>
    <xf numFmtId="167" fontId="5" fillId="0" borderId="0" xfId="3" applyNumberFormat="1" applyFont="1" applyBorder="1" applyAlignment="1" applyProtection="1">
      <alignment horizontal="left"/>
    </xf>
    <xf numFmtId="0" fontId="3" fillId="0" borderId="0" xfId="3" applyNumberFormat="1" applyFont="1" applyFill="1" applyBorder="1" applyAlignment="1" applyProtection="1">
      <alignment horizontal="center"/>
    </xf>
    <xf numFmtId="0" fontId="3" fillId="0" borderId="0" xfId="3" applyFont="1" applyBorder="1" applyAlignment="1" applyProtection="1">
      <alignment horizontal="right"/>
    </xf>
    <xf numFmtId="165" fontId="5" fillId="0" borderId="0" xfId="3" applyNumberFormat="1" applyFont="1" applyBorder="1" applyAlignment="1" applyProtection="1">
      <alignment horizontal="right"/>
    </xf>
    <xf numFmtId="0" fontId="4" fillId="0" borderId="0" xfId="3" applyFont="1" applyFill="1" applyBorder="1" applyAlignment="1" applyProtection="1">
      <alignment horizontal="center"/>
    </xf>
    <xf numFmtId="3" fontId="3" fillId="0" borderId="0" xfId="3" applyNumberFormat="1" applyFont="1" applyFill="1" applyBorder="1" applyAlignment="1" applyProtection="1">
      <alignment horizontal="right"/>
    </xf>
    <xf numFmtId="0" fontId="6" fillId="0" borderId="0" xfId="3" applyFont="1" applyFill="1" applyBorder="1" applyAlignment="1" applyProtection="1">
      <alignment horizontal="center"/>
    </xf>
    <xf numFmtId="3" fontId="6" fillId="0" borderId="0" xfId="3" applyNumberFormat="1" applyFont="1" applyFill="1" applyBorder="1" applyAlignment="1" applyProtection="1">
      <alignment horizontal="right"/>
    </xf>
    <xf numFmtId="165" fontId="5" fillId="0" borderId="0" xfId="6" applyNumberFormat="1" applyFont="1" applyFill="1" applyBorder="1" applyAlignment="1" applyProtection="1">
      <alignment horizontal="right"/>
    </xf>
    <xf numFmtId="0" fontId="3" fillId="2" borderId="2" xfId="3" applyFont="1" applyFill="1" applyBorder="1" applyProtection="1"/>
    <xf numFmtId="0" fontId="5" fillId="2" borderId="3" xfId="3" applyFont="1" applyFill="1" applyBorder="1" applyProtection="1"/>
    <xf numFmtId="0" fontId="6" fillId="2" borderId="3" xfId="3" applyFont="1" applyFill="1" applyBorder="1" applyAlignment="1" applyProtection="1">
      <alignment horizontal="center"/>
    </xf>
    <xf numFmtId="3" fontId="6" fillId="2" borderId="3" xfId="3" applyNumberFormat="1" applyFont="1" applyFill="1" applyBorder="1" applyAlignment="1" applyProtection="1">
      <alignment horizontal="right"/>
    </xf>
    <xf numFmtId="3" fontId="3" fillId="2" borderId="11" xfId="3" applyNumberFormat="1" applyFont="1" applyFill="1" applyBorder="1" applyAlignment="1" applyProtection="1">
      <alignment horizontal="right"/>
    </xf>
    <xf numFmtId="0" fontId="3" fillId="0" borderId="0" xfId="3" applyFont="1" applyFill="1" applyBorder="1" applyAlignment="1" applyProtection="1">
      <alignment horizontal="left"/>
    </xf>
    <xf numFmtId="0" fontId="3" fillId="2" borderId="3" xfId="3" applyFont="1" applyFill="1" applyBorder="1" applyProtection="1"/>
    <xf numFmtId="0" fontId="4" fillId="2" borderId="3" xfId="3" applyFont="1" applyFill="1" applyBorder="1" applyAlignment="1" applyProtection="1">
      <alignment horizontal="center"/>
    </xf>
    <xf numFmtId="3" fontId="3" fillId="0" borderId="0" xfId="3" applyNumberFormat="1" applyFont="1" applyBorder="1" applyAlignment="1" applyProtection="1">
      <alignment horizontal="right"/>
    </xf>
    <xf numFmtId="0" fontId="3" fillId="2" borderId="21" xfId="3" applyFont="1" applyFill="1" applyBorder="1" applyProtection="1"/>
    <xf numFmtId="0" fontId="3" fillId="2" borderId="4" xfId="3" applyFont="1" applyFill="1" applyBorder="1" applyProtection="1"/>
    <xf numFmtId="0" fontId="4" fillId="2" borderId="4" xfId="3" applyFont="1" applyFill="1" applyBorder="1" applyAlignment="1" applyProtection="1">
      <alignment horizontal="center"/>
    </xf>
    <xf numFmtId="3" fontId="3" fillId="2" borderId="5" xfId="3" applyNumberFormat="1" applyFont="1" applyFill="1" applyBorder="1" applyAlignment="1" applyProtection="1">
      <alignment horizontal="right"/>
    </xf>
    <xf numFmtId="0" fontId="3" fillId="0" borderId="2" xfId="3" applyFont="1" applyFill="1" applyBorder="1" applyProtection="1"/>
    <xf numFmtId="0" fontId="0" fillId="0" borderId="3" xfId="0" applyFill="1" applyBorder="1" applyProtection="1"/>
    <xf numFmtId="0" fontId="0" fillId="0" borderId="3" xfId="0" applyBorder="1" applyProtection="1"/>
    <xf numFmtId="165" fontId="4" fillId="0" borderId="3" xfId="3" applyNumberFormat="1" applyFont="1" applyFill="1" applyBorder="1" applyAlignment="1" applyProtection="1">
      <alignment horizontal="right"/>
    </xf>
    <xf numFmtId="0" fontId="4" fillId="0" borderId="3" xfId="3" applyFont="1" applyFill="1" applyBorder="1" applyAlignment="1" applyProtection="1">
      <alignment horizontal="center"/>
    </xf>
    <xf numFmtId="3" fontId="4" fillId="0" borderId="11" xfId="3" applyNumberFormat="1" applyFont="1" applyFill="1" applyBorder="1" applyAlignment="1" applyProtection="1">
      <alignment horizontal="right"/>
    </xf>
    <xf numFmtId="0" fontId="3" fillId="0" borderId="2" xfId="3" applyFont="1" applyBorder="1" applyProtection="1"/>
    <xf numFmtId="165" fontId="4" fillId="0" borderId="3" xfId="3" applyNumberFormat="1" applyFont="1" applyBorder="1" applyAlignment="1" applyProtection="1">
      <alignment horizontal="right"/>
    </xf>
    <xf numFmtId="9" fontId="4" fillId="0" borderId="3" xfId="3" applyNumberFormat="1" applyFont="1" applyBorder="1" applyAlignment="1" applyProtection="1">
      <alignment horizontal="center"/>
    </xf>
    <xf numFmtId="3" fontId="4" fillId="0" borderId="11" xfId="3" applyNumberFormat="1" applyFont="1" applyBorder="1" applyAlignment="1" applyProtection="1">
      <alignment horizontal="right"/>
    </xf>
    <xf numFmtId="9" fontId="4" fillId="0" borderId="0" xfId="3" applyNumberFormat="1" applyFont="1" applyBorder="1" applyAlignment="1" applyProtection="1">
      <alignment horizontal="center"/>
    </xf>
    <xf numFmtId="3" fontId="4" fillId="0" borderId="28" xfId="3" applyNumberFormat="1" applyFont="1" applyBorder="1" applyAlignment="1" applyProtection="1">
      <alignment horizontal="right"/>
    </xf>
    <xf numFmtId="0" fontId="3" fillId="2" borderId="15" xfId="3" applyFont="1" applyFill="1" applyBorder="1" applyProtection="1"/>
    <xf numFmtId="0" fontId="4" fillId="2" borderId="12" xfId="3" applyFont="1" applyFill="1" applyBorder="1" applyAlignment="1" applyProtection="1">
      <alignment horizontal="center"/>
    </xf>
    <xf numFmtId="3" fontId="3" fillId="2" borderId="29" xfId="3" applyNumberFormat="1" applyFont="1" applyFill="1" applyBorder="1" applyAlignment="1" applyProtection="1">
      <alignment horizontal="right"/>
    </xf>
    <xf numFmtId="0" fontId="9" fillId="0" borderId="0" xfId="3" applyNumberFormat="1" applyFont="1" applyAlignment="1" applyProtection="1">
      <alignment horizontal="center"/>
    </xf>
    <xf numFmtId="0" fontId="5" fillId="0" borderId="0" xfId="3" applyFont="1" applyBorder="1" applyAlignment="1" applyProtection="1">
      <alignment horizontal="left"/>
      <protection locked="0"/>
    </xf>
    <xf numFmtId="165" fontId="6" fillId="0" borderId="30" xfId="0" applyNumberFormat="1" applyFont="1" applyBorder="1" applyAlignment="1" applyProtection="1">
      <alignment horizontal="right"/>
    </xf>
    <xf numFmtId="165" fontId="6" fillId="0" borderId="31" xfId="0" applyNumberFormat="1" applyFont="1" applyBorder="1" applyAlignment="1" applyProtection="1">
      <alignment horizontal="right"/>
    </xf>
    <xf numFmtId="165" fontId="6" fillId="0" borderId="32" xfId="0" applyNumberFormat="1" applyFont="1" applyBorder="1" applyAlignment="1" applyProtection="1">
      <alignment horizontal="right"/>
    </xf>
    <xf numFmtId="165" fontId="6" fillId="2" borderId="32" xfId="0" applyNumberFormat="1" applyFont="1" applyFill="1" applyBorder="1" applyAlignment="1" applyProtection="1">
      <alignment horizontal="right"/>
    </xf>
    <xf numFmtId="0" fontId="5" fillId="0" borderId="0" xfId="3" applyFont="1" applyBorder="1" applyAlignment="1" applyProtection="1"/>
    <xf numFmtId="49" fontId="4" fillId="0" borderId="33" xfId="3" applyNumberFormat="1" applyFont="1" applyFill="1" applyBorder="1" applyAlignment="1" applyProtection="1">
      <alignment horizontal="center" wrapText="1"/>
    </xf>
    <xf numFmtId="0" fontId="4" fillId="0" borderId="30" xfId="3" applyNumberFormat="1" applyFont="1" applyFill="1" applyBorder="1" applyAlignment="1" applyProtection="1">
      <alignment horizontal="center" wrapText="1"/>
    </xf>
    <xf numFmtId="165" fontId="6" fillId="0" borderId="4" xfId="0" applyNumberFormat="1" applyFont="1" applyBorder="1" applyAlignment="1" applyProtection="1">
      <alignment horizontal="right"/>
    </xf>
    <xf numFmtId="165" fontId="6" fillId="2" borderId="34" xfId="0" applyNumberFormat="1" applyFont="1" applyFill="1" applyBorder="1" applyAlignment="1" applyProtection="1">
      <alignment horizontal="right"/>
    </xf>
    <xf numFmtId="3" fontId="8" fillId="0" borderId="35" xfId="0" applyNumberFormat="1" applyFont="1" applyBorder="1" applyAlignment="1" applyProtection="1">
      <alignment horizontal="right"/>
    </xf>
    <xf numFmtId="165" fontId="4" fillId="0" borderId="1" xfId="3" applyNumberFormat="1" applyFont="1" applyFill="1" applyBorder="1" applyAlignment="1" applyProtection="1">
      <alignment horizontal="right"/>
      <protection locked="0"/>
    </xf>
    <xf numFmtId="165" fontId="4" fillId="0" borderId="1" xfId="3" applyNumberFormat="1" applyFont="1" applyBorder="1" applyAlignment="1" applyProtection="1">
      <alignment horizontal="right"/>
      <protection locked="0"/>
    </xf>
    <xf numFmtId="14" fontId="6" fillId="0" borderId="0" xfId="3" applyNumberFormat="1" applyFont="1" applyBorder="1" applyAlignment="1" applyProtection="1">
      <alignment horizontal="left"/>
    </xf>
    <xf numFmtId="0" fontId="2" fillId="0" borderId="0" xfId="3" applyAlignment="1"/>
    <xf numFmtId="0" fontId="0" fillId="0" borderId="0" xfId="0" applyAlignment="1"/>
    <xf numFmtId="0" fontId="0" fillId="0" borderId="0" xfId="0" applyAlignment="1" applyProtection="1">
      <protection locked="0"/>
    </xf>
    <xf numFmtId="0" fontId="10" fillId="0" borderId="0" xfId="0" applyFont="1" applyAlignment="1" applyProtection="1">
      <protection locked="0"/>
    </xf>
    <xf numFmtId="0" fontId="3" fillId="0" borderId="0" xfId="3" applyFont="1" applyBorder="1" applyAlignment="1" applyProtection="1">
      <protection locked="0"/>
    </xf>
    <xf numFmtId="0" fontId="5" fillId="0" borderId="0" xfId="3" applyFont="1" applyBorder="1" applyAlignment="1" applyProtection="1">
      <protection locked="0"/>
    </xf>
    <xf numFmtId="0" fontId="5" fillId="0" borderId="13" xfId="3" applyFont="1" applyBorder="1" applyAlignment="1" applyProtection="1">
      <protection locked="0"/>
    </xf>
    <xf numFmtId="0" fontId="3" fillId="0" borderId="13" xfId="3" applyFont="1" applyBorder="1" applyAlignment="1" applyProtection="1">
      <protection locked="0"/>
    </xf>
    <xf numFmtId="0" fontId="3" fillId="0" borderId="0" xfId="3" applyFont="1" applyFill="1" applyBorder="1" applyAlignment="1" applyProtection="1">
      <protection locked="0"/>
    </xf>
    <xf numFmtId="0" fontId="5" fillId="0" borderId="0" xfId="3" applyFont="1" applyFill="1" applyBorder="1" applyAlignment="1" applyProtection="1">
      <protection locked="0"/>
    </xf>
    <xf numFmtId="0" fontId="5" fillId="0" borderId="4" xfId="3" applyFont="1" applyFill="1" applyBorder="1" applyAlignment="1" applyProtection="1">
      <protection locked="0"/>
    </xf>
    <xf numFmtId="0" fontId="5" fillId="0" borderId="13" xfId="3" applyFont="1" applyFill="1" applyBorder="1" applyAlignment="1" applyProtection="1">
      <protection locked="0"/>
    </xf>
    <xf numFmtId="0" fontId="0" fillId="0" borderId="13" xfId="0" applyBorder="1" applyAlignment="1" applyProtection="1">
      <protection locked="0"/>
    </xf>
    <xf numFmtId="0" fontId="0" fillId="0" borderId="0" xfId="0" applyBorder="1" applyAlignment="1" applyProtection="1">
      <protection locked="0"/>
    </xf>
    <xf numFmtId="0" fontId="3" fillId="2" borderId="13" xfId="3" applyFont="1" applyFill="1" applyBorder="1" applyAlignment="1" applyProtection="1">
      <protection locked="0"/>
    </xf>
    <xf numFmtId="3" fontId="3" fillId="0" borderId="0" xfId="3" applyNumberFormat="1" applyFont="1" applyFill="1" applyBorder="1" applyAlignment="1" applyProtection="1">
      <protection locked="0"/>
    </xf>
    <xf numFmtId="0" fontId="5" fillId="0" borderId="0" xfId="0" applyFont="1" applyAlignment="1" applyProtection="1">
      <protection locked="0"/>
    </xf>
    <xf numFmtId="0" fontId="5" fillId="0" borderId="14" xfId="3" applyFont="1" applyFill="1" applyBorder="1" applyAlignment="1" applyProtection="1">
      <protection locked="0"/>
    </xf>
    <xf numFmtId="0" fontId="5" fillId="0" borderId="4" xfId="3" applyFont="1" applyBorder="1" applyAlignment="1" applyProtection="1">
      <protection locked="0"/>
    </xf>
    <xf numFmtId="0" fontId="5" fillId="0" borderId="14" xfId="3" applyFont="1" applyBorder="1" applyAlignment="1" applyProtection="1">
      <protection locked="0"/>
    </xf>
    <xf numFmtId="0" fontId="7" fillId="0" borderId="0" xfId="3" applyFont="1" applyBorder="1" applyAlignment="1" applyProtection="1">
      <protection locked="0"/>
    </xf>
    <xf numFmtId="0" fontId="7" fillId="0" borderId="4" xfId="3" applyFont="1" applyBorder="1" applyAlignment="1" applyProtection="1">
      <protection locked="0"/>
    </xf>
    <xf numFmtId="0" fontId="3" fillId="0" borderId="4" xfId="3" applyFont="1" applyBorder="1" applyAlignment="1" applyProtection="1">
      <protection locked="0"/>
    </xf>
    <xf numFmtId="0" fontId="3" fillId="0" borderId="4" xfId="3" applyFont="1" applyFill="1" applyBorder="1" applyAlignment="1" applyProtection="1">
      <protection locked="0"/>
    </xf>
    <xf numFmtId="0" fontId="5" fillId="0" borderId="0" xfId="3" applyFont="1" applyBorder="1" applyAlignment="1"/>
    <xf numFmtId="0" fontId="5" fillId="0" borderId="0" xfId="3" applyFont="1" applyFill="1" applyBorder="1" applyAlignment="1"/>
    <xf numFmtId="0" fontId="7" fillId="0" borderId="0" xfId="3" applyFont="1" applyFill="1" applyBorder="1" applyAlignment="1" applyProtection="1">
      <protection locked="0"/>
    </xf>
    <xf numFmtId="0" fontId="7" fillId="0" borderId="0" xfId="0" applyFont="1" applyAlignment="1" applyProtection="1">
      <protection locked="0"/>
    </xf>
    <xf numFmtId="0" fontId="3" fillId="0" borderId="0" xfId="3" applyFont="1" applyBorder="1" applyAlignment="1"/>
    <xf numFmtId="0" fontId="7" fillId="0" borderId="13" xfId="3" applyFont="1" applyBorder="1" applyAlignment="1" applyProtection="1">
      <protection locked="0"/>
    </xf>
    <xf numFmtId="0" fontId="7" fillId="0" borderId="0" xfId="3" applyFont="1" applyBorder="1" applyAlignment="1"/>
    <xf numFmtId="3" fontId="5" fillId="0" borderId="0" xfId="3" applyNumberFormat="1" applyFont="1" applyFill="1" applyBorder="1" applyAlignment="1"/>
    <xf numFmtId="0" fontId="3" fillId="2" borderId="12" xfId="3" applyFont="1" applyFill="1" applyBorder="1" applyAlignment="1" applyProtection="1">
      <protection locked="0"/>
    </xf>
    <xf numFmtId="0" fontId="0" fillId="0" borderId="4" xfId="0" applyBorder="1" applyAlignment="1" applyProtection="1">
      <protection locked="0"/>
    </xf>
    <xf numFmtId="0" fontId="2" fillId="0" borderId="0" xfId="3" applyFont="1" applyAlignment="1"/>
    <xf numFmtId="0" fontId="11" fillId="0" borderId="0" xfId="0" applyFont="1" applyAlignment="1"/>
    <xf numFmtId="0" fontId="5" fillId="2" borderId="3" xfId="3" applyFont="1" applyFill="1" applyBorder="1" applyAlignment="1" applyProtection="1">
      <protection locked="0"/>
    </xf>
    <xf numFmtId="0" fontId="0" fillId="2" borderId="3" xfId="0" applyFill="1" applyBorder="1" applyAlignment="1" applyProtection="1">
      <protection locked="0"/>
    </xf>
    <xf numFmtId="0" fontId="0" fillId="0" borderId="3" xfId="0" applyFill="1" applyBorder="1" applyAlignment="1" applyProtection="1">
      <protection locked="0"/>
    </xf>
    <xf numFmtId="0" fontId="0" fillId="0" borderId="3" xfId="0" applyBorder="1" applyAlignment="1" applyProtection="1">
      <protection locked="0"/>
    </xf>
    <xf numFmtId="0" fontId="22" fillId="0" borderId="0" xfId="0" applyFont="1" applyAlignment="1" applyProtection="1"/>
    <xf numFmtId="0" fontId="3" fillId="0" borderId="0" xfId="0" applyFont="1" applyAlignment="1" applyProtection="1"/>
    <xf numFmtId="0" fontId="3" fillId="0" borderId="0" xfId="3" applyFont="1" applyBorder="1" applyAlignment="1" applyProtection="1"/>
    <xf numFmtId="3" fontId="6" fillId="0" borderId="30" xfId="0" applyNumberFormat="1" applyFont="1" applyBorder="1" applyAlignment="1" applyProtection="1"/>
    <xf numFmtId="3" fontId="6" fillId="0" borderId="0" xfId="0" applyNumberFormat="1" applyFont="1" applyAlignment="1" applyProtection="1"/>
    <xf numFmtId="0" fontId="5" fillId="0" borderId="13" xfId="3" applyFont="1" applyBorder="1" applyAlignment="1" applyProtection="1"/>
    <xf numFmtId="3" fontId="6" fillId="0" borderId="31" xfId="0" applyNumberFormat="1" applyFont="1" applyBorder="1" applyAlignment="1" applyProtection="1"/>
    <xf numFmtId="3" fontId="6" fillId="0" borderId="13" xfId="0" applyNumberFormat="1" applyFont="1" applyBorder="1" applyAlignment="1" applyProtection="1"/>
    <xf numFmtId="0" fontId="3" fillId="0" borderId="13" xfId="3" applyFont="1" applyBorder="1" applyAlignment="1" applyProtection="1"/>
    <xf numFmtId="3" fontId="6" fillId="0" borderId="32" xfId="0" applyNumberFormat="1" applyFont="1" applyBorder="1" applyAlignment="1" applyProtection="1"/>
    <xf numFmtId="3" fontId="6" fillId="0" borderId="12" xfId="0" applyNumberFormat="1" applyFont="1" applyBorder="1" applyAlignment="1" applyProtection="1"/>
    <xf numFmtId="0" fontId="3" fillId="0" borderId="0" xfId="3" applyFont="1" applyFill="1" applyBorder="1" applyAlignment="1" applyProtection="1"/>
    <xf numFmtId="3" fontId="6" fillId="0" borderId="4" xfId="0" applyNumberFormat="1" applyFont="1" applyBorder="1" applyAlignment="1" applyProtection="1"/>
    <xf numFmtId="3" fontId="6" fillId="0" borderId="30" xfId="0" applyNumberFormat="1" applyFont="1" applyBorder="1" applyAlignment="1" applyProtection="1">
      <protection locked="0"/>
    </xf>
    <xf numFmtId="0" fontId="5" fillId="0" borderId="0" xfId="3" applyFont="1" applyFill="1" applyBorder="1" applyAlignment="1" applyProtection="1"/>
    <xf numFmtId="3" fontId="6" fillId="0" borderId="0" xfId="0" applyNumberFormat="1" applyFont="1" applyBorder="1" applyAlignment="1" applyProtection="1"/>
    <xf numFmtId="0" fontId="5" fillId="0" borderId="13" xfId="3" applyFont="1" applyFill="1" applyBorder="1" applyAlignment="1" applyProtection="1"/>
    <xf numFmtId="0" fontId="3" fillId="0" borderId="13" xfId="3" applyFont="1" applyFill="1" applyBorder="1" applyAlignment="1" applyProtection="1"/>
    <xf numFmtId="0" fontId="0" fillId="0" borderId="13" xfId="0" applyBorder="1" applyAlignment="1" applyProtection="1"/>
    <xf numFmtId="0" fontId="0" fillId="0" borderId="0" xfId="0" applyBorder="1" applyAlignment="1" applyProtection="1"/>
    <xf numFmtId="1" fontId="3" fillId="2" borderId="13" xfId="3" applyNumberFormat="1" applyFont="1" applyFill="1" applyBorder="1" applyAlignment="1" applyProtection="1">
      <alignment horizontal="right"/>
    </xf>
    <xf numFmtId="0" fontId="3" fillId="2" borderId="13" xfId="3" applyFont="1" applyFill="1" applyBorder="1" applyAlignment="1" applyProtection="1"/>
    <xf numFmtId="3" fontId="6" fillId="2" borderId="32" xfId="0" applyNumberFormat="1" applyFont="1" applyFill="1" applyBorder="1" applyAlignment="1" applyProtection="1"/>
    <xf numFmtId="3" fontId="6" fillId="2" borderId="12" xfId="0" applyNumberFormat="1" applyFont="1" applyFill="1" applyBorder="1" applyAlignment="1" applyProtection="1"/>
    <xf numFmtId="0" fontId="5" fillId="0" borderId="0" xfId="0" applyFont="1" applyAlignment="1" applyProtection="1"/>
    <xf numFmtId="0" fontId="7" fillId="0" borderId="0" xfId="3" applyFont="1" applyBorder="1" applyAlignment="1" applyProtection="1"/>
    <xf numFmtId="0" fontId="3" fillId="2" borderId="12" xfId="3" applyFont="1" applyFill="1" applyBorder="1" applyAlignment="1" applyProtection="1"/>
    <xf numFmtId="3" fontId="6" fillId="0" borderId="24" xfId="0" applyNumberFormat="1" applyFont="1" applyBorder="1" applyAlignment="1" applyProtection="1"/>
    <xf numFmtId="3" fontId="6" fillId="0" borderId="36" xfId="0" applyNumberFormat="1" applyFont="1" applyBorder="1" applyAlignment="1" applyProtection="1"/>
    <xf numFmtId="0" fontId="0" fillId="0" borderId="0" xfId="0" applyAlignment="1" applyProtection="1"/>
    <xf numFmtId="0" fontId="8" fillId="0" borderId="0" xfId="0" applyFont="1" applyAlignment="1" applyProtection="1"/>
    <xf numFmtId="0" fontId="8" fillId="0" borderId="35" xfId="0" applyFont="1" applyBorder="1" applyAlignment="1" applyProtection="1"/>
    <xf numFmtId="3" fontId="6" fillId="2" borderId="34" xfId="0" applyNumberFormat="1" applyFont="1" applyFill="1" applyBorder="1" applyAlignment="1" applyProtection="1"/>
    <xf numFmtId="3" fontId="6" fillId="0" borderId="32" xfId="0" applyNumberFormat="1" applyFont="1" applyFill="1" applyBorder="1" applyAlignment="1" applyProtection="1"/>
    <xf numFmtId="165" fontId="6" fillId="0" borderId="32" xfId="0" applyNumberFormat="1" applyFont="1" applyFill="1" applyBorder="1" applyAlignment="1" applyProtection="1">
      <alignment horizontal="right"/>
    </xf>
    <xf numFmtId="3" fontId="6" fillId="0" borderId="34" xfId="0" applyNumberFormat="1" applyFont="1" applyFill="1" applyBorder="1" applyAlignment="1" applyProtection="1"/>
    <xf numFmtId="165" fontId="6" fillId="0" borderId="34" xfId="0" applyNumberFormat="1" applyFont="1" applyFill="1" applyBorder="1" applyAlignment="1" applyProtection="1">
      <alignment horizontal="right"/>
    </xf>
    <xf numFmtId="3" fontId="8" fillId="0" borderId="0" xfId="0" applyNumberFormat="1" applyFont="1" applyAlignment="1"/>
    <xf numFmtId="3" fontId="6" fillId="0" borderId="0" xfId="3" applyNumberFormat="1" applyFont="1" applyBorder="1" applyAlignment="1" applyProtection="1">
      <alignment horizontal="right"/>
    </xf>
    <xf numFmtId="3" fontId="8" fillId="0" borderId="0" xfId="0" applyNumberFormat="1" applyFont="1" applyAlignment="1" applyProtection="1"/>
    <xf numFmtId="164" fontId="8" fillId="0" borderId="0" xfId="0" applyNumberFormat="1" applyFont="1" applyAlignment="1" applyProtection="1"/>
    <xf numFmtId="14" fontId="3" fillId="0" borderId="0" xfId="3" applyNumberFormat="1" applyFont="1" applyBorder="1" applyAlignment="1" applyProtection="1">
      <alignment horizontal="left"/>
    </xf>
    <xf numFmtId="3" fontId="6" fillId="0" borderId="0" xfId="3" applyNumberFormat="1" applyFont="1" applyFill="1" applyBorder="1" applyAlignment="1" applyProtection="1"/>
    <xf numFmtId="3" fontId="6" fillId="0" borderId="13" xfId="3" applyNumberFormat="1" applyFont="1" applyBorder="1" applyAlignment="1" applyProtection="1">
      <alignment horizontal="right"/>
    </xf>
    <xf numFmtId="3" fontId="6" fillId="0" borderId="4" xfId="3" applyNumberFormat="1" applyFont="1" applyBorder="1" applyAlignment="1" applyProtection="1">
      <alignment horizontal="right"/>
    </xf>
    <xf numFmtId="3" fontId="4" fillId="2" borderId="13" xfId="3" applyNumberFormat="1" applyFont="1" applyFill="1" applyBorder="1" applyAlignment="1" applyProtection="1">
      <alignment horizontal="right"/>
    </xf>
    <xf numFmtId="3" fontId="4" fillId="0" borderId="0" xfId="3" applyNumberFormat="1" applyFont="1" applyFill="1" applyBorder="1" applyAlignment="1" applyProtection="1">
      <alignment horizontal="right"/>
    </xf>
    <xf numFmtId="0" fontId="4" fillId="0" borderId="0" xfId="3" applyFont="1" applyFill="1" applyBorder="1" applyAlignment="1" applyProtection="1"/>
    <xf numFmtId="3" fontId="6" fillId="0" borderId="13" xfId="3" applyNumberFormat="1" applyFont="1" applyFill="1" applyBorder="1" applyAlignment="1" applyProtection="1">
      <alignment horizontal="right"/>
    </xf>
    <xf numFmtId="3" fontId="4" fillId="0" borderId="13" xfId="3" applyNumberFormat="1" applyFont="1" applyBorder="1" applyAlignment="1" applyProtection="1">
      <alignment horizontal="right"/>
    </xf>
    <xf numFmtId="3" fontId="4" fillId="0" borderId="0" xfId="3" applyNumberFormat="1" applyFont="1" applyBorder="1" applyAlignment="1" applyProtection="1"/>
    <xf numFmtId="3" fontId="6" fillId="0" borderId="4" xfId="3" applyNumberFormat="1" applyFont="1" applyBorder="1" applyAlignment="1" applyProtection="1"/>
    <xf numFmtId="3" fontId="4" fillId="2" borderId="12" xfId="3" applyNumberFormat="1" applyFont="1" applyFill="1" applyBorder="1" applyAlignment="1" applyProtection="1">
      <alignment horizontal="right"/>
    </xf>
    <xf numFmtId="3" fontId="4" fillId="0" borderId="35" xfId="3" applyNumberFormat="1" applyFont="1" applyFill="1" applyBorder="1" applyAlignment="1" applyProtection="1">
      <alignment horizontal="right"/>
    </xf>
    <xf numFmtId="0" fontId="4" fillId="0" borderId="35" xfId="3" applyFont="1" applyFill="1" applyBorder="1" applyAlignment="1" applyProtection="1"/>
    <xf numFmtId="3" fontId="4" fillId="2" borderId="3" xfId="3" applyNumberFormat="1" applyFont="1" applyFill="1" applyBorder="1" applyAlignment="1" applyProtection="1">
      <alignment horizontal="right"/>
    </xf>
    <xf numFmtId="3" fontId="3" fillId="2" borderId="11" xfId="3" applyNumberFormat="1" applyFont="1" applyFill="1" applyBorder="1" applyAlignment="1" applyProtection="1"/>
    <xf numFmtId="3" fontId="4" fillId="2" borderId="4" xfId="3" applyNumberFormat="1" applyFont="1" applyFill="1" applyBorder="1" applyAlignment="1" applyProtection="1">
      <alignment horizontal="right"/>
    </xf>
    <xf numFmtId="3" fontId="4" fillId="0" borderId="3" xfId="3" applyNumberFormat="1" applyFont="1" applyFill="1" applyBorder="1" applyAlignment="1" applyProtection="1">
      <alignment horizontal="right"/>
    </xf>
    <xf numFmtId="3" fontId="3" fillId="0" borderId="11" xfId="3" applyNumberFormat="1" applyFont="1" applyBorder="1" applyAlignment="1" applyProtection="1">
      <alignment horizontal="right"/>
    </xf>
    <xf numFmtId="3" fontId="4" fillId="0" borderId="3" xfId="3" applyNumberFormat="1" applyFont="1" applyBorder="1" applyAlignment="1" applyProtection="1">
      <alignment horizontal="right"/>
    </xf>
    <xf numFmtId="0" fontId="4" fillId="0" borderId="0" xfId="3" applyFont="1" applyBorder="1" applyAlignment="1" applyProtection="1"/>
    <xf numFmtId="3" fontId="4" fillId="0" borderId="0" xfId="4" applyNumberFormat="1" applyFont="1"/>
    <xf numFmtId="0" fontId="5" fillId="0" borderId="37" xfId="3" applyFont="1" applyFill="1" applyBorder="1" applyProtection="1"/>
    <xf numFmtId="0" fontId="5" fillId="0" borderId="37" xfId="3" applyFont="1" applyBorder="1" applyProtection="1"/>
    <xf numFmtId="3" fontId="6" fillId="0" borderId="34" xfId="4" applyNumberFormat="1" applyFont="1" applyBorder="1" applyProtection="1">
      <protection locked="0"/>
    </xf>
    <xf numFmtId="3" fontId="4" fillId="0" borderId="38" xfId="4" applyNumberFormat="1" applyFont="1" applyBorder="1" applyProtection="1"/>
    <xf numFmtId="3" fontId="3" fillId="0" borderId="39" xfId="4" applyNumberFormat="1" applyFont="1" applyBorder="1" applyProtection="1"/>
    <xf numFmtId="3" fontId="3" fillId="0" borderId="40" xfId="4" applyNumberFormat="1" applyFont="1" applyBorder="1" applyProtection="1"/>
    <xf numFmtId="0" fontId="16" fillId="0" borderId="15" xfId="4" applyFont="1" applyBorder="1" applyProtection="1"/>
    <xf numFmtId="3" fontId="6" fillId="0" borderId="41" xfId="4" applyNumberFormat="1" applyFont="1" applyBorder="1" applyProtection="1"/>
    <xf numFmtId="3" fontId="6" fillId="0" borderId="34" xfId="4" applyNumberFormat="1" applyFont="1" applyBorder="1" applyProtection="1"/>
    <xf numFmtId="0" fontId="6" fillId="0" borderId="30" xfId="3" applyNumberFormat="1" applyFont="1" applyFill="1" applyBorder="1" applyAlignment="1" applyProtection="1">
      <alignment horizontal="center"/>
      <protection locked="0"/>
    </xf>
    <xf numFmtId="0" fontId="6" fillId="0" borderId="30" xfId="3" applyFont="1" applyBorder="1" applyAlignment="1" applyProtection="1">
      <alignment horizontal="center"/>
      <protection locked="0"/>
    </xf>
    <xf numFmtId="0" fontId="6" fillId="0" borderId="34" xfId="3" applyFont="1" applyBorder="1" applyAlignment="1" applyProtection="1">
      <alignment horizontal="center"/>
      <protection locked="0"/>
    </xf>
    <xf numFmtId="0" fontId="6" fillId="0" borderId="31" xfId="3" applyFont="1" applyFill="1" applyBorder="1" applyAlignment="1" applyProtection="1">
      <alignment horizontal="center"/>
      <protection locked="0"/>
    </xf>
    <xf numFmtId="0" fontId="6" fillId="0" borderId="10" xfId="3" applyFont="1" applyBorder="1" applyAlignment="1" applyProtection="1">
      <alignment horizontal="center"/>
      <protection locked="0"/>
    </xf>
    <xf numFmtId="3" fontId="6" fillId="0" borderId="24" xfId="3" applyNumberFormat="1" applyFont="1" applyBorder="1" applyAlignment="1" applyProtection="1">
      <alignment horizontal="right"/>
    </xf>
    <xf numFmtId="3" fontId="6" fillId="0" borderId="21" xfId="3" applyNumberFormat="1" applyFont="1" applyBorder="1" applyAlignment="1" applyProtection="1">
      <alignment horizontal="right"/>
    </xf>
    <xf numFmtId="3" fontId="6" fillId="0" borderId="36" xfId="3" applyNumberFormat="1" applyFont="1" applyBorder="1" applyAlignment="1" applyProtection="1">
      <alignment horizontal="right"/>
    </xf>
    <xf numFmtId="0" fontId="6" fillId="0" borderId="30" xfId="3" applyFont="1" applyFill="1" applyBorder="1" applyAlignment="1" applyProtection="1"/>
    <xf numFmtId="9" fontId="4" fillId="0" borderId="30" xfId="6" applyFont="1" applyFill="1" applyBorder="1" applyAlignment="1" applyProtection="1"/>
    <xf numFmtId="3" fontId="6" fillId="0" borderId="34" xfId="3" applyNumberFormat="1" applyFont="1" applyFill="1" applyBorder="1" applyAlignment="1" applyProtection="1"/>
    <xf numFmtId="3" fontId="6" fillId="0" borderId="30" xfId="3" applyNumberFormat="1" applyFont="1" applyFill="1" applyBorder="1" applyAlignment="1" applyProtection="1"/>
    <xf numFmtId="3" fontId="6" fillId="0" borderId="31" xfId="3" applyNumberFormat="1" applyFont="1" applyFill="1" applyBorder="1" applyAlignment="1" applyProtection="1"/>
    <xf numFmtId="0" fontId="4" fillId="0" borderId="4" xfId="3" applyNumberFormat="1" applyFont="1" applyFill="1" applyBorder="1" applyAlignment="1" applyProtection="1">
      <alignment horizontal="center"/>
      <protection locked="0"/>
    </xf>
    <xf numFmtId="3" fontId="4" fillId="0" borderId="4" xfId="3" applyNumberFormat="1" applyFont="1" applyFill="1" applyBorder="1" applyAlignment="1" applyProtection="1">
      <alignment horizontal="right"/>
      <protection locked="0"/>
    </xf>
    <xf numFmtId="3" fontId="4" fillId="0" borderId="4" xfId="3" applyNumberFormat="1" applyFont="1" applyBorder="1" applyAlignment="1" applyProtection="1">
      <alignment horizontal="center"/>
    </xf>
    <xf numFmtId="0" fontId="4" fillId="0" borderId="4" xfId="3" applyFont="1" applyFill="1" applyBorder="1" applyAlignment="1" applyProtection="1">
      <alignment horizontal="center"/>
    </xf>
    <xf numFmtId="3" fontId="6" fillId="0" borderId="5" xfId="3" applyNumberFormat="1" applyFont="1" applyBorder="1" applyAlignment="1" applyProtection="1"/>
    <xf numFmtId="0" fontId="6" fillId="0" borderId="31" xfId="3" applyFont="1" applyBorder="1" applyAlignment="1" applyProtection="1">
      <alignment horizontal="center"/>
      <protection locked="0"/>
    </xf>
    <xf numFmtId="3" fontId="6" fillId="0" borderId="30" xfId="3" applyNumberFormat="1" applyFont="1" applyBorder="1" applyAlignment="1" applyProtection="1">
      <alignment horizontal="right"/>
    </xf>
    <xf numFmtId="3" fontId="6" fillId="0" borderId="34" xfId="3" applyNumberFormat="1" applyFont="1" applyBorder="1" applyAlignment="1" applyProtection="1">
      <alignment horizontal="right"/>
    </xf>
    <xf numFmtId="3" fontId="6" fillId="0" borderId="31" xfId="3" applyNumberFormat="1" applyFont="1" applyBorder="1" applyAlignment="1" applyProtection="1">
      <alignment horizontal="right"/>
    </xf>
    <xf numFmtId="3" fontId="4" fillId="0" borderId="31" xfId="3" applyNumberFormat="1" applyFont="1" applyBorder="1" applyAlignment="1" applyProtection="1"/>
    <xf numFmtId="0" fontId="6" fillId="0" borderId="12" xfId="3" applyFont="1" applyBorder="1" applyAlignment="1" applyProtection="1">
      <alignment horizontal="center"/>
      <protection locked="0"/>
    </xf>
    <xf numFmtId="0" fontId="6" fillId="0" borderId="10" xfId="3" applyFont="1" applyFill="1" applyBorder="1" applyAlignment="1" applyProtection="1">
      <alignment horizontal="center"/>
      <protection locked="0"/>
    </xf>
    <xf numFmtId="0" fontId="6" fillId="0" borderId="30" xfId="3" applyFont="1" applyFill="1" applyBorder="1" applyAlignment="1" applyProtection="1">
      <alignment horizontal="center"/>
      <protection locked="0"/>
    </xf>
    <xf numFmtId="165" fontId="6" fillId="0" borderId="30" xfId="3" applyNumberFormat="1" applyFont="1" applyFill="1" applyBorder="1" applyAlignment="1" applyProtection="1">
      <alignment horizontal="right"/>
      <protection locked="0"/>
    </xf>
    <xf numFmtId="165" fontId="6" fillId="0" borderId="34" xfId="3" applyNumberFormat="1" applyFont="1" applyFill="1" applyBorder="1" applyAlignment="1" applyProtection="1">
      <alignment horizontal="right"/>
      <protection locked="0"/>
    </xf>
    <xf numFmtId="165" fontId="6" fillId="0" borderId="31" xfId="3" applyNumberFormat="1" applyFont="1" applyFill="1" applyBorder="1" applyAlignment="1" applyProtection="1">
      <alignment horizontal="right"/>
      <protection locked="0"/>
    </xf>
    <xf numFmtId="0" fontId="6" fillId="0" borderId="34" xfId="3" applyFont="1" applyFill="1" applyBorder="1" applyAlignment="1" applyProtection="1">
      <alignment horizontal="center"/>
      <protection locked="0"/>
    </xf>
    <xf numFmtId="3" fontId="6" fillId="0" borderId="10" xfId="3" applyNumberFormat="1" applyFont="1" applyBorder="1" applyAlignment="1" applyProtection="1">
      <alignment horizontal="right"/>
    </xf>
    <xf numFmtId="3" fontId="6" fillId="0" borderId="5" xfId="3" applyNumberFormat="1" applyFont="1" applyBorder="1" applyAlignment="1" applyProtection="1">
      <alignment horizontal="right"/>
    </xf>
    <xf numFmtId="3" fontId="6" fillId="0" borderId="28" xfId="3" applyNumberFormat="1" applyFont="1" applyBorder="1" applyAlignment="1" applyProtection="1">
      <alignment horizontal="right"/>
    </xf>
    <xf numFmtId="3" fontId="4" fillId="0" borderId="28" xfId="3" applyNumberFormat="1" applyFont="1" applyFill="1" applyBorder="1" applyAlignment="1" applyProtection="1"/>
    <xf numFmtId="3" fontId="6" fillId="0" borderId="33" xfId="3" applyNumberFormat="1" applyFont="1" applyBorder="1" applyAlignment="1" applyProtection="1">
      <alignment horizontal="right"/>
      <protection locked="0"/>
    </xf>
    <xf numFmtId="3" fontId="6" fillId="0" borderId="34" xfId="3" applyNumberFormat="1" applyFont="1" applyFill="1" applyBorder="1" applyAlignment="1" applyProtection="1">
      <alignment horizontal="right"/>
      <protection locked="0"/>
    </xf>
    <xf numFmtId="3" fontId="6" fillId="0" borderId="30" xfId="3" applyNumberFormat="1" applyFont="1" applyFill="1" applyBorder="1" applyAlignment="1" applyProtection="1">
      <alignment horizontal="right"/>
      <protection locked="0"/>
    </xf>
    <xf numFmtId="3" fontId="6" fillId="0" borderId="31" xfId="3" applyNumberFormat="1" applyFont="1" applyFill="1" applyBorder="1" applyAlignment="1" applyProtection="1">
      <alignment horizontal="right"/>
      <protection locked="0"/>
    </xf>
    <xf numFmtId="0" fontId="0" fillId="0" borderId="28" xfId="0" applyBorder="1" applyAlignment="1" applyProtection="1">
      <protection locked="0"/>
    </xf>
    <xf numFmtId="0" fontId="0" fillId="0" borderId="31" xfId="0" applyBorder="1" applyAlignment="1" applyProtection="1">
      <protection locked="0"/>
    </xf>
    <xf numFmtId="3" fontId="6" fillId="0" borderId="10" xfId="3" applyNumberFormat="1" applyFont="1" applyBorder="1" applyAlignment="1" applyProtection="1">
      <alignment horizontal="right"/>
      <protection locked="0"/>
    </xf>
    <xf numFmtId="3" fontId="6" fillId="0" borderId="28" xfId="3" applyNumberFormat="1" applyFont="1" applyBorder="1" applyAlignment="1" applyProtection="1">
      <alignment horizontal="right"/>
      <protection locked="0"/>
    </xf>
    <xf numFmtId="0" fontId="6" fillId="0" borderId="10" xfId="3" applyFont="1" applyFill="1" applyBorder="1" applyAlignment="1" applyProtection="1"/>
    <xf numFmtId="3" fontId="6" fillId="0" borderId="28" xfId="3" applyNumberFormat="1" applyFont="1" applyFill="1" applyBorder="1" applyAlignment="1" applyProtection="1"/>
    <xf numFmtId="0" fontId="5" fillId="0" borderId="12" xfId="3" applyFont="1" applyBorder="1" applyAlignment="1" applyProtection="1">
      <protection locked="0"/>
    </xf>
    <xf numFmtId="3" fontId="6" fillId="0" borderId="12" xfId="3" applyNumberFormat="1" applyFont="1" applyBorder="1" applyAlignment="1" applyProtection="1">
      <alignment horizontal="right"/>
      <protection locked="0"/>
    </xf>
    <xf numFmtId="3" fontId="6" fillId="0" borderId="30" xfId="3" applyNumberFormat="1" applyFont="1" applyBorder="1" applyAlignment="1" applyProtection="1">
      <alignment horizontal="right"/>
      <protection locked="0"/>
    </xf>
    <xf numFmtId="3" fontId="4" fillId="0" borderId="32" xfId="3" applyNumberFormat="1" applyFont="1" applyFill="1" applyBorder="1" applyAlignment="1" applyProtection="1"/>
    <xf numFmtId="165" fontId="6" fillId="0" borderId="42" xfId="3" applyNumberFormat="1" applyFont="1" applyFill="1" applyBorder="1" applyAlignment="1" applyProtection="1">
      <alignment horizontal="right"/>
      <protection locked="0"/>
    </xf>
    <xf numFmtId="0" fontId="6" fillId="0" borderId="33" xfId="3" applyFont="1" applyBorder="1" applyAlignment="1" applyProtection="1">
      <alignment horizontal="center"/>
      <protection locked="0"/>
    </xf>
    <xf numFmtId="3" fontId="6" fillId="0" borderId="43" xfId="3" applyNumberFormat="1" applyFont="1" applyBorder="1" applyAlignment="1" applyProtection="1">
      <alignment horizontal="right"/>
    </xf>
    <xf numFmtId="3" fontId="6" fillId="0" borderId="33" xfId="3" applyNumberFormat="1" applyFont="1" applyBorder="1" applyAlignment="1" applyProtection="1">
      <alignment horizontal="right"/>
    </xf>
    <xf numFmtId="3" fontId="6" fillId="0" borderId="42" xfId="3" applyNumberFormat="1" applyFont="1" applyBorder="1" applyAlignment="1" applyProtection="1">
      <alignment horizontal="right"/>
    </xf>
    <xf numFmtId="3" fontId="6" fillId="0" borderId="42" xfId="3" applyNumberFormat="1" applyFont="1" applyFill="1" applyBorder="1" applyAlignment="1" applyProtection="1"/>
    <xf numFmtId="0" fontId="6" fillId="0" borderId="42" xfId="3" applyFont="1" applyFill="1" applyBorder="1" applyAlignment="1" applyProtection="1">
      <alignment horizontal="center"/>
      <protection locked="0"/>
    </xf>
    <xf numFmtId="0" fontId="6" fillId="0" borderId="5" xfId="3" applyFont="1" applyFill="1" applyBorder="1" applyAlignment="1" applyProtection="1">
      <alignment horizontal="center"/>
      <protection locked="0"/>
    </xf>
    <xf numFmtId="0" fontId="6" fillId="0" borderId="43" xfId="3" applyFont="1" applyFill="1" applyBorder="1" applyAlignment="1" applyProtection="1">
      <alignment horizontal="center"/>
      <protection locked="0"/>
    </xf>
    <xf numFmtId="3" fontId="6" fillId="0" borderId="44" xfId="3" applyNumberFormat="1" applyFont="1" applyBorder="1" applyAlignment="1" applyProtection="1">
      <alignment horizontal="right"/>
    </xf>
    <xf numFmtId="0" fontId="4" fillId="0" borderId="45" xfId="3" applyNumberFormat="1" applyFont="1" applyFill="1" applyBorder="1" applyAlignment="1" applyProtection="1">
      <alignment horizontal="center"/>
      <protection locked="0"/>
    </xf>
    <xf numFmtId="3" fontId="4" fillId="0" borderId="45" xfId="3" applyNumberFormat="1" applyFont="1" applyFill="1" applyBorder="1" applyAlignment="1" applyProtection="1">
      <alignment horizontal="right"/>
      <protection locked="0"/>
    </xf>
    <xf numFmtId="3" fontId="4" fillId="0" borderId="45" xfId="3" applyNumberFormat="1" applyFont="1" applyBorder="1" applyAlignment="1" applyProtection="1">
      <alignment horizontal="center"/>
    </xf>
    <xf numFmtId="0" fontId="4" fillId="0" borderId="45" xfId="3" applyFont="1" applyFill="1" applyBorder="1" applyAlignment="1" applyProtection="1">
      <alignment horizontal="center"/>
    </xf>
    <xf numFmtId="0" fontId="6" fillId="0" borderId="30" xfId="0" applyFont="1" applyBorder="1" applyAlignment="1" applyProtection="1"/>
    <xf numFmtId="0" fontId="4" fillId="0" borderId="30" xfId="3" applyFont="1" applyFill="1" applyBorder="1" applyAlignment="1" applyProtection="1">
      <alignment horizontal="center"/>
    </xf>
    <xf numFmtId="3" fontId="6" fillId="0" borderId="42" xfId="3" applyNumberFormat="1" applyFont="1" applyFill="1" applyBorder="1" applyAlignment="1" applyProtection="1">
      <alignment horizontal="right"/>
      <protection locked="0"/>
    </xf>
    <xf numFmtId="1" fontId="6" fillId="0" borderId="34" xfId="3" applyNumberFormat="1" applyFont="1" applyFill="1" applyBorder="1" applyAlignment="1" applyProtection="1">
      <alignment horizontal="center"/>
      <protection locked="0"/>
    </xf>
    <xf numFmtId="1" fontId="6" fillId="0" borderId="42" xfId="3" applyNumberFormat="1" applyFont="1" applyFill="1" applyBorder="1" applyAlignment="1" applyProtection="1">
      <alignment horizontal="center"/>
      <protection locked="0"/>
    </xf>
    <xf numFmtId="3" fontId="6" fillId="0" borderId="5" xfId="3" applyNumberFormat="1" applyFont="1" applyFill="1" applyBorder="1" applyAlignment="1" applyProtection="1"/>
    <xf numFmtId="3" fontId="3" fillId="0" borderId="31" xfId="3" applyNumberFormat="1" applyFont="1" applyBorder="1" applyAlignment="1" applyProtection="1">
      <alignment horizontal="right"/>
    </xf>
    <xf numFmtId="0" fontId="5" fillId="0" borderId="43" xfId="3" applyFont="1" applyFill="1" applyBorder="1" applyAlignment="1" applyProtection="1">
      <protection locked="0"/>
    </xf>
    <xf numFmtId="0" fontId="6" fillId="0" borderId="42" xfId="3" applyFont="1" applyBorder="1" applyAlignment="1" applyProtection="1">
      <alignment horizontal="center"/>
      <protection locked="0"/>
    </xf>
    <xf numFmtId="3" fontId="6" fillId="0" borderId="28" xfId="3" applyNumberFormat="1" applyFont="1" applyFill="1" applyBorder="1" applyAlignment="1" applyProtection="1">
      <alignment horizontal="right"/>
      <protection locked="0"/>
    </xf>
    <xf numFmtId="0" fontId="4" fillId="0" borderId="12" xfId="3" applyFont="1" applyBorder="1" applyAlignment="1" applyProtection="1">
      <alignment horizontal="center"/>
      <protection locked="0"/>
    </xf>
    <xf numFmtId="3" fontId="4" fillId="0" borderId="12" xfId="3" applyNumberFormat="1" applyFont="1" applyBorder="1" applyAlignment="1" applyProtection="1">
      <alignment horizontal="right"/>
      <protection locked="0"/>
    </xf>
    <xf numFmtId="3" fontId="4" fillId="0" borderId="32" xfId="3" applyNumberFormat="1" applyFont="1" applyBorder="1" applyAlignment="1" applyProtection="1"/>
    <xf numFmtId="0" fontId="4" fillId="0" borderId="34" xfId="3" applyFont="1" applyBorder="1" applyAlignment="1" applyProtection="1">
      <alignment horizontal="center"/>
      <protection locked="0"/>
    </xf>
    <xf numFmtId="0" fontId="6" fillId="0" borderId="10" xfId="3" applyFont="1" applyBorder="1" applyAlignment="1" applyProtection="1"/>
    <xf numFmtId="3" fontId="6" fillId="0" borderId="28" xfId="3" applyNumberFormat="1" applyFont="1" applyBorder="1" applyAlignment="1" applyProtection="1"/>
    <xf numFmtId="0" fontId="6" fillId="0" borderId="30" xfId="3" applyFont="1" applyBorder="1" applyAlignment="1" applyProtection="1"/>
    <xf numFmtId="3" fontId="6" fillId="0" borderId="34" xfId="3" applyNumberFormat="1" applyFont="1" applyBorder="1" applyAlignment="1" applyProtection="1"/>
    <xf numFmtId="3" fontId="6" fillId="0" borderId="30" xfId="3" applyNumberFormat="1" applyFont="1" applyBorder="1" applyAlignment="1" applyProtection="1"/>
    <xf numFmtId="3" fontId="6" fillId="0" borderId="31" xfId="3" applyNumberFormat="1" applyFont="1" applyBorder="1" applyAlignment="1" applyProtection="1"/>
    <xf numFmtId="3" fontId="4" fillId="0" borderId="30" xfId="3" applyNumberFormat="1" applyFont="1" applyBorder="1" applyAlignment="1" applyProtection="1"/>
    <xf numFmtId="0" fontId="5" fillId="0" borderId="5" xfId="3" applyFont="1" applyBorder="1" applyAlignment="1" applyProtection="1">
      <protection locked="0"/>
    </xf>
    <xf numFmtId="0" fontId="0" fillId="0" borderId="46" xfId="0" applyBorder="1" applyAlignment="1"/>
    <xf numFmtId="3" fontId="6" fillId="0" borderId="10" xfId="3" applyNumberFormat="1" applyFont="1" applyBorder="1" applyAlignment="1" applyProtection="1"/>
    <xf numFmtId="3" fontId="6" fillId="0" borderId="33" xfId="3" applyNumberFormat="1" applyFont="1" applyFill="1" applyBorder="1" applyAlignment="1" applyProtection="1">
      <alignment horizontal="right"/>
    </xf>
    <xf numFmtId="0" fontId="0" fillId="0" borderId="4" xfId="0" applyBorder="1" applyAlignment="1"/>
    <xf numFmtId="3" fontId="0" fillId="0" borderId="0" xfId="0" applyNumberFormat="1" applyBorder="1" applyAlignment="1" applyProtection="1">
      <alignment horizontal="right"/>
      <protection locked="0"/>
    </xf>
    <xf numFmtId="0" fontId="0" fillId="0" borderId="30" xfId="0" applyBorder="1" applyAlignment="1" applyProtection="1">
      <protection locked="0"/>
    </xf>
    <xf numFmtId="0" fontId="0" fillId="0" borderId="33" xfId="0" applyBorder="1" applyAlignment="1" applyProtection="1">
      <protection locked="0"/>
    </xf>
    <xf numFmtId="3" fontId="8" fillId="0" borderId="33" xfId="0" applyNumberFormat="1" applyFont="1" applyBorder="1" applyAlignment="1" applyProtection="1"/>
    <xf numFmtId="0" fontId="8" fillId="0" borderId="33" xfId="0" applyFont="1" applyBorder="1" applyAlignment="1" applyProtection="1"/>
    <xf numFmtId="0" fontId="3" fillId="0" borderId="5" xfId="3" applyFont="1" applyBorder="1" applyAlignment="1" applyProtection="1">
      <protection locked="0"/>
    </xf>
    <xf numFmtId="0" fontId="3" fillId="0" borderId="5" xfId="3" applyFont="1" applyFill="1" applyBorder="1" applyAlignment="1" applyProtection="1">
      <protection locked="0"/>
    </xf>
    <xf numFmtId="165" fontId="6" fillId="0" borderId="13" xfId="3" applyNumberFormat="1" applyFont="1" applyFill="1" applyBorder="1" applyAlignment="1" applyProtection="1">
      <alignment horizontal="right"/>
      <protection locked="0"/>
    </xf>
    <xf numFmtId="0" fontId="6" fillId="0" borderId="33" xfId="3" applyFont="1" applyBorder="1" applyAlignment="1" applyProtection="1"/>
    <xf numFmtId="0" fontId="5" fillId="0" borderId="0" xfId="3" applyFont="1" applyFill="1" applyBorder="1" applyAlignment="1" applyProtection="1">
      <alignment horizontal="left"/>
      <protection locked="0"/>
    </xf>
    <xf numFmtId="3" fontId="6" fillId="0" borderId="33" xfId="3" applyNumberFormat="1" applyFont="1" applyBorder="1" applyAlignment="1" applyProtection="1"/>
    <xf numFmtId="0" fontId="15" fillId="0" borderId="0" xfId="1" applyFont="1"/>
    <xf numFmtId="0" fontId="15" fillId="0" borderId="0" xfId="3" applyFont="1" applyBorder="1" applyAlignment="1" applyProtection="1">
      <alignment horizontal="left"/>
    </xf>
    <xf numFmtId="0" fontId="2" fillId="0" borderId="0" xfId="3" applyFill="1" applyAlignment="1"/>
    <xf numFmtId="0" fontId="0" fillId="0" borderId="0" xfId="0" applyFill="1" applyAlignment="1"/>
    <xf numFmtId="3" fontId="3" fillId="0" borderId="0" xfId="3" applyNumberFormat="1" applyFont="1" applyFill="1" applyBorder="1" applyAlignment="1" applyProtection="1"/>
    <xf numFmtId="0" fontId="8" fillId="0" borderId="0" xfId="0" applyFont="1" applyBorder="1" applyAlignment="1" applyProtection="1"/>
    <xf numFmtId="0" fontId="6" fillId="0" borderId="0" xfId="3" applyFont="1" applyFill="1" applyBorder="1" applyAlignment="1" applyProtection="1"/>
    <xf numFmtId="9" fontId="4" fillId="0" borderId="0" xfId="6" applyFont="1" applyFill="1" applyBorder="1" applyAlignment="1" applyProtection="1"/>
    <xf numFmtId="0" fontId="6" fillId="0" borderId="0" xfId="0" applyFont="1" applyBorder="1" applyAlignment="1" applyProtection="1"/>
    <xf numFmtId="9" fontId="4" fillId="0" borderId="24" xfId="6" applyFont="1" applyFill="1" applyBorder="1" applyAlignment="1" applyProtection="1"/>
    <xf numFmtId="3" fontId="6" fillId="0" borderId="24" xfId="3" applyNumberFormat="1" applyFont="1" applyFill="1" applyBorder="1" applyAlignment="1" applyProtection="1"/>
    <xf numFmtId="0" fontId="6" fillId="0" borderId="0" xfId="3" applyFont="1" applyBorder="1" applyAlignment="1" applyProtection="1"/>
    <xf numFmtId="3" fontId="6" fillId="0" borderId="0" xfId="3" applyNumberFormat="1" applyFont="1" applyBorder="1" applyAlignment="1" applyProtection="1"/>
    <xf numFmtId="3" fontId="4" fillId="0" borderId="36" xfId="3" applyNumberFormat="1" applyFont="1" applyBorder="1" applyAlignment="1" applyProtection="1"/>
    <xf numFmtId="0" fontId="6" fillId="0" borderId="24" xfId="3" applyFont="1" applyBorder="1" applyAlignment="1" applyProtection="1"/>
    <xf numFmtId="3" fontId="6" fillId="0" borderId="24" xfId="3" applyNumberFormat="1" applyFont="1" applyBorder="1" applyAlignment="1" applyProtection="1"/>
    <xf numFmtId="3" fontId="3" fillId="2" borderId="12" xfId="3" applyNumberFormat="1" applyFont="1" applyFill="1" applyBorder="1" applyAlignment="1" applyProtection="1"/>
    <xf numFmtId="0" fontId="0" fillId="0" borderId="0" xfId="0" applyBorder="1" applyAlignment="1"/>
    <xf numFmtId="3" fontId="4" fillId="2" borderId="12" xfId="3" applyNumberFormat="1" applyFont="1" applyFill="1" applyBorder="1" applyAlignment="1" applyProtection="1"/>
    <xf numFmtId="3" fontId="6" fillId="0" borderId="44" xfId="3" applyNumberFormat="1" applyFont="1" applyFill="1" applyBorder="1" applyAlignment="1" applyProtection="1"/>
    <xf numFmtId="3" fontId="6" fillId="0" borderId="36" xfId="3" applyNumberFormat="1" applyFont="1" applyFill="1" applyBorder="1" applyAlignment="1" applyProtection="1"/>
    <xf numFmtId="3" fontId="4" fillId="0" borderId="0" xfId="3" applyNumberFormat="1" applyFont="1" applyFill="1" applyBorder="1" applyAlignment="1" applyProtection="1"/>
    <xf numFmtId="3" fontId="4" fillId="0" borderId="0" xfId="0" applyNumberFormat="1" applyFont="1" applyBorder="1" applyAlignment="1" applyProtection="1"/>
    <xf numFmtId="3" fontId="4" fillId="0" borderId="32" xfId="0" applyNumberFormat="1" applyFont="1" applyBorder="1" applyAlignment="1" applyProtection="1"/>
    <xf numFmtId="3" fontId="3" fillId="0" borderId="36" xfId="3" applyNumberFormat="1" applyFont="1" applyBorder="1" applyAlignment="1" applyProtection="1">
      <alignment horizontal="right"/>
    </xf>
    <xf numFmtId="3" fontId="3" fillId="0" borderId="32" xfId="3" applyNumberFormat="1" applyFont="1" applyBorder="1" applyAlignment="1" applyProtection="1">
      <alignment horizontal="right"/>
    </xf>
    <xf numFmtId="3" fontId="4" fillId="0" borderId="24" xfId="3" applyNumberFormat="1" applyFont="1" applyBorder="1" applyAlignment="1" applyProtection="1"/>
    <xf numFmtId="3" fontId="4" fillId="0" borderId="39" xfId="3" applyNumberFormat="1" applyFont="1" applyBorder="1" applyAlignment="1" applyProtection="1"/>
    <xf numFmtId="3" fontId="4" fillId="0" borderId="24" xfId="3" applyNumberFormat="1" applyFont="1" applyFill="1" applyBorder="1" applyAlignment="1" applyProtection="1"/>
    <xf numFmtId="3" fontId="3" fillId="0" borderId="24" xfId="3" applyNumberFormat="1" applyFont="1" applyFill="1" applyBorder="1" applyAlignment="1" applyProtection="1"/>
    <xf numFmtId="3" fontId="3" fillId="0" borderId="24" xfId="3" applyNumberFormat="1" applyFont="1" applyBorder="1" applyAlignment="1" applyProtection="1">
      <alignment horizontal="right"/>
    </xf>
    <xf numFmtId="3" fontId="6" fillId="0" borderId="0" xfId="3" applyNumberFormat="1" applyFont="1" applyBorder="1" applyAlignment="1" applyProtection="1">
      <alignment horizontal="left"/>
      <protection locked="0"/>
    </xf>
    <xf numFmtId="0" fontId="22" fillId="0" borderId="0" xfId="0" applyFont="1" applyAlignment="1" applyProtection="1">
      <protection locked="0"/>
    </xf>
    <xf numFmtId="0" fontId="4" fillId="0" borderId="1" xfId="3" applyNumberFormat="1" applyFont="1" applyFill="1" applyBorder="1" applyAlignment="1" applyProtection="1">
      <alignment horizontal="center" wrapText="1"/>
      <protection locked="0"/>
    </xf>
    <xf numFmtId="0" fontId="4" fillId="0" borderId="33" xfId="3" applyNumberFormat="1" applyFont="1" applyFill="1" applyBorder="1" applyAlignment="1" applyProtection="1">
      <alignment horizontal="center" wrapText="1"/>
      <protection locked="0"/>
    </xf>
    <xf numFmtId="3" fontId="6" fillId="0" borderId="32" xfId="0" applyNumberFormat="1" applyFont="1" applyBorder="1" applyAlignment="1" applyProtection="1">
      <protection locked="0"/>
    </xf>
    <xf numFmtId="3" fontId="6" fillId="0" borderId="0" xfId="0" applyNumberFormat="1" applyFont="1" applyAlignment="1" applyProtection="1">
      <protection locked="0"/>
    </xf>
    <xf numFmtId="3" fontId="6" fillId="0" borderId="4" xfId="0" applyNumberFormat="1" applyFont="1" applyBorder="1" applyAlignment="1" applyProtection="1">
      <protection locked="0"/>
    </xf>
    <xf numFmtId="0" fontId="8" fillId="0" borderId="0" xfId="0" applyFont="1" applyAlignment="1" applyProtection="1">
      <protection locked="0"/>
    </xf>
    <xf numFmtId="3" fontId="4" fillId="2" borderId="1" xfId="3" applyNumberFormat="1" applyFont="1" applyFill="1" applyBorder="1" applyAlignment="1" applyProtection="1"/>
    <xf numFmtId="0" fontId="4" fillId="0" borderId="47" xfId="4" applyFont="1" applyBorder="1" applyAlignment="1" applyProtection="1">
      <alignment horizontal="center"/>
    </xf>
    <xf numFmtId="0" fontId="4" fillId="0" borderId="34" xfId="4" quotePrefix="1" applyFont="1" applyBorder="1" applyAlignment="1" applyProtection="1">
      <alignment horizontal="center"/>
    </xf>
    <xf numFmtId="3" fontId="4" fillId="0" borderId="21" xfId="4" applyNumberFormat="1" applyFont="1" applyBorder="1" applyProtection="1"/>
    <xf numFmtId="3" fontId="4" fillId="0" borderId="2" xfId="4" applyNumberFormat="1" applyFont="1" applyBorder="1" applyProtection="1"/>
    <xf numFmtId="165" fontId="4" fillId="0" borderId="6" xfId="0" applyNumberFormat="1" applyFont="1" applyBorder="1" applyAlignment="1" applyProtection="1">
      <alignment horizontal="right"/>
    </xf>
    <xf numFmtId="0" fontId="6" fillId="0" borderId="41" xfId="4" applyFont="1" applyBorder="1" applyAlignment="1" applyProtection="1">
      <alignment horizontal="center"/>
    </xf>
    <xf numFmtId="0" fontId="4" fillId="0" borderId="48" xfId="4" applyFont="1" applyBorder="1" applyAlignment="1" applyProtection="1">
      <alignment horizontal="center"/>
    </xf>
    <xf numFmtId="0" fontId="6" fillId="0" borderId="49" xfId="4" applyFont="1" applyBorder="1" applyAlignment="1" applyProtection="1">
      <alignment horizontal="center"/>
    </xf>
    <xf numFmtId="165" fontId="6" fillId="0" borderId="38" xfId="0" applyNumberFormat="1" applyFont="1" applyBorder="1" applyAlignment="1" applyProtection="1">
      <alignment horizontal="right"/>
    </xf>
    <xf numFmtId="165" fontId="4" fillId="0" borderId="38" xfId="0" applyNumberFormat="1" applyFont="1" applyBorder="1" applyAlignment="1" applyProtection="1">
      <alignment horizontal="right"/>
    </xf>
    <xf numFmtId="165" fontId="6" fillId="0" borderId="50" xfId="0" applyNumberFormat="1" applyFont="1" applyBorder="1" applyAlignment="1" applyProtection="1">
      <alignment horizontal="right"/>
    </xf>
    <xf numFmtId="0" fontId="6" fillId="0" borderId="0" xfId="4" applyFont="1" applyProtection="1"/>
    <xf numFmtId="0" fontId="5" fillId="0" borderId="10" xfId="3" applyFont="1" applyBorder="1" applyAlignment="1" applyProtection="1">
      <protection locked="0"/>
    </xf>
    <xf numFmtId="0" fontId="5" fillId="0" borderId="51" xfId="3" applyFont="1" applyBorder="1" applyAlignment="1" applyProtection="1">
      <protection locked="0"/>
    </xf>
    <xf numFmtId="0" fontId="5" fillId="0" borderId="46" xfId="3" applyFont="1" applyBorder="1" applyAlignment="1" applyProtection="1">
      <protection locked="0"/>
    </xf>
    <xf numFmtId="0" fontId="4" fillId="0" borderId="0" xfId="3" applyFont="1" applyFill="1" applyBorder="1" applyAlignment="1" applyProtection="1">
      <alignment horizontal="left"/>
    </xf>
    <xf numFmtId="0" fontId="4" fillId="0" borderId="0" xfId="3" applyNumberFormat="1" applyFont="1" applyFill="1" applyBorder="1" applyAlignment="1" applyProtection="1">
      <alignment horizontal="left"/>
    </xf>
    <xf numFmtId="0" fontId="6" fillId="0" borderId="0" xfId="3" applyFont="1" applyFill="1" applyBorder="1" applyAlignment="1" applyProtection="1">
      <alignment horizontal="left"/>
      <protection locked="0"/>
    </xf>
    <xf numFmtId="0" fontId="5" fillId="0" borderId="0" xfId="3" applyFont="1" applyFill="1" applyBorder="1" applyProtection="1">
      <protection locked="0"/>
    </xf>
    <xf numFmtId="0" fontId="3" fillId="2" borderId="2" xfId="3" applyFont="1" applyFill="1" applyBorder="1" applyAlignment="1" applyProtection="1"/>
    <xf numFmtId="0" fontId="3" fillId="0" borderId="2" xfId="3" applyFont="1" applyFill="1" applyBorder="1" applyAlignment="1" applyProtection="1"/>
    <xf numFmtId="0" fontId="3" fillId="0" borderId="2" xfId="3" applyFont="1" applyBorder="1" applyAlignment="1" applyProtection="1"/>
    <xf numFmtId="49" fontId="3" fillId="2" borderId="12" xfId="3" applyNumberFormat="1" applyFont="1" applyFill="1" applyBorder="1" applyAlignment="1" applyProtection="1">
      <alignment horizontal="center"/>
    </xf>
    <xf numFmtId="49" fontId="3" fillId="0" borderId="13" xfId="3" applyNumberFormat="1" applyFont="1" applyFill="1" applyBorder="1" applyAlignment="1" applyProtection="1">
      <alignment horizontal="center"/>
    </xf>
    <xf numFmtId="49" fontId="3" fillId="0" borderId="13" xfId="3" applyNumberFormat="1" applyFont="1" applyBorder="1" applyAlignment="1" applyProtection="1">
      <alignment horizontal="center"/>
    </xf>
    <xf numFmtId="49" fontId="3" fillId="0" borderId="0" xfId="3" applyNumberFormat="1" applyFont="1" applyBorder="1" applyAlignment="1" applyProtection="1">
      <alignment horizontal="center"/>
    </xf>
    <xf numFmtId="49" fontId="3" fillId="2" borderId="13" xfId="3" applyNumberFormat="1" applyFont="1" applyFill="1" applyBorder="1" applyAlignment="1" applyProtection="1">
      <alignment horizontal="center"/>
    </xf>
    <xf numFmtId="49" fontId="3" fillId="0" borderId="0" xfId="0" applyNumberFormat="1" applyFont="1" applyAlignment="1" applyProtection="1">
      <alignment horizontal="center"/>
    </xf>
    <xf numFmtId="49" fontId="0" fillId="0" borderId="13" xfId="0" applyNumberFormat="1" applyBorder="1" applyAlignment="1" applyProtection="1"/>
    <xf numFmtId="49" fontId="0" fillId="0" borderId="0" xfId="0" applyNumberFormat="1" applyBorder="1" applyAlignment="1" applyProtection="1"/>
    <xf numFmtId="49" fontId="24" fillId="0" borderId="0" xfId="0" applyNumberFormat="1" applyFont="1"/>
    <xf numFmtId="49" fontId="3" fillId="0" borderId="0" xfId="3" applyNumberFormat="1" applyFont="1" applyAlignment="1" applyProtection="1">
      <alignment horizontal="center"/>
      <protection locked="0"/>
    </xf>
    <xf numFmtId="0" fontId="5" fillId="0" borderId="0" xfId="3" applyFont="1" applyBorder="1" applyAlignment="1" applyProtection="1">
      <alignment horizontal="right"/>
    </xf>
    <xf numFmtId="0" fontId="23" fillId="0" borderId="3" xfId="0" applyFont="1" applyBorder="1" applyAlignment="1" applyProtection="1">
      <alignment horizontal="right"/>
    </xf>
    <xf numFmtId="0" fontId="4" fillId="0" borderId="3" xfId="0" applyFont="1" applyBorder="1" applyAlignment="1" applyProtection="1">
      <alignment horizontal="right"/>
    </xf>
    <xf numFmtId="3" fontId="3" fillId="0" borderId="6" xfId="4" applyNumberFormat="1" applyFont="1" applyBorder="1" applyProtection="1"/>
    <xf numFmtId="0" fontId="15" fillId="0" borderId="0" xfId="4" applyFont="1" applyProtection="1"/>
    <xf numFmtId="0" fontId="3" fillId="0" borderId="0" xfId="4" applyFont="1" applyAlignment="1" applyProtection="1">
      <alignment horizontal="right"/>
    </xf>
    <xf numFmtId="0" fontId="3" fillId="0" borderId="23" xfId="4" applyFont="1" applyBorder="1" applyProtection="1"/>
    <xf numFmtId="0" fontId="4" fillId="0" borderId="25" xfId="4" applyFont="1" applyBorder="1" applyProtection="1"/>
    <xf numFmtId="0" fontId="3" fillId="0" borderId="37" xfId="4" applyFont="1" applyBorder="1" applyProtection="1"/>
    <xf numFmtId="0" fontId="3" fillId="0" borderId="26" xfId="4" applyFont="1" applyBorder="1" applyProtection="1"/>
    <xf numFmtId="0" fontId="16" fillId="0" borderId="23" xfId="4" applyFont="1" applyBorder="1" applyProtection="1"/>
    <xf numFmtId="0" fontId="4" fillId="0" borderId="0" xfId="4" applyFont="1" applyProtection="1"/>
    <xf numFmtId="3" fontId="4" fillId="2" borderId="3" xfId="3" applyNumberFormat="1" applyFont="1" applyFill="1" applyBorder="1" applyAlignment="1" applyProtection="1"/>
    <xf numFmtId="3" fontId="4" fillId="0" borderId="3" xfId="3" applyNumberFormat="1" applyFont="1" applyFill="1" applyBorder="1" applyAlignment="1" applyProtection="1"/>
    <xf numFmtId="3" fontId="4" fillId="0" borderId="3" xfId="3" applyNumberFormat="1" applyFont="1" applyBorder="1" applyAlignment="1" applyProtection="1"/>
    <xf numFmtId="0" fontId="0" fillId="0" borderId="4" xfId="0" applyBorder="1" applyAlignment="1" applyProtection="1"/>
    <xf numFmtId="0" fontId="5" fillId="0" borderId="4" xfId="3" applyFont="1" applyBorder="1" applyAlignment="1" applyProtection="1"/>
    <xf numFmtId="0" fontId="5" fillId="2" borderId="3" xfId="3" applyFont="1" applyFill="1" applyBorder="1" applyAlignment="1" applyProtection="1"/>
    <xf numFmtId="0" fontId="0" fillId="2" borderId="3" xfId="0" applyFill="1" applyBorder="1" applyAlignment="1" applyProtection="1"/>
    <xf numFmtId="0" fontId="23" fillId="0" borderId="3" xfId="0" applyFont="1" applyFill="1" applyBorder="1" applyAlignment="1" applyProtection="1">
      <alignment horizontal="right"/>
    </xf>
    <xf numFmtId="0" fontId="4" fillId="0" borderId="3" xfId="0" applyFont="1" applyFill="1" applyBorder="1" applyAlignment="1" applyProtection="1">
      <alignment horizontal="right"/>
    </xf>
    <xf numFmtId="165" fontId="4" fillId="0" borderId="1" xfId="3" applyNumberFormat="1" applyFont="1" applyBorder="1" applyAlignment="1" applyProtection="1">
      <alignment horizontal="right"/>
    </xf>
    <xf numFmtId="167" fontId="5" fillId="0" borderId="0" xfId="3" applyNumberFormat="1" applyFont="1" applyBorder="1" applyAlignment="1" applyProtection="1">
      <alignment horizontal="left"/>
      <protection locked="0"/>
    </xf>
    <xf numFmtId="14" fontId="5" fillId="0" borderId="0" xfId="3" applyNumberFormat="1" applyFont="1" applyBorder="1" applyAlignment="1" applyProtection="1">
      <alignment horizontal="left"/>
      <protection locked="0"/>
    </xf>
    <xf numFmtId="49" fontId="16" fillId="0" borderId="0" xfId="0" applyNumberFormat="1" applyFont="1"/>
    <xf numFmtId="3" fontId="5" fillId="0" borderId="0" xfId="3" applyNumberFormat="1" applyFont="1" applyFill="1" applyBorder="1" applyAlignment="1" applyProtection="1">
      <alignment horizontal="right"/>
    </xf>
    <xf numFmtId="0" fontId="5" fillId="0" borderId="0" xfId="3" applyFont="1" applyFill="1" applyBorder="1" applyAlignment="1" applyProtection="1">
      <alignment horizontal="center"/>
    </xf>
    <xf numFmtId="3" fontId="4" fillId="0" borderId="13" xfId="3" applyNumberFormat="1" applyFont="1" applyFill="1" applyBorder="1" applyAlignment="1" applyProtection="1">
      <alignment horizontal="right"/>
    </xf>
    <xf numFmtId="3" fontId="4" fillId="0" borderId="13" xfId="0" applyNumberFormat="1" applyFont="1" applyBorder="1" applyAlignment="1" applyProtection="1"/>
    <xf numFmtId="0" fontId="2" fillId="0" borderId="0" xfId="3" applyAlignment="1" applyProtection="1"/>
    <xf numFmtId="0" fontId="3" fillId="0" borderId="0" xfId="3" applyFont="1" applyFill="1" applyBorder="1" applyAlignment="1" applyProtection="1">
      <alignment horizontal="center"/>
    </xf>
    <xf numFmtId="0" fontId="5" fillId="0" borderId="0" xfId="3" applyFont="1" applyAlignment="1" applyProtection="1"/>
    <xf numFmtId="3" fontId="3" fillId="0" borderId="13" xfId="3" applyNumberFormat="1" applyFont="1" applyBorder="1" applyAlignment="1" applyProtection="1">
      <alignment horizontal="right"/>
    </xf>
    <xf numFmtId="0" fontId="3" fillId="0" borderId="0" xfId="3" applyFont="1" applyBorder="1" applyAlignment="1" applyProtection="1">
      <alignment horizontal="center"/>
    </xf>
    <xf numFmtId="3" fontId="3" fillId="0" borderId="0" xfId="3" applyNumberFormat="1" applyFont="1" applyBorder="1" applyAlignment="1" applyProtection="1"/>
    <xf numFmtId="3" fontId="5" fillId="0" borderId="0" xfId="3" applyNumberFormat="1" applyFont="1" applyFill="1" applyBorder="1" applyAlignment="1" applyProtection="1"/>
    <xf numFmtId="3" fontId="3" fillId="2" borderId="29" xfId="3" applyNumberFormat="1" applyFont="1" applyFill="1" applyBorder="1" applyAlignment="1" applyProtection="1"/>
    <xf numFmtId="3" fontId="5" fillId="0" borderId="0" xfId="3" applyNumberFormat="1" applyFont="1" applyBorder="1" applyAlignment="1" applyProtection="1">
      <alignment horizontal="left"/>
    </xf>
    <xf numFmtId="3" fontId="3" fillId="0" borderId="0" xfId="3" applyNumberFormat="1" applyFont="1" applyFill="1" applyBorder="1" applyAlignment="1" applyProtection="1">
      <alignment horizontal="center"/>
    </xf>
    <xf numFmtId="3" fontId="3" fillId="0" borderId="52" xfId="3" applyNumberFormat="1" applyFont="1" applyFill="1" applyBorder="1" applyAlignment="1" applyProtection="1"/>
    <xf numFmtId="4" fontId="6" fillId="0" borderId="0" xfId="3" applyNumberFormat="1" applyFont="1" applyAlignment="1" applyProtection="1"/>
    <xf numFmtId="4" fontId="6" fillId="0" borderId="0" xfId="3" applyNumberFormat="1" applyFont="1" applyFill="1" applyBorder="1" applyAlignment="1" applyProtection="1">
      <alignment horizontal="center"/>
    </xf>
    <xf numFmtId="0" fontId="5" fillId="0" borderId="5" xfId="3" applyFont="1" applyFill="1" applyBorder="1" applyAlignment="1" applyProtection="1">
      <protection locked="0"/>
    </xf>
    <xf numFmtId="3" fontId="6" fillId="0" borderId="0" xfId="4" applyNumberFormat="1" applyFont="1"/>
    <xf numFmtId="3" fontId="4" fillId="0" borderId="1" xfId="0" applyNumberFormat="1" applyFont="1" applyBorder="1" applyAlignment="1" applyProtection="1">
      <protection locked="0"/>
    </xf>
    <xf numFmtId="0" fontId="5" fillId="0" borderId="0" xfId="4" applyFont="1" applyProtection="1"/>
    <xf numFmtId="3" fontId="6" fillId="0" borderId="31" xfId="0" applyNumberFormat="1" applyFont="1" applyBorder="1" applyAlignment="1" applyProtection="1">
      <protection locked="0"/>
    </xf>
    <xf numFmtId="0" fontId="5" fillId="0" borderId="0" xfId="2" applyFont="1" applyBorder="1" applyAlignment="1">
      <alignment horizontal="left"/>
    </xf>
    <xf numFmtId="0" fontId="5" fillId="0" borderId="0" xfId="4" applyFont="1" applyAlignment="1" applyProtection="1">
      <alignment horizontal="left"/>
    </xf>
    <xf numFmtId="0" fontId="3" fillId="0" borderId="0" xfId="2" applyFont="1" applyAlignment="1" applyProtection="1">
      <alignment horizontal="right"/>
    </xf>
    <xf numFmtId="0" fontId="5" fillId="0" borderId="24" xfId="2" applyFont="1" applyBorder="1" applyProtection="1">
      <protection locked="0"/>
    </xf>
    <xf numFmtId="0" fontId="5" fillId="0" borderId="53" xfId="2" applyFont="1" applyBorder="1" applyProtection="1">
      <protection locked="0"/>
    </xf>
    <xf numFmtId="0" fontId="5" fillId="0" borderId="21" xfId="2" applyFont="1" applyBorder="1" applyProtection="1">
      <protection locked="0"/>
    </xf>
    <xf numFmtId="3" fontId="5" fillId="0" borderId="0" xfId="2" applyNumberFormat="1" applyFont="1" applyBorder="1" applyProtection="1">
      <protection locked="0"/>
    </xf>
    <xf numFmtId="0" fontId="4" fillId="0" borderId="4" xfId="3" applyNumberFormat="1" applyFont="1" applyFill="1" applyBorder="1" applyAlignment="1" applyProtection="1">
      <alignment horizontal="center"/>
    </xf>
    <xf numFmtId="3" fontId="4" fillId="0" borderId="4" xfId="3" applyNumberFormat="1" applyFont="1" applyFill="1" applyBorder="1" applyAlignment="1" applyProtection="1">
      <alignment horizontal="right"/>
    </xf>
    <xf numFmtId="0" fontId="6" fillId="0" borderId="30" xfId="3" applyNumberFormat="1" applyFont="1" applyFill="1" applyBorder="1" applyAlignment="1" applyProtection="1"/>
    <xf numFmtId="0" fontId="6" fillId="0" borderId="30" xfId="3" applyNumberFormat="1" applyFont="1" applyBorder="1" applyAlignment="1" applyProtection="1">
      <alignment horizontal="right"/>
    </xf>
    <xf numFmtId="0" fontId="4" fillId="0" borderId="30" xfId="6" applyNumberFormat="1" applyFont="1" applyFill="1" applyBorder="1" applyAlignment="1" applyProtection="1"/>
    <xf numFmtId="0" fontId="6" fillId="0" borderId="34" xfId="3" applyNumberFormat="1" applyFont="1" applyFill="1" applyBorder="1" applyAlignment="1" applyProtection="1"/>
    <xf numFmtId="0" fontId="4" fillId="0" borderId="10" xfId="6" applyNumberFormat="1" applyFont="1" applyFill="1" applyBorder="1" applyAlignment="1" applyProtection="1"/>
    <xf numFmtId="0" fontId="4" fillId="0" borderId="33" xfId="6" applyNumberFormat="1" applyFont="1" applyFill="1" applyBorder="1" applyAlignment="1" applyProtection="1"/>
    <xf numFmtId="0" fontId="6" fillId="0" borderId="10" xfId="3" applyNumberFormat="1" applyFont="1" applyBorder="1" applyAlignment="1" applyProtection="1"/>
    <xf numFmtId="0" fontId="6" fillId="0" borderId="30" xfId="3" applyNumberFormat="1" applyFont="1" applyBorder="1" applyAlignment="1" applyProtection="1"/>
    <xf numFmtId="0" fontId="26" fillId="0" borderId="0" xfId="1" applyFont="1" applyProtection="1">
      <protection locked="0"/>
    </xf>
    <xf numFmtId="0" fontId="5" fillId="0" borderId="4" xfId="0" applyFont="1" applyBorder="1" applyAlignment="1" applyProtection="1">
      <protection locked="0"/>
    </xf>
    <xf numFmtId="0" fontId="7" fillId="0" borderId="5" xfId="3" applyFont="1" applyFill="1" applyBorder="1" applyAlignment="1" applyProtection="1">
      <protection locked="0"/>
    </xf>
    <xf numFmtId="0" fontId="6" fillId="0" borderId="34" xfId="3" applyNumberFormat="1" applyFont="1" applyFill="1" applyBorder="1" applyAlignment="1" applyProtection="1">
      <alignment horizontal="center"/>
      <protection locked="0"/>
    </xf>
    <xf numFmtId="0" fontId="5" fillId="0" borderId="0" xfId="3" applyFont="1" applyBorder="1" applyAlignment="1" applyProtection="1">
      <alignment horizontal="right"/>
      <protection locked="0"/>
    </xf>
    <xf numFmtId="0" fontId="5" fillId="0" borderId="0" xfId="0" applyFont="1" applyBorder="1" applyAlignment="1" applyProtection="1">
      <protection locked="0"/>
    </xf>
    <xf numFmtId="3" fontId="5" fillId="0" borderId="0" xfId="0" applyNumberFormat="1" applyFont="1" applyBorder="1" applyAlignment="1" applyProtection="1">
      <alignment horizontal="right"/>
      <protection locked="0"/>
    </xf>
    <xf numFmtId="0" fontId="4" fillId="0" borderId="0" xfId="0" applyFont="1" applyAlignment="1" applyProtection="1">
      <alignment horizontal="left"/>
      <protection locked="0"/>
    </xf>
    <xf numFmtId="0" fontId="6" fillId="0" borderId="0" xfId="0" applyNumberFormat="1" applyFont="1" applyAlignment="1" applyProtection="1">
      <alignment vertical="top"/>
      <protection locked="0"/>
    </xf>
    <xf numFmtId="0" fontId="6" fillId="0" borderId="0" xfId="0" applyFont="1" applyAlignment="1" applyProtection="1">
      <alignment vertical="top"/>
      <protection locked="0"/>
    </xf>
    <xf numFmtId="3" fontId="4" fillId="0" borderId="1" xfId="0" applyNumberFormat="1" applyFont="1" applyBorder="1" applyAlignment="1" applyProtection="1"/>
    <xf numFmtId="0" fontId="3" fillId="0" borderId="4" xfId="3" applyFont="1" applyBorder="1" applyAlignment="1" applyProtection="1"/>
    <xf numFmtId="3" fontId="6" fillId="0" borderId="32" xfId="0" applyNumberFormat="1" applyFont="1" applyBorder="1" applyAlignment="1" applyProtection="1">
      <alignment horizontal="right"/>
    </xf>
    <xf numFmtId="3" fontId="6" fillId="2" borderId="32" xfId="0" applyNumberFormat="1" applyFont="1" applyFill="1" applyBorder="1" applyAlignment="1" applyProtection="1">
      <alignment horizontal="right"/>
    </xf>
    <xf numFmtId="0" fontId="5" fillId="0" borderId="39" xfId="3" applyFont="1" applyBorder="1" applyAlignment="1" applyProtection="1"/>
    <xf numFmtId="0" fontId="3" fillId="2" borderId="36" xfId="3" applyFont="1" applyFill="1" applyBorder="1" applyAlignment="1" applyProtection="1"/>
    <xf numFmtId="0" fontId="5" fillId="0" borderId="32" xfId="3" applyFont="1" applyBorder="1" applyAlignment="1" applyProtection="1"/>
    <xf numFmtId="0" fontId="3" fillId="2" borderId="31" xfId="3" applyFont="1" applyFill="1" applyBorder="1" applyAlignment="1" applyProtection="1"/>
    <xf numFmtId="3" fontId="6" fillId="0" borderId="49" xfId="3" applyNumberFormat="1" applyFont="1" applyFill="1" applyBorder="1" applyProtection="1"/>
    <xf numFmtId="3" fontId="6" fillId="0" borderId="8" xfId="3" applyNumberFormat="1" applyFont="1" applyFill="1" applyBorder="1" applyProtection="1"/>
    <xf numFmtId="0" fontId="6" fillId="0" borderId="8" xfId="3" applyFont="1" applyFill="1" applyBorder="1" applyProtection="1"/>
    <xf numFmtId="3" fontId="6" fillId="0" borderId="8" xfId="3" applyNumberFormat="1" applyFont="1" applyBorder="1" applyProtection="1"/>
    <xf numFmtId="3" fontId="6" fillId="0" borderId="9" xfId="3" applyNumberFormat="1" applyFont="1" applyFill="1" applyBorder="1" applyProtection="1"/>
    <xf numFmtId="3" fontId="6" fillId="0" borderId="8" xfId="1" applyNumberFormat="1" applyFont="1" applyBorder="1" applyProtection="1"/>
    <xf numFmtId="3" fontId="4" fillId="0" borderId="6" xfId="1" applyNumberFormat="1" applyFont="1" applyBorder="1" applyProtection="1"/>
    <xf numFmtId="0" fontId="3" fillId="0" borderId="0" xfId="2" applyFont="1"/>
    <xf numFmtId="3" fontId="18" fillId="2" borderId="1" xfId="5" applyNumberFormat="1" applyFont="1" applyFill="1" applyBorder="1" applyProtection="1"/>
    <xf numFmtId="49" fontId="18" fillId="2" borderId="34" xfId="5" applyNumberFormat="1" applyFont="1" applyFill="1" applyBorder="1" applyProtection="1"/>
    <xf numFmtId="0" fontId="5" fillId="0" borderId="0" xfId="2" applyFont="1" applyProtection="1">
      <protection locked="0"/>
    </xf>
    <xf numFmtId="49" fontId="5" fillId="0" borderId="30" xfId="2" applyNumberFormat="1" applyFont="1" applyBorder="1" applyProtection="1">
      <protection locked="0"/>
    </xf>
    <xf numFmtId="49" fontId="5" fillId="0" borderId="34" xfId="2" applyNumberFormat="1" applyFont="1" applyBorder="1" applyProtection="1">
      <protection locked="0"/>
    </xf>
    <xf numFmtId="0" fontId="6" fillId="0" borderId="0" xfId="2" applyFont="1"/>
    <xf numFmtId="49" fontId="24" fillId="3" borderId="0" xfId="0" applyNumberFormat="1" applyFont="1" applyFill="1"/>
    <xf numFmtId="49" fontId="24" fillId="0" borderId="0" xfId="0" applyNumberFormat="1" applyFont="1" applyFill="1"/>
    <xf numFmtId="0" fontId="31" fillId="0" borderId="0" xfId="2" applyFont="1" applyAlignment="1">
      <alignment horizontal="left"/>
    </xf>
    <xf numFmtId="0" fontId="32" fillId="0" borderId="0" xfId="2" applyFont="1" applyAlignment="1">
      <alignment horizontal="left"/>
    </xf>
    <xf numFmtId="0" fontId="33" fillId="0" borderId="0" xfId="2" applyFont="1" applyBorder="1" applyAlignment="1"/>
    <xf numFmtId="14" fontId="3" fillId="3" borderId="0" xfId="2" applyNumberFormat="1" applyFont="1" applyFill="1" applyBorder="1" applyProtection="1">
      <protection locked="0"/>
    </xf>
    <xf numFmtId="0" fontId="34" fillId="0" borderId="1" xfId="2" applyFont="1" applyBorder="1"/>
    <xf numFmtId="0" fontId="4" fillId="3" borderId="1" xfId="2" applyFont="1" applyFill="1" applyBorder="1" applyAlignment="1" applyProtection="1">
      <alignment horizontal="center"/>
      <protection locked="0"/>
    </xf>
    <xf numFmtId="0" fontId="3" fillId="3" borderId="11" xfId="2" applyFont="1" applyFill="1" applyBorder="1" applyAlignment="1" applyProtection="1">
      <alignment horizontal="center"/>
      <protection locked="0"/>
    </xf>
    <xf numFmtId="0" fontId="3" fillId="3" borderId="1" xfId="2" applyFont="1" applyFill="1" applyBorder="1" applyAlignment="1" applyProtection="1">
      <alignment horizontal="center"/>
      <protection locked="0"/>
    </xf>
    <xf numFmtId="0" fontId="35" fillId="0" borderId="0" xfId="2" applyFont="1" applyAlignment="1">
      <alignment horizontal="left"/>
    </xf>
    <xf numFmtId="0" fontId="5" fillId="0" borderId="0" xfId="2" applyFont="1" applyBorder="1" applyProtection="1">
      <protection locked="0"/>
    </xf>
    <xf numFmtId="0" fontId="5" fillId="0" borderId="0" xfId="2" applyFont="1" applyAlignment="1">
      <alignment horizontal="left"/>
    </xf>
    <xf numFmtId="0" fontId="31" fillId="0" borderId="0" xfId="2" applyFont="1" applyBorder="1"/>
    <xf numFmtId="0" fontId="15" fillId="3" borderId="0" xfId="2" applyFont="1" applyFill="1" applyBorder="1" applyProtection="1">
      <protection locked="0"/>
    </xf>
    <xf numFmtId="0" fontId="5" fillId="3" borderId="0" xfId="2" applyFont="1" applyFill="1" applyProtection="1">
      <protection locked="0"/>
    </xf>
    <xf numFmtId="168" fontId="3" fillId="3" borderId="0" xfId="2" applyNumberFormat="1" applyFont="1" applyFill="1" applyBorder="1" applyAlignment="1" applyProtection="1">
      <protection locked="0"/>
    </xf>
    <xf numFmtId="166" fontId="6" fillId="3" borderId="1" xfId="2" applyNumberFormat="1" applyFont="1" applyFill="1" applyBorder="1" applyProtection="1">
      <protection locked="0"/>
    </xf>
    <xf numFmtId="166" fontId="6" fillId="3" borderId="11" xfId="2" applyNumberFormat="1" applyFont="1" applyFill="1" applyBorder="1" applyAlignment="1" applyProtection="1">
      <protection locked="0"/>
    </xf>
    <xf numFmtId="166" fontId="5" fillId="3" borderId="1" xfId="2" applyNumberFormat="1" applyFont="1" applyFill="1" applyBorder="1" applyProtection="1">
      <protection locked="0"/>
    </xf>
    <xf numFmtId="0" fontId="24" fillId="0" borderId="0" xfId="2" applyFont="1" applyBorder="1" applyAlignment="1">
      <alignment horizontal="left"/>
    </xf>
    <xf numFmtId="0" fontId="24" fillId="0" borderId="13" xfId="2" applyFont="1" applyBorder="1" applyAlignment="1">
      <alignment horizontal="left"/>
    </xf>
    <xf numFmtId="4" fontId="3" fillId="0" borderId="0" xfId="2" applyNumberFormat="1" applyFont="1" applyBorder="1" applyAlignment="1"/>
    <xf numFmtId="0" fontId="5" fillId="0" borderId="54" xfId="2" applyFont="1" applyBorder="1"/>
    <xf numFmtId="0" fontId="5" fillId="0" borderId="0" xfId="2" applyFont="1" applyAlignment="1">
      <alignment horizontal="right"/>
    </xf>
    <xf numFmtId="0" fontId="36" fillId="0" borderId="0" xfId="2" applyFont="1" applyAlignment="1">
      <alignment horizontal="left"/>
    </xf>
    <xf numFmtId="0" fontId="37" fillId="0" borderId="23" xfId="2" applyFont="1" applyBorder="1"/>
    <xf numFmtId="0" fontId="38" fillId="0" borderId="52" xfId="2" applyFont="1" applyBorder="1" applyAlignment="1" applyProtection="1">
      <alignment horizontal="center"/>
    </xf>
    <xf numFmtId="0" fontId="39" fillId="0" borderId="52" xfId="2" applyFont="1" applyBorder="1" applyAlignment="1" applyProtection="1">
      <alignment horizontal="center"/>
    </xf>
    <xf numFmtId="0" fontId="38" fillId="0" borderId="52" xfId="2" applyNumberFormat="1" applyFont="1" applyBorder="1" applyAlignment="1" applyProtection="1">
      <alignment horizontal="center"/>
    </xf>
    <xf numFmtId="0" fontId="37" fillId="0" borderId="52" xfId="2" applyFont="1" applyBorder="1" applyAlignment="1" applyProtection="1">
      <alignment horizontal="center"/>
    </xf>
    <xf numFmtId="0" fontId="38" fillId="0" borderId="52" xfId="2" applyFont="1" applyBorder="1" applyAlignment="1">
      <alignment horizontal="center"/>
    </xf>
    <xf numFmtId="0" fontId="38" fillId="0" borderId="48" xfId="2" applyFont="1" applyBorder="1" applyAlignment="1">
      <alignment horizontal="center"/>
    </xf>
    <xf numFmtId="0" fontId="36" fillId="0" borderId="0" xfId="2" applyFont="1" applyFill="1" applyBorder="1" applyAlignment="1">
      <alignment horizontal="left"/>
    </xf>
    <xf numFmtId="0" fontId="31" fillId="0" borderId="9" xfId="2" applyFont="1" applyBorder="1"/>
    <xf numFmtId="0" fontId="24" fillId="0" borderId="0" xfId="2" applyFont="1" applyBorder="1" applyAlignment="1" applyProtection="1">
      <alignment horizontal="center"/>
    </xf>
    <xf numFmtId="0" fontId="5" fillId="0" borderId="0" xfId="2" applyFont="1" applyBorder="1" applyAlignment="1" applyProtection="1">
      <alignment horizontal="center"/>
    </xf>
    <xf numFmtId="0" fontId="33" fillId="0" borderId="0" xfId="2" applyFont="1" applyFill="1" applyBorder="1" applyAlignment="1" applyProtection="1">
      <alignment horizontal="center"/>
    </xf>
    <xf numFmtId="0" fontId="33" fillId="0" borderId="0" xfId="2" applyFont="1" applyFill="1" applyBorder="1" applyAlignment="1">
      <alignment horizontal="center"/>
    </xf>
    <xf numFmtId="0" fontId="33" fillId="0" borderId="49" xfId="2" applyFont="1" applyFill="1" applyBorder="1" applyAlignment="1"/>
    <xf numFmtId="3" fontId="36" fillId="0" borderId="0" xfId="2" applyNumberFormat="1" applyFont="1" applyBorder="1" applyAlignment="1">
      <alignment horizontal="left"/>
    </xf>
    <xf numFmtId="0" fontId="5" fillId="0" borderId="9" xfId="2" applyFont="1" applyBorder="1"/>
    <xf numFmtId="168" fontId="16" fillId="0" borderId="0" xfId="2" applyNumberFormat="1" applyFont="1" applyBorder="1" applyAlignment="1" applyProtection="1">
      <alignment horizontal="left"/>
    </xf>
    <xf numFmtId="168" fontId="16" fillId="0" borderId="0" xfId="2" applyNumberFormat="1" applyFont="1" applyBorder="1" applyAlignment="1" applyProtection="1">
      <alignment horizontal="right"/>
    </xf>
    <xf numFmtId="168" fontId="29" fillId="0" borderId="0" xfId="2" applyNumberFormat="1" applyFont="1" applyBorder="1" applyAlignment="1" applyProtection="1">
      <alignment horizontal="right"/>
    </xf>
    <xf numFmtId="3" fontId="16" fillId="0" borderId="0" xfId="2" applyNumberFormat="1" applyFont="1" applyBorder="1"/>
    <xf numFmtId="3" fontId="3" fillId="0" borderId="49" xfId="2" applyNumberFormat="1" applyFont="1" applyBorder="1" applyAlignment="1"/>
    <xf numFmtId="0" fontId="36" fillId="0" borderId="0" xfId="2" applyFont="1" applyBorder="1" applyAlignment="1">
      <alignment horizontal="left"/>
    </xf>
    <xf numFmtId="0" fontId="38" fillId="0" borderId="16" xfId="2" applyFont="1" applyBorder="1"/>
    <xf numFmtId="10" fontId="24" fillId="0" borderId="13" xfId="2" applyNumberFormat="1" applyFont="1" applyBorder="1" applyAlignment="1" applyProtection="1">
      <alignment horizontal="center"/>
    </xf>
    <xf numFmtId="10" fontId="24" fillId="0" borderId="13" xfId="2" applyNumberFormat="1" applyFont="1" applyBorder="1" applyAlignment="1" applyProtection="1">
      <alignment horizontal="right"/>
    </xf>
    <xf numFmtId="0" fontId="5" fillId="0" borderId="13" xfId="2" applyFont="1" applyBorder="1"/>
    <xf numFmtId="0" fontId="5" fillId="0" borderId="7" xfId="2" applyFont="1" applyBorder="1" applyAlignment="1">
      <alignment horizontal="right"/>
    </xf>
    <xf numFmtId="0" fontId="38" fillId="0" borderId="0" xfId="2" applyFont="1" applyBorder="1"/>
    <xf numFmtId="10" fontId="24" fillId="0" borderId="0" xfId="2" applyNumberFormat="1" applyFont="1" applyBorder="1"/>
    <xf numFmtId="10" fontId="24" fillId="0" borderId="0" xfId="2" applyNumberFormat="1" applyFont="1" applyBorder="1" applyProtection="1"/>
    <xf numFmtId="10" fontId="16" fillId="0" borderId="0" xfId="2" applyNumberFormat="1" applyFont="1" applyBorder="1" applyAlignment="1">
      <alignment horizontal="right"/>
    </xf>
    <xf numFmtId="3" fontId="3" fillId="0" borderId="0" xfId="2" applyNumberFormat="1" applyFont="1" applyBorder="1" applyAlignment="1">
      <alignment horizontal="center"/>
    </xf>
    <xf numFmtId="0" fontId="38" fillId="0" borderId="0" xfId="2" applyFont="1" applyBorder="1" applyAlignment="1">
      <alignment horizontal="left" vertical="top"/>
    </xf>
    <xf numFmtId="0" fontId="16" fillId="3" borderId="0" xfId="2" applyFont="1" applyFill="1" applyBorder="1" applyAlignment="1" applyProtection="1">
      <alignment horizontal="left" vertical="top"/>
      <protection locked="0"/>
    </xf>
    <xf numFmtId="0" fontId="38" fillId="0" borderId="0" xfId="2" applyFont="1" applyBorder="1" applyAlignment="1">
      <alignment horizontal="center"/>
    </xf>
    <xf numFmtId="0" fontId="38" fillId="0" borderId="0" xfId="2" applyFont="1" applyBorder="1" applyAlignment="1">
      <alignment horizontal="left"/>
    </xf>
    <xf numFmtId="0" fontId="16" fillId="3" borderId="0" xfId="2" applyFont="1" applyFill="1" applyBorder="1" applyAlignment="1" applyProtection="1">
      <alignment horizontal="left"/>
      <protection locked="0"/>
    </xf>
    <xf numFmtId="0" fontId="24" fillId="0" borderId="4" xfId="2" applyFont="1" applyFill="1" applyBorder="1" applyAlignment="1" applyProtection="1">
      <alignment horizontal="left"/>
      <protection locked="0"/>
    </xf>
    <xf numFmtId="0" fontId="38" fillId="0" borderId="0" xfId="2" applyNumberFormat="1" applyFont="1" applyBorder="1" applyAlignment="1" applyProtection="1">
      <alignment horizontal="center"/>
    </xf>
    <xf numFmtId="0" fontId="38" fillId="0" borderId="4" xfId="2" applyFont="1" applyBorder="1" applyAlignment="1">
      <alignment horizontal="center"/>
    </xf>
    <xf numFmtId="0" fontId="38" fillId="0" borderId="4" xfId="2" applyFont="1" applyBorder="1" applyAlignment="1">
      <alignment horizontal="center" vertical="center"/>
    </xf>
    <xf numFmtId="0" fontId="5" fillId="0" borderId="4" xfId="2" applyFont="1" applyBorder="1" applyAlignment="1">
      <alignment horizontal="left" vertical="center"/>
    </xf>
    <xf numFmtId="0" fontId="5" fillId="0" borderId="0" xfId="2" applyFont="1" applyAlignment="1">
      <alignment vertical="center"/>
    </xf>
    <xf numFmtId="0" fontId="38" fillId="4" borderId="2" xfId="2" applyFont="1" applyFill="1" applyBorder="1" applyAlignment="1">
      <alignment vertical="center"/>
    </xf>
    <xf numFmtId="0" fontId="38" fillId="4" borderId="3" xfId="2" applyFont="1" applyFill="1" applyBorder="1" applyAlignment="1">
      <alignment vertical="center"/>
    </xf>
    <xf numFmtId="3" fontId="24" fillId="4" borderId="4" xfId="5" applyNumberFormat="1" applyFont="1" applyFill="1" applyBorder="1" applyAlignment="1">
      <alignment vertical="center"/>
    </xf>
    <xf numFmtId="3" fontId="38" fillId="4" borderId="3" xfId="5" applyNumberFormat="1" applyFont="1" applyFill="1" applyBorder="1" applyAlignment="1">
      <alignment horizontal="center" vertical="center"/>
    </xf>
    <xf numFmtId="3" fontId="24" fillId="4" borderId="3" xfId="5" applyNumberFormat="1" applyFont="1" applyFill="1" applyBorder="1" applyAlignment="1" applyProtection="1">
      <alignment horizontal="right" vertical="center"/>
    </xf>
    <xf numFmtId="3" fontId="24" fillId="4" borderId="3" xfId="5" applyNumberFormat="1" applyFont="1" applyFill="1" applyBorder="1" applyAlignment="1" applyProtection="1">
      <alignment vertical="center"/>
    </xf>
    <xf numFmtId="0" fontId="38" fillId="4" borderId="4" xfId="2" applyFont="1" applyFill="1" applyBorder="1" applyAlignment="1">
      <alignment horizontal="center" vertical="center"/>
    </xf>
    <xf numFmtId="0" fontId="5" fillId="4" borderId="4" xfId="2" applyFont="1" applyFill="1" applyBorder="1" applyAlignment="1">
      <alignment horizontal="right" vertical="center"/>
    </xf>
    <xf numFmtId="0" fontId="5" fillId="4" borderId="11" xfId="2" applyFont="1" applyFill="1" applyBorder="1" applyAlignment="1">
      <alignment horizontal="left" vertical="center"/>
    </xf>
    <xf numFmtId="0" fontId="24" fillId="3" borderId="0" xfId="2" applyFont="1" applyFill="1" applyBorder="1" applyProtection="1">
      <protection locked="0"/>
    </xf>
    <xf numFmtId="3" fontId="24" fillId="3" borderId="0" xfId="2" applyNumberFormat="1" applyFont="1" applyFill="1" applyBorder="1" applyProtection="1">
      <protection locked="0"/>
    </xf>
    <xf numFmtId="10" fontId="24" fillId="0" borderId="0" xfId="2" applyNumberFormat="1" applyFont="1" applyFill="1" applyBorder="1" applyProtection="1"/>
    <xf numFmtId="3" fontId="24" fillId="0" borderId="0" xfId="2" applyNumberFormat="1" applyFont="1" applyBorder="1"/>
    <xf numFmtId="14" fontId="5" fillId="3" borderId="0" xfId="2" applyNumberFormat="1" applyFont="1" applyFill="1" applyBorder="1" applyProtection="1">
      <protection locked="0"/>
    </xf>
    <xf numFmtId="14" fontId="5" fillId="3" borderId="10" xfId="2" applyNumberFormat="1" applyFont="1" applyFill="1" applyBorder="1" applyAlignment="1" applyProtection="1">
      <alignment horizontal="left" vertical="top"/>
      <protection locked="0"/>
    </xf>
    <xf numFmtId="0" fontId="24" fillId="0" borderId="21" xfId="2" applyFont="1" applyBorder="1" applyProtection="1">
      <protection locked="0"/>
    </xf>
    <xf numFmtId="0" fontId="24" fillId="0" borderId="4" xfId="2" applyFont="1" applyBorder="1" applyProtection="1">
      <protection locked="0"/>
    </xf>
    <xf numFmtId="0" fontId="16" fillId="0" borderId="4" xfId="2" applyFont="1" applyBorder="1" applyAlignment="1">
      <alignment horizontal="right"/>
    </xf>
    <xf numFmtId="10" fontId="16" fillId="0" borderId="0" xfId="2" applyNumberFormat="1" applyFont="1" applyFill="1" applyBorder="1" applyProtection="1"/>
    <xf numFmtId="3" fontId="16" fillId="0" borderId="4" xfId="2" applyNumberFormat="1" applyFont="1" applyBorder="1"/>
    <xf numFmtId="0" fontId="5" fillId="0" borderId="4" xfId="2" applyFont="1" applyBorder="1" applyProtection="1">
      <protection locked="0"/>
    </xf>
    <xf numFmtId="0" fontId="5" fillId="0" borderId="5" xfId="2" applyFont="1" applyBorder="1" applyAlignment="1" applyProtection="1">
      <alignment horizontal="left"/>
      <protection locked="0"/>
    </xf>
    <xf numFmtId="0" fontId="38" fillId="4" borderId="4" xfId="2" applyFont="1" applyFill="1" applyBorder="1" applyAlignment="1">
      <alignment vertical="center"/>
    </xf>
    <xf numFmtId="3" fontId="24" fillId="4" borderId="3" xfId="5" applyNumberFormat="1" applyFont="1" applyFill="1" applyBorder="1" applyAlignment="1">
      <alignment vertical="center"/>
    </xf>
    <xf numFmtId="0" fontId="38" fillId="4" borderId="4" xfId="2" applyFont="1" applyFill="1" applyBorder="1" applyAlignment="1" applyProtection="1">
      <alignment horizontal="center" vertical="center"/>
      <protection locked="0"/>
    </xf>
    <xf numFmtId="0" fontId="5" fillId="4" borderId="5" xfId="2" applyFont="1" applyFill="1" applyBorder="1" applyAlignment="1" applyProtection="1">
      <alignment horizontal="left" vertical="center"/>
      <protection locked="0"/>
    </xf>
    <xf numFmtId="0" fontId="5" fillId="3" borderId="10" xfId="2" applyFont="1" applyFill="1" applyBorder="1" applyAlignment="1" applyProtection="1">
      <alignment horizontal="left"/>
      <protection locked="0"/>
    </xf>
    <xf numFmtId="0" fontId="24" fillId="0" borderId="24" xfId="2" applyFont="1" applyBorder="1" applyProtection="1">
      <protection locked="0"/>
    </xf>
    <xf numFmtId="0" fontId="5" fillId="0" borderId="4" xfId="2" applyFont="1" applyFill="1" applyBorder="1" applyProtection="1">
      <protection locked="0"/>
    </xf>
    <xf numFmtId="0" fontId="5" fillId="0" borderId="5" xfId="2" applyFont="1" applyFill="1" applyBorder="1" applyAlignment="1" applyProtection="1">
      <alignment horizontal="left"/>
      <protection locked="0"/>
    </xf>
    <xf numFmtId="3" fontId="38" fillId="4" borderId="2" xfId="5" applyNumberFormat="1" applyFont="1" applyFill="1" applyBorder="1" applyAlignment="1">
      <alignment vertical="center"/>
    </xf>
    <xf numFmtId="3" fontId="38" fillId="4" borderId="4" xfId="5" applyNumberFormat="1" applyFont="1" applyFill="1" applyBorder="1" applyAlignment="1">
      <alignment vertical="center"/>
    </xf>
    <xf numFmtId="0" fontId="24" fillId="0" borderId="0" xfId="2" applyFont="1" applyBorder="1" applyProtection="1">
      <protection locked="0"/>
    </xf>
    <xf numFmtId="14" fontId="5" fillId="0" borderId="4" xfId="2" applyNumberFormat="1" applyFont="1" applyFill="1" applyBorder="1" applyProtection="1">
      <protection locked="0"/>
    </xf>
    <xf numFmtId="3" fontId="38" fillId="4" borderId="3" xfId="5" applyNumberFormat="1" applyFont="1" applyFill="1" applyBorder="1" applyAlignment="1">
      <alignment vertical="center"/>
    </xf>
    <xf numFmtId="0" fontId="24" fillId="3" borderId="24" xfId="2" applyFont="1" applyFill="1" applyBorder="1" applyProtection="1">
      <protection locked="0"/>
    </xf>
    <xf numFmtId="3" fontId="5" fillId="0" borderId="4" xfId="2" applyNumberFormat="1" applyFont="1" applyFill="1" applyBorder="1" applyProtection="1">
      <protection locked="0"/>
    </xf>
    <xf numFmtId="3" fontId="38" fillId="4" borderId="2" xfId="5" applyNumberFormat="1" applyFont="1" applyFill="1" applyBorder="1" applyAlignment="1">
      <alignment horizontal="left"/>
    </xf>
    <xf numFmtId="3" fontId="38" fillId="4" borderId="4" xfId="5" applyNumberFormat="1" applyFont="1" applyFill="1" applyBorder="1" applyAlignment="1">
      <alignment horizontal="left"/>
    </xf>
    <xf numFmtId="3" fontId="24" fillId="4" borderId="4" xfId="5" applyNumberFormat="1" applyFont="1" applyFill="1" applyBorder="1" applyAlignment="1">
      <alignment horizontal="left"/>
    </xf>
    <xf numFmtId="3" fontId="24" fillId="4" borderId="3" xfId="5" applyNumberFormat="1" applyFont="1" applyFill="1" applyBorder="1" applyAlignment="1">
      <alignment horizontal="left"/>
    </xf>
    <xf numFmtId="3" fontId="24" fillId="4" borderId="3" xfId="5" applyNumberFormat="1" applyFont="1" applyFill="1" applyBorder="1" applyAlignment="1" applyProtection="1">
      <alignment horizontal="left"/>
    </xf>
    <xf numFmtId="0" fontId="38" fillId="4" borderId="4" xfId="2" applyFont="1" applyFill="1" applyBorder="1" applyAlignment="1">
      <alignment horizontal="left"/>
    </xf>
    <xf numFmtId="0" fontId="38" fillId="4" borderId="4" xfId="2" applyFont="1" applyFill="1" applyBorder="1" applyAlignment="1" applyProtection="1">
      <alignment horizontal="left"/>
      <protection locked="0"/>
    </xf>
    <xf numFmtId="0" fontId="5" fillId="4" borderId="5" xfId="2" applyFont="1" applyFill="1" applyBorder="1" applyAlignment="1" applyProtection="1">
      <alignment horizontal="left"/>
      <protection locked="0"/>
    </xf>
    <xf numFmtId="0" fontId="16" fillId="3" borderId="0" xfId="2" applyFont="1" applyFill="1" applyBorder="1" applyProtection="1">
      <protection locked="0"/>
    </xf>
    <xf numFmtId="10" fontId="5" fillId="0" borderId="0" xfId="2" applyNumberFormat="1" applyFont="1"/>
    <xf numFmtId="0" fontId="24" fillId="0" borderId="36" xfId="2" applyFont="1" applyBorder="1" applyProtection="1">
      <protection locked="0"/>
    </xf>
    <xf numFmtId="0" fontId="24" fillId="0" borderId="13" xfId="2" applyFont="1" applyBorder="1" applyProtection="1">
      <protection locked="0"/>
    </xf>
    <xf numFmtId="0" fontId="16" fillId="0" borderId="13" xfId="2" applyFont="1" applyBorder="1" applyAlignment="1">
      <alignment horizontal="right"/>
    </xf>
    <xf numFmtId="3" fontId="16" fillId="0" borderId="13" xfId="2" applyNumberFormat="1" applyFont="1" applyBorder="1"/>
    <xf numFmtId="10" fontId="16" fillId="0" borderId="13" xfId="2" applyNumberFormat="1" applyFont="1" applyFill="1" applyBorder="1" applyProtection="1"/>
    <xf numFmtId="0" fontId="5" fillId="0" borderId="13" xfId="2" applyFont="1" applyFill="1" applyBorder="1" applyProtection="1">
      <protection locked="0"/>
    </xf>
    <xf numFmtId="0" fontId="5" fillId="0" borderId="28" xfId="2" applyFont="1" applyFill="1" applyBorder="1" applyAlignment="1" applyProtection="1">
      <alignment horizontal="left"/>
      <protection locked="0"/>
    </xf>
    <xf numFmtId="0" fontId="24" fillId="0" borderId="55" xfId="2" applyFont="1" applyBorder="1" applyProtection="1">
      <protection locked="0"/>
    </xf>
    <xf numFmtId="0" fontId="24" fillId="0" borderId="35" xfId="2" applyFont="1" applyBorder="1" applyAlignment="1" applyProtection="1">
      <alignment horizontal="right"/>
      <protection locked="0"/>
    </xf>
    <xf numFmtId="0" fontId="24" fillId="0" borderId="35" xfId="2" applyFont="1" applyBorder="1" applyProtection="1">
      <protection locked="0"/>
    </xf>
    <xf numFmtId="0" fontId="16" fillId="0" borderId="35" xfId="2" applyFont="1" applyBorder="1" applyAlignment="1">
      <alignment horizontal="right"/>
    </xf>
    <xf numFmtId="3" fontId="16" fillId="0" borderId="35" xfId="2" applyNumberFormat="1" applyFont="1" applyBorder="1"/>
    <xf numFmtId="10" fontId="16" fillId="0" borderId="35" xfId="2" applyNumberFormat="1" applyFont="1" applyFill="1" applyBorder="1" applyProtection="1"/>
    <xf numFmtId="3" fontId="24" fillId="0" borderId="52" xfId="2" applyNumberFormat="1" applyFont="1" applyBorder="1"/>
    <xf numFmtId="0" fontId="5" fillId="0" borderId="0" xfId="2" applyFont="1" applyFill="1" applyBorder="1"/>
    <xf numFmtId="0" fontId="5" fillId="0" borderId="0" xfId="2" applyFont="1" applyFill="1" applyBorder="1" applyProtection="1">
      <protection locked="0"/>
    </xf>
    <xf numFmtId="0" fontId="5" fillId="0" borderId="10" xfId="2" applyFont="1" applyFill="1" applyBorder="1" applyAlignment="1" applyProtection="1">
      <alignment horizontal="left"/>
      <protection locked="0"/>
    </xf>
    <xf numFmtId="3" fontId="38" fillId="4" borderId="21" xfId="5" applyNumberFormat="1" applyFont="1" applyFill="1" applyBorder="1"/>
    <xf numFmtId="0" fontId="24" fillId="0" borderId="4" xfId="2" applyFont="1" applyBorder="1" applyAlignment="1" applyProtection="1">
      <alignment horizontal="right"/>
      <protection locked="0"/>
    </xf>
    <xf numFmtId="169" fontId="24" fillId="3" borderId="4" xfId="2" applyNumberFormat="1" applyFont="1" applyFill="1" applyBorder="1" applyProtection="1">
      <protection locked="0"/>
    </xf>
    <xf numFmtId="0" fontId="24" fillId="0" borderId="4" xfId="2" applyFont="1" applyBorder="1" applyAlignment="1">
      <alignment horizontal="right"/>
    </xf>
    <xf numFmtId="9" fontId="24" fillId="3" borderId="4" xfId="2" applyNumberFormat="1" applyFont="1" applyFill="1" applyBorder="1" applyAlignment="1" applyProtection="1">
      <alignment horizontal="right"/>
      <protection locked="0"/>
    </xf>
    <xf numFmtId="3" fontId="24" fillId="0" borderId="4" xfId="2" applyNumberFormat="1" applyFont="1" applyBorder="1" applyProtection="1"/>
    <xf numFmtId="10" fontId="24" fillId="0" borderId="3" xfId="2" applyNumberFormat="1" applyFont="1" applyFill="1" applyBorder="1" applyProtection="1"/>
    <xf numFmtId="3" fontId="24" fillId="0" borderId="3" xfId="2" applyNumberFormat="1" applyFont="1" applyBorder="1"/>
    <xf numFmtId="14" fontId="5" fillId="3" borderId="3" xfId="2" applyNumberFormat="1" applyFont="1" applyFill="1" applyBorder="1" applyProtection="1">
      <protection locked="0"/>
    </xf>
    <xf numFmtId="0" fontId="5" fillId="3" borderId="11" xfId="2" applyFont="1" applyFill="1" applyBorder="1" applyAlignment="1" applyProtection="1">
      <alignment horizontal="left"/>
      <protection locked="0"/>
    </xf>
    <xf numFmtId="0" fontId="3" fillId="0" borderId="0" xfId="2" applyFont="1" applyFill="1"/>
    <xf numFmtId="3" fontId="38" fillId="4" borderId="2" xfId="5" applyNumberFormat="1" applyFont="1" applyFill="1" applyBorder="1"/>
    <xf numFmtId="169" fontId="24" fillId="3" borderId="3" xfId="2" applyNumberFormat="1" applyFont="1" applyFill="1" applyBorder="1" applyProtection="1">
      <protection locked="0"/>
    </xf>
    <xf numFmtId="3" fontId="24" fillId="0" borderId="4" xfId="2" applyNumberFormat="1" applyFont="1" applyBorder="1"/>
    <xf numFmtId="3" fontId="38" fillId="4" borderId="4" xfId="5" applyNumberFormat="1" applyFont="1" applyFill="1" applyBorder="1" applyAlignment="1">
      <alignment horizontal="right"/>
    </xf>
    <xf numFmtId="3" fontId="38" fillId="4" borderId="4" xfId="5" applyNumberFormat="1" applyFont="1" applyFill="1" applyBorder="1"/>
    <xf numFmtId="3" fontId="24" fillId="4" borderId="4" xfId="5" applyNumberFormat="1" applyFont="1" applyFill="1" applyBorder="1"/>
    <xf numFmtId="3" fontId="24" fillId="4" borderId="4" xfId="5" applyNumberFormat="1" applyFont="1" applyFill="1" applyBorder="1" applyProtection="1">
      <protection locked="0"/>
    </xf>
    <xf numFmtId="3" fontId="24" fillId="4" borderId="3" xfId="5" applyNumberFormat="1" applyFont="1" applyFill="1" applyBorder="1" applyProtection="1"/>
    <xf numFmtId="0" fontId="38" fillId="4" borderId="3" xfId="2" applyFont="1" applyFill="1" applyBorder="1" applyAlignment="1">
      <alignment horizontal="center" vertical="center"/>
    </xf>
    <xf numFmtId="0" fontId="38" fillId="4" borderId="3" xfId="2" applyFont="1" applyFill="1" applyBorder="1" applyAlignment="1" applyProtection="1">
      <alignment horizontal="center" vertical="center"/>
      <protection locked="0"/>
    </xf>
    <xf numFmtId="0" fontId="5" fillId="4" borderId="11" xfId="2" applyFont="1" applyFill="1" applyBorder="1" applyAlignment="1" applyProtection="1">
      <alignment horizontal="left" vertical="center"/>
      <protection locked="0"/>
    </xf>
    <xf numFmtId="169" fontId="24" fillId="3" borderId="0" xfId="2" applyNumberFormat="1" applyFont="1" applyFill="1" applyBorder="1" applyProtection="1">
      <protection locked="0"/>
    </xf>
    <xf numFmtId="3" fontId="38" fillId="4" borderId="3" xfId="5" applyNumberFormat="1" applyFont="1" applyFill="1" applyBorder="1" applyAlignment="1">
      <alignment horizontal="right"/>
    </xf>
    <xf numFmtId="3" fontId="38" fillId="4" borderId="3" xfId="5" applyNumberFormat="1" applyFont="1" applyFill="1" applyBorder="1"/>
    <xf numFmtId="3" fontId="24" fillId="4" borderId="3" xfId="5" applyNumberFormat="1" applyFont="1" applyFill="1" applyBorder="1"/>
    <xf numFmtId="0" fontId="5" fillId="0" borderId="0" xfId="2" applyFont="1" applyFill="1"/>
    <xf numFmtId="0" fontId="24" fillId="0" borderId="0" xfId="2" applyFont="1" applyBorder="1" applyAlignment="1" applyProtection="1">
      <alignment horizontal="right"/>
      <protection locked="0"/>
    </xf>
    <xf numFmtId="9" fontId="24" fillId="3" borderId="0" xfId="2" applyNumberFormat="1" applyFont="1" applyFill="1" applyBorder="1" applyAlignment="1" applyProtection="1">
      <alignment horizontal="right"/>
      <protection locked="0"/>
    </xf>
    <xf numFmtId="3" fontId="24" fillId="4" borderId="56" xfId="5" applyNumberFormat="1" applyFont="1" applyFill="1" applyBorder="1"/>
    <xf numFmtId="3" fontId="24" fillId="4" borderId="54" xfId="5" applyNumberFormat="1" applyFont="1" applyFill="1" applyBorder="1"/>
    <xf numFmtId="3" fontId="24" fillId="4" borderId="54" xfId="5" applyNumberFormat="1" applyFont="1" applyFill="1" applyBorder="1" applyProtection="1"/>
    <xf numFmtId="0" fontId="38" fillId="4" borderId="54" xfId="2" applyFont="1" applyFill="1" applyBorder="1" applyAlignment="1">
      <alignment horizontal="center" vertical="center"/>
    </xf>
    <xf numFmtId="0" fontId="38" fillId="4" borderId="54" xfId="2" applyFont="1" applyFill="1" applyBorder="1" applyAlignment="1" applyProtection="1">
      <alignment horizontal="center" vertical="center"/>
      <protection locked="0"/>
    </xf>
    <xf numFmtId="0" fontId="5" fillId="4" borderId="57" xfId="2" applyFont="1" applyFill="1" applyBorder="1" applyAlignment="1" applyProtection="1">
      <alignment horizontal="left" vertical="center"/>
      <protection locked="0"/>
    </xf>
    <xf numFmtId="0" fontId="24" fillId="0" borderId="0" xfId="2" applyFont="1"/>
    <xf numFmtId="0" fontId="16" fillId="0" borderId="0" xfId="2" applyFont="1" applyBorder="1" applyAlignment="1">
      <alignment horizontal="right"/>
    </xf>
    <xf numFmtId="10" fontId="16" fillId="0" borderId="0" xfId="2" applyNumberFormat="1" applyFont="1" applyBorder="1" applyProtection="1"/>
    <xf numFmtId="10" fontId="5" fillId="0" borderId="0" xfId="2" applyNumberFormat="1" applyFont="1" applyBorder="1" applyProtection="1">
      <protection locked="0"/>
    </xf>
    <xf numFmtId="0" fontId="5" fillId="0" borderId="0" xfId="2" applyFont="1" applyAlignment="1" applyProtection="1">
      <alignment horizontal="left"/>
      <protection locked="0"/>
    </xf>
    <xf numFmtId="3" fontId="5" fillId="0" borderId="0" xfId="2" applyNumberFormat="1" applyFont="1" applyBorder="1"/>
    <xf numFmtId="3" fontId="38" fillId="4" borderId="2" xfId="5" applyNumberFormat="1" applyFont="1" applyFill="1" applyBorder="1" applyAlignment="1"/>
    <xf numFmtId="3" fontId="38" fillId="4" borderId="4" xfId="5" applyNumberFormat="1" applyFont="1" applyFill="1" applyBorder="1" applyAlignment="1"/>
    <xf numFmtId="3" fontId="24" fillId="4" borderId="4" xfId="5" applyNumberFormat="1" applyFont="1" applyFill="1" applyBorder="1" applyAlignment="1"/>
    <xf numFmtId="3" fontId="24" fillId="4" borderId="3" xfId="5" applyNumberFormat="1" applyFont="1" applyFill="1" applyBorder="1" applyAlignment="1"/>
    <xf numFmtId="3" fontId="24" fillId="4" borderId="3" xfId="5" applyNumberFormat="1" applyFont="1" applyFill="1" applyBorder="1" applyAlignment="1" applyProtection="1"/>
    <xf numFmtId="0" fontId="38" fillId="4" borderId="4" xfId="2" applyFont="1" applyFill="1" applyBorder="1" applyAlignment="1">
      <alignment horizontal="center"/>
    </xf>
    <xf numFmtId="0" fontId="38" fillId="4" borderId="4" xfId="2" applyFont="1" applyFill="1" applyBorder="1" applyAlignment="1" applyProtection="1">
      <alignment horizontal="center"/>
      <protection locked="0"/>
    </xf>
    <xf numFmtId="169" fontId="24" fillId="0" borderId="4" xfId="2" applyNumberFormat="1" applyFont="1" applyFill="1" applyBorder="1" applyProtection="1"/>
    <xf numFmtId="169" fontId="24" fillId="0" borderId="3" xfId="2" applyNumberFormat="1" applyFont="1" applyFill="1" applyBorder="1" applyProtection="1"/>
    <xf numFmtId="169" fontId="24" fillId="0" borderId="0" xfId="2" applyNumberFormat="1" applyFont="1" applyFill="1" applyBorder="1" applyProtection="1"/>
    <xf numFmtId="14" fontId="5" fillId="0" borderId="0" xfId="2" applyNumberFormat="1" applyFont="1" applyBorder="1" applyAlignment="1"/>
    <xf numFmtId="0" fontId="35" fillId="0" borderId="0" xfId="2" applyFont="1" applyBorder="1" applyAlignment="1">
      <alignment horizontal="left"/>
    </xf>
    <xf numFmtId="0" fontId="3" fillId="0" borderId="0" xfId="2" applyFont="1" applyBorder="1" applyAlignment="1">
      <alignment horizontal="right"/>
    </xf>
    <xf numFmtId="3" fontId="3" fillId="0" borderId="0" xfId="2" applyNumberFormat="1" applyFont="1" applyBorder="1"/>
    <xf numFmtId="10" fontId="3" fillId="0" borderId="0" xfId="2" applyNumberFormat="1" applyFont="1" applyBorder="1" applyProtection="1"/>
    <xf numFmtId="4" fontId="3" fillId="0" borderId="0" xfId="2" applyNumberFormat="1" applyFont="1" applyBorder="1"/>
    <xf numFmtId="0" fontId="33" fillId="0" borderId="0" xfId="2" applyFont="1" applyAlignment="1">
      <alignment horizontal="center"/>
    </xf>
    <xf numFmtId="0" fontId="33" fillId="0" borderId="0" xfId="2" applyFont="1" applyAlignment="1" applyProtection="1">
      <alignment horizontal="center"/>
    </xf>
    <xf numFmtId="0" fontId="33" fillId="0" borderId="0" xfId="2" applyFont="1"/>
    <xf numFmtId="4" fontId="3" fillId="0" borderId="0" xfId="2" applyNumberFormat="1" applyFont="1"/>
    <xf numFmtId="10" fontId="3" fillId="0" borderId="0" xfId="2" applyNumberFormat="1" applyFont="1" applyProtection="1"/>
    <xf numFmtId="3" fontId="36" fillId="0" borderId="0" xfId="2" applyNumberFormat="1" applyFont="1"/>
    <xf numFmtId="3" fontId="3" fillId="0" borderId="0" xfId="2" applyNumberFormat="1" applyFont="1"/>
    <xf numFmtId="10" fontId="5" fillId="0" borderId="0" xfId="2" applyNumberFormat="1" applyFont="1" applyProtection="1"/>
    <xf numFmtId="0" fontId="36" fillId="0" borderId="0" xfId="2" applyFont="1"/>
    <xf numFmtId="4" fontId="5" fillId="0" borderId="0" xfId="2" applyNumberFormat="1" applyFont="1"/>
    <xf numFmtId="49" fontId="40" fillId="0" borderId="0" xfId="0" applyNumberFormat="1" applyFont="1"/>
    <xf numFmtId="0" fontId="24" fillId="3" borderId="24" xfId="2" applyFont="1" applyFill="1" applyBorder="1" applyProtection="1">
      <protection locked="0"/>
    </xf>
    <xf numFmtId="14" fontId="3" fillId="3" borderId="0" xfId="2" applyNumberFormat="1" applyFont="1" applyFill="1" applyProtection="1">
      <protection locked="0"/>
    </xf>
    <xf numFmtId="0" fontId="31" fillId="0" borderId="0" xfId="2" applyFont="1"/>
    <xf numFmtId="0" fontId="15" fillId="3" borderId="0" xfId="2" applyFont="1" applyFill="1" applyProtection="1">
      <protection locked="0"/>
    </xf>
    <xf numFmtId="168" fontId="3" fillId="3" borderId="0" xfId="2" applyNumberFormat="1" applyFont="1" applyFill="1" applyProtection="1">
      <protection locked="0"/>
    </xf>
    <xf numFmtId="166" fontId="6" fillId="3" borderId="11" xfId="2" applyNumberFormat="1" applyFont="1" applyFill="1" applyBorder="1" applyProtection="1">
      <protection locked="0"/>
    </xf>
    <xf numFmtId="0" fontId="24" fillId="0" borderId="0" xfId="2" applyFont="1" applyAlignment="1">
      <alignment horizontal="left"/>
    </xf>
    <xf numFmtId="0" fontId="39" fillId="0" borderId="52" xfId="2" applyFont="1" applyBorder="1" applyAlignment="1">
      <alignment horizontal="center"/>
    </xf>
    <xf numFmtId="0" fontId="37" fillId="0" borderId="52" xfId="2" applyFont="1" applyBorder="1" applyAlignment="1">
      <alignment horizontal="center"/>
    </xf>
    <xf numFmtId="0" fontId="24" fillId="0" borderId="0" xfId="2" applyFont="1" applyAlignment="1">
      <alignment horizontal="center"/>
    </xf>
    <xf numFmtId="0" fontId="5" fillId="0" borderId="0" xfId="2" applyFont="1" applyAlignment="1">
      <alignment horizontal="center"/>
    </xf>
    <xf numFmtId="0" fontId="33" fillId="0" borderId="49" xfId="2" applyFont="1" applyBorder="1"/>
    <xf numFmtId="3" fontId="36" fillId="0" borderId="0" xfId="2" applyNumberFormat="1" applyFont="1" applyAlignment="1">
      <alignment horizontal="left"/>
    </xf>
    <xf numFmtId="168" fontId="16" fillId="0" borderId="0" xfId="2" applyNumberFormat="1" applyFont="1" applyAlignment="1">
      <alignment horizontal="left"/>
    </xf>
    <xf numFmtId="168" fontId="16" fillId="0" borderId="0" xfId="2" applyNumberFormat="1" applyFont="1" applyAlignment="1">
      <alignment horizontal="right"/>
    </xf>
    <xf numFmtId="168" fontId="29" fillId="0" borderId="0" xfId="2" applyNumberFormat="1" applyFont="1" applyAlignment="1">
      <alignment horizontal="right"/>
    </xf>
    <xf numFmtId="3" fontId="16" fillId="0" borderId="0" xfId="2" applyNumberFormat="1" applyFont="1"/>
    <xf numFmtId="3" fontId="3" fillId="0" borderId="49" xfId="2" applyNumberFormat="1" applyFont="1" applyBorder="1"/>
    <xf numFmtId="10" fontId="24" fillId="0" borderId="13" xfId="2" applyNumberFormat="1" applyFont="1" applyBorder="1" applyAlignment="1">
      <alignment horizontal="center"/>
    </xf>
    <xf numFmtId="10" fontId="24" fillId="0" borderId="13" xfId="2" applyNumberFormat="1" applyFont="1" applyBorder="1" applyAlignment="1">
      <alignment horizontal="right"/>
    </xf>
    <xf numFmtId="0" fontId="38" fillId="0" borderId="0" xfId="2" applyFont="1"/>
    <xf numFmtId="10" fontId="24" fillId="0" borderId="0" xfId="2" applyNumberFormat="1" applyFont="1"/>
    <xf numFmtId="10" fontId="16" fillId="0" borderId="0" xfId="2" applyNumberFormat="1" applyFont="1" applyAlignment="1">
      <alignment horizontal="right"/>
    </xf>
    <xf numFmtId="3" fontId="3" fillId="0" borderId="0" xfId="2" applyNumberFormat="1" applyFont="1" applyAlignment="1">
      <alignment horizontal="center"/>
    </xf>
    <xf numFmtId="0" fontId="38" fillId="0" borderId="0" xfId="2" applyFont="1" applyAlignment="1">
      <alignment horizontal="left" vertical="top"/>
    </xf>
    <xf numFmtId="0" fontId="16" fillId="3" borderId="0" xfId="2" applyFont="1" applyFill="1" applyAlignment="1" applyProtection="1">
      <alignment horizontal="left" vertical="top"/>
      <protection locked="0"/>
    </xf>
    <xf numFmtId="0" fontId="38" fillId="0" borderId="0" xfId="2" applyFont="1" applyAlignment="1">
      <alignment horizontal="center"/>
    </xf>
    <xf numFmtId="0" fontId="38" fillId="0" borderId="0" xfId="2" applyFont="1" applyAlignment="1">
      <alignment horizontal="left"/>
    </xf>
    <xf numFmtId="0" fontId="16" fillId="3" borderId="0" xfId="2" applyFont="1" applyFill="1" applyAlignment="1" applyProtection="1">
      <alignment horizontal="left"/>
      <protection locked="0"/>
    </xf>
    <xf numFmtId="0" fontId="24" fillId="0" borderId="4" xfId="2" applyFont="1" applyBorder="1" applyAlignment="1" applyProtection="1">
      <alignment horizontal="left"/>
      <protection locked="0"/>
    </xf>
    <xf numFmtId="3" fontId="24" fillId="4" borderId="3" xfId="5" applyNumberFormat="1" applyFont="1" applyFill="1" applyBorder="1" applyAlignment="1">
      <alignment horizontal="right" vertical="center"/>
    </xf>
    <xf numFmtId="0" fontId="24" fillId="3" borderId="0" xfId="2" applyFont="1" applyFill="1" applyProtection="1">
      <protection locked="0"/>
    </xf>
    <xf numFmtId="3" fontId="24" fillId="3" borderId="0" xfId="2" applyNumberFormat="1" applyFont="1" applyFill="1" applyProtection="1">
      <protection locked="0"/>
    </xf>
    <xf numFmtId="3" fontId="24" fillId="0" borderId="0" xfId="2" applyNumberFormat="1" applyFont="1"/>
    <xf numFmtId="14" fontId="5" fillId="3" borderId="0" xfId="2" applyNumberFormat="1" applyFont="1" applyFill="1" applyProtection="1">
      <protection locked="0"/>
    </xf>
    <xf numFmtId="10" fontId="16" fillId="0" borderId="0" xfId="2" applyNumberFormat="1" applyFont="1"/>
    <xf numFmtId="0" fontId="24" fillId="0" borderId="0" xfId="2" applyFont="1" applyProtection="1">
      <protection locked="0"/>
    </xf>
    <xf numFmtId="14" fontId="5" fillId="0" borderId="4" xfId="2" applyNumberFormat="1" applyFont="1" applyBorder="1" applyProtection="1">
      <protection locked="0"/>
    </xf>
    <xf numFmtId="3" fontId="5" fillId="0" borderId="4" xfId="2" applyNumberFormat="1" applyFont="1" applyBorder="1" applyProtection="1">
      <protection locked="0"/>
    </xf>
    <xf numFmtId="0" fontId="16" fillId="3" borderId="0" xfId="2" applyFont="1" applyFill="1" applyProtection="1">
      <protection locked="0"/>
    </xf>
    <xf numFmtId="10" fontId="16" fillId="0" borderId="13" xfId="2" applyNumberFormat="1" applyFont="1" applyBorder="1"/>
    <xf numFmtId="0" fontId="5" fillId="0" borderId="13" xfId="2" applyFont="1" applyBorder="1" applyProtection="1">
      <protection locked="0"/>
    </xf>
    <xf numFmtId="0" fontId="5" fillId="0" borderId="28" xfId="2" applyFont="1" applyBorder="1" applyAlignment="1" applyProtection="1">
      <alignment horizontal="left"/>
      <protection locked="0"/>
    </xf>
    <xf numFmtId="10" fontId="16" fillId="0" borderId="35" xfId="2" applyNumberFormat="1" applyFont="1" applyBorder="1"/>
    <xf numFmtId="0" fontId="5" fillId="0" borderId="10" xfId="2" applyFont="1" applyBorder="1" applyAlignment="1" applyProtection="1">
      <alignment horizontal="left"/>
      <protection locked="0"/>
    </xf>
    <xf numFmtId="10" fontId="24" fillId="0" borderId="3" xfId="2" applyNumberFormat="1" applyFont="1" applyBorder="1"/>
    <xf numFmtId="169" fontId="24" fillId="3" borderId="0" xfId="2" applyNumberFormat="1" applyFont="1" applyFill="1" applyProtection="1">
      <protection locked="0"/>
    </xf>
    <xf numFmtId="0" fontId="24" fillId="0" borderId="0" xfId="2" applyFont="1" applyAlignment="1" applyProtection="1">
      <alignment horizontal="right"/>
      <protection locked="0"/>
    </xf>
    <xf numFmtId="9" fontId="24" fillId="3" borderId="0" xfId="2" applyNumberFormat="1" applyFont="1" applyFill="1" applyAlignment="1" applyProtection="1">
      <alignment horizontal="right"/>
      <protection locked="0"/>
    </xf>
    <xf numFmtId="0" fontId="16" fillId="0" borderId="0" xfId="2" applyFont="1" applyAlignment="1">
      <alignment horizontal="right"/>
    </xf>
    <xf numFmtId="10" fontId="5" fillId="0" borderId="0" xfId="2" applyNumberFormat="1" applyFont="1" applyProtection="1">
      <protection locked="0"/>
    </xf>
    <xf numFmtId="169" fontId="24" fillId="0" borderId="4" xfId="2" applyNumberFormat="1" applyFont="1" applyBorder="1"/>
    <xf numFmtId="169" fontId="24" fillId="0" borderId="3" xfId="2" applyNumberFormat="1" applyFont="1" applyBorder="1"/>
    <xf numFmtId="169" fontId="24" fillId="0" borderId="0" xfId="2" applyNumberFormat="1" applyFont="1"/>
    <xf numFmtId="14" fontId="5" fillId="0" borderId="0" xfId="2" applyNumberFormat="1" applyFont="1"/>
    <xf numFmtId="10" fontId="3" fillId="0" borderId="0" xfId="2" applyNumberFormat="1" applyFont="1"/>
    <xf numFmtId="14" fontId="5" fillId="0" borderId="0" xfId="0" applyNumberFormat="1" applyFont="1" applyAlignment="1" applyProtection="1">
      <alignment horizontal="left"/>
    </xf>
    <xf numFmtId="0" fontId="5" fillId="0" borderId="0" xfId="3" applyFont="1" applyBorder="1" applyAlignment="1" applyProtection="1">
      <alignment horizontal="right"/>
      <protection locked="0"/>
    </xf>
    <xf numFmtId="0" fontId="5" fillId="0" borderId="10" xfId="3" applyFont="1" applyBorder="1" applyAlignment="1" applyProtection="1">
      <alignment horizontal="right"/>
      <protection locked="0"/>
    </xf>
    <xf numFmtId="0" fontId="5" fillId="0" borderId="0" xfId="3" applyFont="1" applyBorder="1" applyAlignment="1" applyProtection="1">
      <alignment horizontal="right"/>
    </xf>
    <xf numFmtId="0" fontId="5" fillId="0" borderId="4" xfId="3" applyFont="1" applyBorder="1" applyAlignment="1" applyProtection="1">
      <alignment horizontal="left"/>
      <protection locked="0"/>
    </xf>
    <xf numFmtId="0" fontId="5" fillId="0" borderId="5" xfId="3" applyFont="1" applyBorder="1" applyAlignment="1" applyProtection="1">
      <alignment horizontal="left"/>
      <protection locked="0"/>
    </xf>
    <xf numFmtId="0" fontId="4" fillId="0" borderId="0" xfId="3" applyFont="1" applyBorder="1" applyAlignment="1" applyProtection="1">
      <alignment horizontal="left"/>
    </xf>
    <xf numFmtId="0" fontId="5" fillId="0" borderId="53" xfId="2" applyFont="1" applyBorder="1" applyAlignment="1" applyProtection="1">
      <alignment horizontal="left"/>
      <protection locked="0"/>
    </xf>
    <xf numFmtId="0" fontId="5" fillId="0" borderId="46" xfId="2" applyFont="1" applyBorder="1" applyAlignment="1" applyProtection="1">
      <alignment horizontal="left"/>
      <protection locked="0"/>
    </xf>
    <xf numFmtId="0" fontId="24" fillId="3" borderId="24" xfId="2" applyFont="1" applyFill="1" applyBorder="1" applyProtection="1">
      <protection locked="0"/>
    </xf>
    <xf numFmtId="0" fontId="24" fillId="3" borderId="0" xfId="2" applyFont="1" applyFill="1" applyBorder="1" applyProtection="1">
      <protection locked="0"/>
    </xf>
    <xf numFmtId="0" fontId="24" fillId="3" borderId="53" xfId="2" applyFont="1" applyFill="1" applyBorder="1" applyProtection="1">
      <protection locked="0"/>
    </xf>
    <xf numFmtId="0" fontId="24" fillId="3" borderId="51" xfId="2" applyFont="1" applyFill="1" applyBorder="1" applyProtection="1">
      <protection locked="0"/>
    </xf>
    <xf numFmtId="0" fontId="16" fillId="3" borderId="24" xfId="2" applyFont="1" applyFill="1" applyBorder="1" applyProtection="1">
      <protection locked="0"/>
    </xf>
    <xf numFmtId="0" fontId="16" fillId="3" borderId="0" xfId="2" applyFont="1" applyFill="1" applyBorder="1" applyProtection="1">
      <protection locked="0"/>
    </xf>
    <xf numFmtId="0" fontId="38" fillId="0" borderId="52" xfId="2" applyNumberFormat="1" applyFont="1" applyBorder="1" applyAlignment="1" applyProtection="1">
      <alignment horizontal="center"/>
    </xf>
    <xf numFmtId="0" fontId="24" fillId="0" borderId="0" xfId="2" applyFont="1" applyBorder="1" applyAlignment="1" applyProtection="1">
      <alignment horizontal="center"/>
    </xf>
    <xf numFmtId="168" fontId="16" fillId="0" borderId="0" xfId="2" applyNumberFormat="1" applyFont="1" applyBorder="1" applyAlignment="1" applyProtection="1">
      <alignment horizontal="center"/>
    </xf>
    <xf numFmtId="10" fontId="24" fillId="0" borderId="13" xfId="2" applyNumberFormat="1" applyFont="1" applyBorder="1" applyAlignment="1" applyProtection="1">
      <alignment horizontal="center"/>
    </xf>
    <xf numFmtId="0" fontId="24" fillId="3" borderId="0" xfId="2" applyFont="1" applyFill="1" applyProtection="1">
      <protection locked="0"/>
    </xf>
    <xf numFmtId="0" fontId="16" fillId="3" borderId="0" xfId="2" applyFont="1" applyFill="1" applyProtection="1">
      <protection locked="0"/>
    </xf>
    <xf numFmtId="0" fontId="38" fillId="0" borderId="52" xfId="2" applyFont="1" applyBorder="1" applyAlignment="1">
      <alignment horizontal="center"/>
    </xf>
    <xf numFmtId="0" fontId="24" fillId="0" borderId="0" xfId="2" applyFont="1" applyAlignment="1">
      <alignment horizontal="center"/>
    </xf>
    <xf numFmtId="168" fontId="16" fillId="0" borderId="0" xfId="2" applyNumberFormat="1" applyFont="1" applyAlignment="1">
      <alignment horizontal="center"/>
    </xf>
    <xf numFmtId="10" fontId="24" fillId="0" borderId="13" xfId="2" applyNumberFormat="1" applyFont="1" applyBorder="1" applyAlignment="1">
      <alignment horizontal="center"/>
    </xf>
    <xf numFmtId="0" fontId="5" fillId="0" borderId="0" xfId="3" applyFont="1" applyBorder="1" applyAlignment="1" applyProtection="1">
      <alignment horizontal="left"/>
    </xf>
  </cellXfs>
  <cellStyles count="7">
    <cellStyle name="Normaali" xfId="0" builtinId="0"/>
    <cellStyle name="Normaali_cashflow" xfId="1" xr:uid="{00000000-0005-0000-0000-000000000000}"/>
    <cellStyle name="Normaali_Rahoituslaskelma" xfId="2" xr:uid="{00000000-0005-0000-0000-000001000000}"/>
    <cellStyle name="Normaali_Taul1" xfId="3" xr:uid="{00000000-0005-0000-0000-000002000000}"/>
    <cellStyle name="Normaali_valirapo" xfId="4" xr:uid="{00000000-0005-0000-0000-000003000000}"/>
    <cellStyle name="Normal_FINSK BUDGET" xfId="5" xr:uid="{00000000-0005-0000-0000-000005000000}"/>
    <cellStyle name="Prosenttia" xfId="6"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xdr:col>
      <xdr:colOff>47625</xdr:colOff>
      <xdr:row>3</xdr:row>
      <xdr:rowOff>98425</xdr:rowOff>
    </xdr:from>
    <xdr:ext cx="184731" cy="264560"/>
    <xdr:sp macro="" textlink="">
      <xdr:nvSpPr>
        <xdr:cNvPr id="2" name="Tekstiruutu 1">
          <a:extLst>
            <a:ext uri="{FF2B5EF4-FFF2-40B4-BE49-F238E27FC236}">
              <a16:creationId xmlns:a16="http://schemas.microsoft.com/office/drawing/2014/main" id="{00000000-0008-0000-0400-000002000000}"/>
            </a:ext>
          </a:extLst>
        </xdr:cNvPr>
        <xdr:cNvSpPr txBox="1"/>
      </xdr:nvSpPr>
      <xdr:spPr>
        <a:xfrm>
          <a:off x="200025" y="6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i-FI"/>
        </a:p>
      </xdr:txBody>
    </xdr:sp>
    <xdr:clientData/>
  </xdr:oneCellAnchor>
</xdr:wsDr>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73"/>
  <sheetViews>
    <sheetView workbookViewId="0">
      <selection activeCell="F11" sqref="F11"/>
    </sheetView>
  </sheetViews>
  <sheetFormatPr defaultColWidth="9.21875" defaultRowHeight="13.8" x14ac:dyDescent="0.25"/>
  <cols>
    <col min="1" max="1" width="4.21875" style="573" customWidth="1"/>
    <col min="2" max="16384" width="9.21875" style="573"/>
  </cols>
  <sheetData>
    <row r="1" spans="1:2" x14ac:dyDescent="0.25">
      <c r="A1" s="599" t="s">
        <v>0</v>
      </c>
    </row>
    <row r="2" spans="1:2" x14ac:dyDescent="0.25">
      <c r="A2" s="599" t="s">
        <v>1</v>
      </c>
    </row>
    <row r="4" spans="1:2" x14ac:dyDescent="0.25">
      <c r="A4" s="599" t="s">
        <v>2</v>
      </c>
    </row>
    <row r="5" spans="1:2" x14ac:dyDescent="0.25">
      <c r="A5" s="599" t="s">
        <v>3</v>
      </c>
    </row>
    <row r="6" spans="1:2" x14ac:dyDescent="0.25"/>
    <row r="8" spans="1:2" x14ac:dyDescent="0.25">
      <c r="A8" s="599" t="s">
        <v>4</v>
      </c>
    </row>
    <row r="9" spans="1:2" x14ac:dyDescent="0.25">
      <c r="A9" s="573" t="s">
        <v>5</v>
      </c>
      <c r="B9" s="573" t="s">
        <v>6</v>
      </c>
    </row>
    <row r="10" spans="1:2" x14ac:dyDescent="0.25">
      <c r="A10" s="573" t="s">
        <v>7</v>
      </c>
      <c r="B10" s="573" t="s">
        <v>8</v>
      </c>
    </row>
    <row r="11" spans="1:2" x14ac:dyDescent="0.25">
      <c r="A11" s="573" t="s">
        <v>9</v>
      </c>
      <c r="B11" s="573" t="s">
        <v>10</v>
      </c>
    </row>
    <row r="12" spans="1:2" x14ac:dyDescent="0.25">
      <c r="A12" s="573" t="s">
        <v>11</v>
      </c>
      <c r="B12" s="573" t="s">
        <v>12</v>
      </c>
    </row>
    <row r="13" spans="1:2" x14ac:dyDescent="0.25">
      <c r="A13" s="573" t="s">
        <v>13</v>
      </c>
      <c r="B13" s="573" t="s">
        <v>14</v>
      </c>
    </row>
    <row r="14" spans="1:2" x14ac:dyDescent="0.25">
      <c r="A14" s="573" t="s">
        <v>13</v>
      </c>
      <c r="B14" s="573" t="s">
        <v>15</v>
      </c>
    </row>
    <row r="15" spans="1:2" x14ac:dyDescent="0.25">
      <c r="A15" s="573" t="s">
        <v>16</v>
      </c>
      <c r="B15" s="573" t="s">
        <v>17</v>
      </c>
    </row>
    <row r="16" spans="1:2" x14ac:dyDescent="0.25">
      <c r="A16" s="573" t="s">
        <v>18</v>
      </c>
      <c r="B16" s="573" t="s">
        <v>19</v>
      </c>
    </row>
    <row r="17" spans="1:2" x14ac:dyDescent="0.25">
      <c r="A17" s="573" t="s">
        <v>20</v>
      </c>
      <c r="B17" s="573" t="s">
        <v>21</v>
      </c>
    </row>
    <row r="19" spans="1:2" x14ac:dyDescent="0.25">
      <c r="A19" s="599" t="s">
        <v>22</v>
      </c>
    </row>
    <row r="20" spans="1:2" x14ac:dyDescent="0.25">
      <c r="A20" s="599" t="s">
        <v>23</v>
      </c>
    </row>
    <row r="21" spans="1:2" x14ac:dyDescent="0.25">
      <c r="A21" s="573" t="s">
        <v>24</v>
      </c>
    </row>
    <row r="22" spans="1:2" x14ac:dyDescent="0.25">
      <c r="A22" s="573" t="s">
        <v>25</v>
      </c>
    </row>
    <row r="24" spans="1:2" x14ac:dyDescent="0.25">
      <c r="A24" s="573" t="s">
        <v>26</v>
      </c>
    </row>
    <row r="25" spans="1:2" x14ac:dyDescent="0.25">
      <c r="B25" s="573" t="s">
        <v>27</v>
      </c>
    </row>
    <row r="26" spans="1:2" x14ac:dyDescent="0.25">
      <c r="B26" s="573" t="s">
        <v>23</v>
      </c>
    </row>
    <row r="27" spans="1:2" x14ac:dyDescent="0.25">
      <c r="B27" s="573" t="s">
        <v>28</v>
      </c>
    </row>
    <row r="28" spans="1:2" x14ac:dyDescent="0.25">
      <c r="A28" s="573" t="s">
        <v>29</v>
      </c>
    </row>
    <row r="29" spans="1:2" x14ac:dyDescent="0.25">
      <c r="B29" s="573" t="s">
        <v>27</v>
      </c>
    </row>
    <row r="30" spans="1:2" x14ac:dyDescent="0.25">
      <c r="B30" s="573" t="s">
        <v>23</v>
      </c>
    </row>
    <row r="31" spans="1:2" x14ac:dyDescent="0.25">
      <c r="B31" s="573" t="s">
        <v>30</v>
      </c>
    </row>
    <row r="33" spans="1:1" x14ac:dyDescent="0.25">
      <c r="A33" s="573" t="s">
        <v>31</v>
      </c>
    </row>
    <row r="35" spans="1:1" x14ac:dyDescent="0.25">
      <c r="A35" s="599" t="s">
        <v>32</v>
      </c>
    </row>
    <row r="36" spans="1:1" x14ac:dyDescent="0.25">
      <c r="A36" s="573" t="s">
        <v>33</v>
      </c>
    </row>
    <row r="37" spans="1:1" x14ac:dyDescent="0.25">
      <c r="A37" s="573" t="s">
        <v>34</v>
      </c>
    </row>
    <row r="39" spans="1:1" x14ac:dyDescent="0.25">
      <c r="A39" s="573" t="s">
        <v>35</v>
      </c>
    </row>
    <row r="40" spans="1:1" x14ac:dyDescent="0.25">
      <c r="A40" s="573" t="s">
        <v>36</v>
      </c>
    </row>
    <row r="41" spans="1:1" x14ac:dyDescent="0.25">
      <c r="A41" s="573" t="s">
        <v>37</v>
      </c>
    </row>
    <row r="43" spans="1:1" x14ac:dyDescent="0.25">
      <c r="A43" s="573" t="s">
        <v>38</v>
      </c>
    </row>
    <row r="44" spans="1:1" x14ac:dyDescent="0.25">
      <c r="A44" s="573" t="s">
        <v>39</v>
      </c>
    </row>
    <row r="46" spans="1:1" x14ac:dyDescent="0.25">
      <c r="A46" s="573" t="s">
        <v>40</v>
      </c>
    </row>
    <row r="49" spans="1:8" x14ac:dyDescent="0.25">
      <c r="A49" s="599" t="s">
        <v>41</v>
      </c>
    </row>
    <row r="50" spans="1:8" x14ac:dyDescent="0.25">
      <c r="A50" s="599"/>
    </row>
    <row r="51" spans="1:8" ht="14.4" x14ac:dyDescent="0.3">
      <c r="C51" s="629" t="s">
        <v>42</v>
      </c>
      <c r="D51" s="629" t="s">
        <v>43</v>
      </c>
      <c r="E51" s="629" t="s">
        <v>44</v>
      </c>
      <c r="F51" s="630" t="s">
        <v>45</v>
      </c>
      <c r="G51" s="419" t="s">
        <v>46</v>
      </c>
      <c r="H51" s="420" t="s">
        <v>47</v>
      </c>
    </row>
    <row r="53" spans="1:8" x14ac:dyDescent="0.25">
      <c r="A53" s="573" t="s">
        <v>48</v>
      </c>
    </row>
    <row r="54" spans="1:8" x14ac:dyDescent="0.25">
      <c r="A54" s="573" t="s">
        <v>49</v>
      </c>
    </row>
    <row r="55" spans="1:8" x14ac:dyDescent="0.25">
      <c r="A55" s="573" t="s">
        <v>50</v>
      </c>
    </row>
    <row r="56" spans="1:8" x14ac:dyDescent="0.25">
      <c r="A56" s="573" t="s">
        <v>51</v>
      </c>
    </row>
    <row r="58" spans="1:8" x14ac:dyDescent="0.25">
      <c r="A58" s="599" t="s">
        <v>52</v>
      </c>
    </row>
    <row r="59" spans="1:8" x14ac:dyDescent="0.25">
      <c r="A59" s="573" t="s">
        <v>53</v>
      </c>
    </row>
    <row r="60" spans="1:8" x14ac:dyDescent="0.25">
      <c r="A60" s="573" t="s">
        <v>54</v>
      </c>
    </row>
    <row r="62" spans="1:8" x14ac:dyDescent="0.25">
      <c r="A62" s="573" t="s">
        <v>55</v>
      </c>
    </row>
    <row r="63" spans="1:8" x14ac:dyDescent="0.25">
      <c r="A63" s="573" t="s">
        <v>56</v>
      </c>
    </row>
    <row r="64" spans="1:8" x14ac:dyDescent="0.25">
      <c r="A64" s="573" t="s">
        <v>57</v>
      </c>
    </row>
    <row r="65" spans="1:7" x14ac:dyDescent="0.25">
      <c r="A65" s="573" t="s">
        <v>58</v>
      </c>
    </row>
    <row r="67" spans="1:7" x14ac:dyDescent="0.25">
      <c r="A67" s="599" t="s">
        <v>59</v>
      </c>
    </row>
    <row r="69" spans="1:7" x14ac:dyDescent="0.25">
      <c r="A69" s="599" t="s">
        <v>23</v>
      </c>
    </row>
    <row r="70" spans="1:7" x14ac:dyDescent="0.25">
      <c r="A70" s="573" t="s">
        <v>60</v>
      </c>
    </row>
    <row r="71" spans="1:7" x14ac:dyDescent="0.25">
      <c r="A71" s="573" t="s">
        <v>61</v>
      </c>
      <c r="D71" s="671"/>
      <c r="E71" s="671"/>
      <c r="F71" s="573" t="s">
        <v>62</v>
      </c>
      <c r="G71" s="672"/>
    </row>
    <row r="72" spans="1:7" x14ac:dyDescent="0.25">
      <c r="D72" s="672"/>
      <c r="E72" s="672"/>
      <c r="G72" s="672"/>
    </row>
    <row r="73" spans="1:7" x14ac:dyDescent="0.25">
      <c r="A73" s="573" t="s">
        <v>63</v>
      </c>
    </row>
  </sheetData>
  <sheetProtection sheet="1"/>
  <phoneticPr fontId="25" type="noConversion"/>
  <pageMargins left="0.59055118110236227" right="0" top="0.59055118110236227" bottom="0.39370078740157483" header="0.51181102362204722" footer="0.51181102362204722"/>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R396"/>
  <sheetViews>
    <sheetView zoomScaleNormal="100" workbookViewId="0">
      <pane ySplit="7" topLeftCell="A390" activePane="bottomLeft" state="frozen"/>
      <selection pane="bottomLeft" activeCell="B109" sqref="B109"/>
    </sheetView>
  </sheetViews>
  <sheetFormatPr defaultRowHeight="13.8" x14ac:dyDescent="0.3"/>
  <cols>
    <col min="1" max="1" width="2.5546875" style="132" customWidth="1"/>
    <col min="2" max="2" width="17" style="361" customWidth="1"/>
    <col min="3" max="3" width="17.44140625" style="361" customWidth="1"/>
    <col min="4" max="4" width="7.21875" style="361" customWidth="1"/>
    <col min="5" max="5" width="6" style="361" customWidth="1"/>
    <col min="6" max="6" width="9.77734375" style="541" customWidth="1"/>
    <col min="7" max="7" width="9.77734375" style="362" customWidth="1"/>
    <col min="8" max="8" width="8.77734375" style="362" customWidth="1"/>
    <col min="9" max="9" width="8.77734375" style="199" customWidth="1"/>
    <col min="10" max="10" width="10.77734375" style="18" customWidth="1"/>
    <col min="11" max="11" width="10.77734375" style="21" hidden="1" customWidth="1"/>
    <col min="12" max="12" width="10.77734375" customWidth="1"/>
  </cols>
  <sheetData>
    <row r="1" spans="1:18" ht="15.6" x14ac:dyDescent="0.3">
      <c r="A1" s="119"/>
      <c r="B1" s="504" t="s">
        <v>562</v>
      </c>
      <c r="C1" s="120"/>
      <c r="D1" s="120"/>
      <c r="E1" s="120"/>
      <c r="F1" s="139"/>
      <c r="G1" s="193"/>
      <c r="H1" s="193"/>
      <c r="I1" s="194"/>
      <c r="J1" s="17"/>
      <c r="K1" s="9"/>
      <c r="L1" s="3"/>
      <c r="M1" s="4"/>
      <c r="N1" s="5"/>
      <c r="O1" s="5"/>
      <c r="P1" s="5"/>
      <c r="Q1" s="5"/>
      <c r="R1" s="5"/>
    </row>
    <row r="2" spans="1:18" x14ac:dyDescent="0.3">
      <c r="A2" s="119"/>
      <c r="B2" s="120"/>
      <c r="C2" s="120"/>
      <c r="D2" s="120"/>
      <c r="E2" s="120"/>
      <c r="F2" s="139"/>
      <c r="G2" s="193"/>
      <c r="H2" s="193"/>
      <c r="I2" s="194"/>
      <c r="J2" s="17"/>
      <c r="K2" s="9"/>
      <c r="L2" s="3"/>
      <c r="M2" s="4"/>
      <c r="N2" s="5"/>
      <c r="O2" s="5"/>
      <c r="P2" s="5"/>
      <c r="Q2" s="5"/>
      <c r="R2" s="5"/>
    </row>
    <row r="3" spans="1:18" x14ac:dyDescent="0.3">
      <c r="A3" s="119"/>
      <c r="B3" s="580" t="s">
        <v>65</v>
      </c>
      <c r="C3" s="227">
        <f>Specifikation!C2</f>
        <v>0</v>
      </c>
      <c r="D3" s="283"/>
      <c r="E3" s="120"/>
      <c r="F3" s="535"/>
      <c r="G3" s="333" t="s">
        <v>490</v>
      </c>
      <c r="H3" s="291"/>
      <c r="I3" s="194"/>
      <c r="J3" s="26"/>
      <c r="K3" s="23"/>
      <c r="L3" s="3"/>
      <c r="M3" s="4"/>
      <c r="N3" s="5"/>
      <c r="O3" s="5"/>
      <c r="P3" s="5"/>
      <c r="Q3" s="5"/>
      <c r="R3" s="5"/>
    </row>
    <row r="4" spans="1:18" ht="13.5" customHeight="1" x14ac:dyDescent="0.3">
      <c r="A4" s="119"/>
      <c r="B4" s="580" t="s">
        <v>66</v>
      </c>
      <c r="C4" s="227">
        <f>Specifikation!C3</f>
        <v>0</v>
      </c>
      <c r="D4" s="227"/>
      <c r="E4" s="120"/>
      <c r="F4" s="535"/>
      <c r="G4" s="332"/>
      <c r="H4" s="121"/>
      <c r="I4" s="194"/>
      <c r="J4" s="26"/>
      <c r="K4" s="23"/>
      <c r="L4" s="3"/>
      <c r="M4" s="4"/>
      <c r="N4" s="5"/>
      <c r="O4" s="5"/>
      <c r="P4" s="5"/>
      <c r="Q4" s="5"/>
      <c r="R4" s="5"/>
    </row>
    <row r="5" spans="1:18" ht="13.5" customHeight="1" x14ac:dyDescent="0.3">
      <c r="A5" s="119"/>
      <c r="B5" s="580"/>
      <c r="C5" s="227"/>
      <c r="D5" s="227"/>
      <c r="E5" s="120"/>
      <c r="F5" s="535"/>
      <c r="G5" s="332"/>
      <c r="H5" s="121"/>
      <c r="I5" s="194"/>
      <c r="J5" s="26"/>
      <c r="K5" s="23"/>
      <c r="L5" s="3"/>
      <c r="M5" s="4"/>
      <c r="N5" s="5"/>
      <c r="O5" s="5"/>
      <c r="P5" s="5"/>
      <c r="Q5" s="5"/>
      <c r="R5" s="5"/>
    </row>
    <row r="6" spans="1:18" ht="27" customHeight="1" x14ac:dyDescent="0.3">
      <c r="A6" s="119"/>
      <c r="B6" s="121"/>
      <c r="C6" s="121"/>
      <c r="D6" s="121"/>
      <c r="E6" s="121"/>
      <c r="F6" s="536" t="s">
        <v>563</v>
      </c>
      <c r="G6" s="76" t="s">
        <v>564</v>
      </c>
      <c r="H6" s="76" t="s">
        <v>565</v>
      </c>
      <c r="I6" s="76" t="s">
        <v>565</v>
      </c>
      <c r="J6" s="22"/>
      <c r="K6" s="10"/>
      <c r="L6" s="3"/>
      <c r="M6" s="4"/>
      <c r="N6" s="5"/>
      <c r="O6" s="5"/>
      <c r="P6" s="5"/>
      <c r="Q6" s="5"/>
      <c r="R6" s="5"/>
    </row>
    <row r="7" spans="1:18" ht="12.75" customHeight="1" x14ac:dyDescent="0.3">
      <c r="A7" s="122"/>
      <c r="B7" s="123"/>
      <c r="C7" s="123"/>
      <c r="D7" s="123"/>
      <c r="E7" s="123"/>
      <c r="F7" s="536" t="s">
        <v>566</v>
      </c>
      <c r="G7" s="76" t="s">
        <v>566</v>
      </c>
      <c r="H7" s="195" t="s">
        <v>543</v>
      </c>
      <c r="I7" s="76" t="s">
        <v>567</v>
      </c>
      <c r="J7" s="22"/>
      <c r="K7" s="534"/>
      <c r="L7" s="3"/>
      <c r="M7" s="4"/>
      <c r="N7" s="5"/>
      <c r="O7" s="5"/>
      <c r="P7" s="5"/>
      <c r="Q7" s="5"/>
      <c r="R7" s="5"/>
    </row>
    <row r="8" spans="1:18" ht="7.5" customHeight="1" x14ac:dyDescent="0.3">
      <c r="A8" s="119"/>
      <c r="B8" s="121"/>
      <c r="C8" s="121"/>
      <c r="D8" s="121"/>
      <c r="E8" s="121"/>
      <c r="F8" s="537"/>
      <c r="G8" s="196"/>
      <c r="H8" s="284"/>
      <c r="I8" s="285"/>
      <c r="J8" s="22"/>
      <c r="K8" s="10"/>
      <c r="L8" s="3"/>
      <c r="M8" s="4"/>
      <c r="N8" s="5"/>
      <c r="O8" s="5"/>
      <c r="P8" s="5"/>
      <c r="Q8" s="5"/>
      <c r="R8" s="5"/>
    </row>
    <row r="9" spans="1:18" x14ac:dyDescent="0.3">
      <c r="A9" s="124" t="str">
        <f>Specifikation!A6</f>
        <v>01</v>
      </c>
      <c r="B9" s="334" t="s">
        <v>69</v>
      </c>
      <c r="C9" s="334"/>
      <c r="D9" s="334"/>
      <c r="E9" s="334"/>
      <c r="F9" s="345"/>
      <c r="G9" s="336"/>
      <c r="H9" s="335"/>
      <c r="I9" s="279"/>
    </row>
    <row r="10" spans="1:18" x14ac:dyDescent="0.3">
      <c r="A10" s="124"/>
      <c r="B10" s="283" t="s">
        <v>70</v>
      </c>
      <c r="C10" s="283"/>
      <c r="D10" s="283"/>
      <c r="E10" s="283"/>
      <c r="F10" s="345"/>
      <c r="G10" s="336">
        <f>Specifikation!H7</f>
        <v>0</v>
      </c>
      <c r="H10" s="335"/>
      <c r="I10" s="279"/>
    </row>
    <row r="11" spans="1:18" x14ac:dyDescent="0.3">
      <c r="A11" s="124"/>
      <c r="B11" s="283" t="s">
        <v>72</v>
      </c>
      <c r="C11" s="283"/>
      <c r="D11" s="283"/>
      <c r="E11" s="283"/>
      <c r="F11" s="345"/>
      <c r="G11" s="336">
        <f>Specifikation!H8</f>
        <v>0</v>
      </c>
      <c r="H11" s="335"/>
      <c r="I11" s="279"/>
    </row>
    <row r="12" spans="1:18" x14ac:dyDescent="0.3">
      <c r="A12" s="124"/>
      <c r="B12" s="283" t="s">
        <v>73</v>
      </c>
      <c r="C12" s="283"/>
      <c r="D12" s="283"/>
      <c r="E12" s="283"/>
      <c r="F12" s="345"/>
      <c r="G12" s="336">
        <f>Specifikation!H9</f>
        <v>0</v>
      </c>
      <c r="H12" s="335"/>
      <c r="I12" s="279"/>
    </row>
    <row r="13" spans="1:18" x14ac:dyDescent="0.3">
      <c r="A13" s="124"/>
      <c r="B13" s="283" t="s">
        <v>74</v>
      </c>
      <c r="C13" s="283"/>
      <c r="D13" s="283"/>
      <c r="E13" s="283"/>
      <c r="F13" s="345"/>
      <c r="G13" s="336">
        <f>Specifikation!H10</f>
        <v>0</v>
      </c>
      <c r="H13" s="335"/>
      <c r="I13" s="279"/>
    </row>
    <row r="14" spans="1:18" ht="14.4" thickBot="1" x14ac:dyDescent="0.35">
      <c r="A14" s="127"/>
      <c r="B14" s="337" t="s">
        <v>75</v>
      </c>
      <c r="C14" s="337"/>
      <c r="D14" s="337"/>
      <c r="E14" s="337"/>
      <c r="F14" s="345"/>
      <c r="G14" s="339">
        <f>Specifikation!H11</f>
        <v>0</v>
      </c>
      <c r="H14" s="338"/>
      <c r="I14" s="280"/>
    </row>
    <row r="15" spans="1:18" s="293" customFormat="1" ht="16.05" customHeight="1" thickBot="1" x14ac:dyDescent="0.35">
      <c r="A15" s="127"/>
      <c r="B15" s="340" t="s">
        <v>76</v>
      </c>
      <c r="C15" s="337"/>
      <c r="D15" s="337"/>
      <c r="E15" s="337"/>
      <c r="F15" s="341">
        <f>SUM(F10:F14)</f>
        <v>0</v>
      </c>
      <c r="G15" s="342">
        <f>Specifikation!K12</f>
        <v>0</v>
      </c>
      <c r="H15" s="341">
        <f>F15-G15</f>
        <v>0</v>
      </c>
      <c r="I15" s="281">
        <f>IF(G15=0,0,H15/G15)</f>
        <v>0</v>
      </c>
      <c r="J15" s="369"/>
      <c r="K15" s="369">
        <f>SUM(G10:G14)</f>
        <v>0</v>
      </c>
    </row>
    <row r="16" spans="1:18" x14ac:dyDescent="0.3">
      <c r="A16" s="128"/>
      <c r="B16" s="334"/>
      <c r="C16" s="283"/>
      <c r="D16" s="283"/>
      <c r="E16" s="283"/>
      <c r="F16" s="539"/>
      <c r="G16" s="336"/>
      <c r="H16" s="336"/>
      <c r="I16" s="197"/>
    </row>
    <row r="17" spans="1:9" x14ac:dyDescent="0.3">
      <c r="A17" s="119" t="str">
        <f>Specifikation!A14</f>
        <v>02</v>
      </c>
      <c r="B17" s="343" t="s">
        <v>78</v>
      </c>
      <c r="C17" s="343"/>
      <c r="D17" s="343"/>
      <c r="E17" s="343"/>
      <c r="F17" s="540"/>
      <c r="G17" s="344"/>
      <c r="H17" s="344"/>
      <c r="I17" s="286"/>
    </row>
    <row r="18" spans="1:9" x14ac:dyDescent="0.3">
      <c r="A18" s="119"/>
      <c r="B18" s="346" t="s">
        <v>79</v>
      </c>
      <c r="C18" s="346"/>
      <c r="D18" s="346"/>
      <c r="E18" s="346"/>
      <c r="F18" s="345"/>
      <c r="G18" s="336">
        <f>Specifikation!I16</f>
        <v>0</v>
      </c>
      <c r="H18" s="335"/>
      <c r="I18" s="279"/>
    </row>
    <row r="19" spans="1:9" x14ac:dyDescent="0.3">
      <c r="A19" s="119"/>
      <c r="B19" s="283" t="s">
        <v>568</v>
      </c>
      <c r="C19" s="346"/>
      <c r="D19" s="346"/>
      <c r="E19" s="346"/>
      <c r="F19" s="345"/>
      <c r="G19" s="336">
        <f>Specifikation!I19</f>
        <v>0</v>
      </c>
      <c r="H19" s="335"/>
      <c r="I19" s="279"/>
    </row>
    <row r="20" spans="1:9" x14ac:dyDescent="0.3">
      <c r="A20" s="119"/>
      <c r="B20" s="346" t="s">
        <v>83</v>
      </c>
      <c r="C20" s="346"/>
      <c r="D20" s="346"/>
      <c r="E20" s="346"/>
      <c r="F20" s="345"/>
      <c r="G20" s="336">
        <f>Specifikation!I22</f>
        <v>0</v>
      </c>
      <c r="H20" s="335"/>
      <c r="I20" s="279"/>
    </row>
    <row r="21" spans="1:9" x14ac:dyDescent="0.3">
      <c r="A21" s="119"/>
      <c r="B21" s="346" t="s">
        <v>84</v>
      </c>
      <c r="C21" s="346"/>
      <c r="D21" s="346"/>
      <c r="E21" s="346"/>
      <c r="F21" s="345"/>
      <c r="G21" s="336">
        <f>Specifikation!I25</f>
        <v>0</v>
      </c>
      <c r="H21" s="335"/>
      <c r="I21" s="279"/>
    </row>
    <row r="22" spans="1:9" x14ac:dyDescent="0.3">
      <c r="A22" s="119"/>
      <c r="B22" s="346" t="s">
        <v>85</v>
      </c>
      <c r="C22" s="346"/>
      <c r="D22" s="346"/>
      <c r="E22" s="346"/>
      <c r="F22" s="345"/>
      <c r="G22" s="336">
        <f>Specifikation!I28</f>
        <v>0</v>
      </c>
      <c r="H22" s="335"/>
      <c r="I22" s="279"/>
    </row>
    <row r="23" spans="1:9" x14ac:dyDescent="0.3">
      <c r="A23" s="119"/>
      <c r="B23" s="346" t="s">
        <v>86</v>
      </c>
      <c r="C23" s="346"/>
      <c r="D23" s="346"/>
      <c r="E23" s="346"/>
      <c r="F23" s="345"/>
      <c r="G23" s="336">
        <f>Specifikation!I31</f>
        <v>0</v>
      </c>
      <c r="H23" s="335"/>
      <c r="I23" s="279"/>
    </row>
    <row r="24" spans="1:9" x14ac:dyDescent="0.3">
      <c r="A24" s="119"/>
      <c r="B24" s="346" t="s">
        <v>87</v>
      </c>
      <c r="C24" s="346"/>
      <c r="D24" s="346"/>
      <c r="E24" s="346"/>
      <c r="F24" s="345"/>
      <c r="G24" s="336">
        <f>Specifikation!I34</f>
        <v>0</v>
      </c>
      <c r="H24" s="335"/>
      <c r="I24" s="279"/>
    </row>
    <row r="25" spans="1:9" x14ac:dyDescent="0.3">
      <c r="A25" s="119"/>
      <c r="B25" s="346" t="s">
        <v>88</v>
      </c>
      <c r="C25" s="346"/>
      <c r="D25" s="346"/>
      <c r="E25" s="346"/>
      <c r="F25" s="345"/>
      <c r="G25" s="336">
        <f>Specifikation!I37</f>
        <v>0</v>
      </c>
      <c r="H25" s="335"/>
      <c r="I25" s="279"/>
    </row>
    <row r="26" spans="1:9" x14ac:dyDescent="0.3">
      <c r="A26" s="119"/>
      <c r="B26" s="346" t="s">
        <v>89</v>
      </c>
      <c r="C26" s="346"/>
      <c r="D26" s="346"/>
      <c r="E26" s="346"/>
      <c r="F26" s="345"/>
      <c r="G26" s="336">
        <f>Specifikation!I40</f>
        <v>0</v>
      </c>
      <c r="H26" s="335"/>
      <c r="I26" s="279"/>
    </row>
    <row r="27" spans="1:9" x14ac:dyDescent="0.3">
      <c r="A27" s="119"/>
      <c r="B27" s="346" t="s">
        <v>90</v>
      </c>
      <c r="C27" s="346"/>
      <c r="D27" s="346"/>
      <c r="E27" s="346"/>
      <c r="F27" s="345"/>
      <c r="G27" s="336">
        <f>Specifikation!I43</f>
        <v>0</v>
      </c>
      <c r="H27" s="335"/>
      <c r="I27" s="279"/>
    </row>
    <row r="28" spans="1:9" x14ac:dyDescent="0.3">
      <c r="A28" s="119"/>
      <c r="B28" s="346" t="s">
        <v>91</v>
      </c>
      <c r="C28" s="346"/>
      <c r="D28" s="346"/>
      <c r="E28" s="346"/>
      <c r="F28" s="345"/>
      <c r="G28" s="336">
        <f>Specifikation!I46</f>
        <v>0</v>
      </c>
      <c r="H28" s="335"/>
      <c r="I28" s="279"/>
    </row>
    <row r="29" spans="1:9" x14ac:dyDescent="0.3">
      <c r="A29" s="119"/>
      <c r="B29" s="346" t="s">
        <v>676</v>
      </c>
      <c r="C29" s="346"/>
      <c r="D29" s="346"/>
      <c r="E29" s="346"/>
      <c r="F29" s="345"/>
      <c r="G29" s="336">
        <v>0</v>
      </c>
      <c r="H29" s="335"/>
      <c r="I29" s="279"/>
    </row>
    <row r="30" spans="1:9" x14ac:dyDescent="0.3">
      <c r="A30" s="119"/>
      <c r="B30" s="346" t="s">
        <v>677</v>
      </c>
      <c r="C30" s="346"/>
      <c r="D30" s="346"/>
      <c r="E30" s="346"/>
      <c r="F30" s="345"/>
      <c r="G30" s="336">
        <v>0</v>
      </c>
      <c r="H30" s="335"/>
      <c r="I30" s="279"/>
    </row>
    <row r="31" spans="1:9" x14ac:dyDescent="0.3">
      <c r="A31" s="119"/>
      <c r="B31" s="346" t="s">
        <v>92</v>
      </c>
      <c r="C31" s="346"/>
      <c r="D31" s="346"/>
      <c r="E31" s="346"/>
      <c r="F31" s="345"/>
      <c r="G31" s="336">
        <f>Specifikation!I55</f>
        <v>0</v>
      </c>
      <c r="H31" s="335"/>
      <c r="I31" s="279"/>
    </row>
    <row r="32" spans="1:9" x14ac:dyDescent="0.3">
      <c r="A32" s="119"/>
      <c r="B32" s="346" t="s">
        <v>93</v>
      </c>
      <c r="C32" s="346"/>
      <c r="D32" s="346"/>
      <c r="E32" s="346"/>
      <c r="F32" s="345"/>
      <c r="G32" s="336">
        <f>Specifikation!I58</f>
        <v>0</v>
      </c>
      <c r="H32" s="335"/>
      <c r="I32" s="279"/>
    </row>
    <row r="33" spans="1:11" x14ac:dyDescent="0.3">
      <c r="A33" s="119"/>
      <c r="B33" s="346" t="s">
        <v>94</v>
      </c>
      <c r="C33" s="346"/>
      <c r="D33" s="346"/>
      <c r="E33" s="346"/>
      <c r="F33" s="345"/>
      <c r="G33" s="336">
        <f>Specifikation!I61</f>
        <v>0</v>
      </c>
      <c r="H33" s="335"/>
      <c r="I33" s="279"/>
    </row>
    <row r="34" spans="1:11" x14ac:dyDescent="0.3">
      <c r="A34" s="119"/>
      <c r="B34" s="301" t="s">
        <v>96</v>
      </c>
      <c r="C34" s="346"/>
      <c r="D34" s="346"/>
      <c r="E34" s="346"/>
      <c r="F34" s="345"/>
      <c r="G34" s="336">
        <f>Specifikation!I68</f>
        <v>0</v>
      </c>
      <c r="H34" s="335"/>
      <c r="I34" s="279"/>
    </row>
    <row r="35" spans="1:11" x14ac:dyDescent="0.3">
      <c r="A35" s="119"/>
      <c r="B35" s="301" t="s">
        <v>97</v>
      </c>
      <c r="C35" s="346"/>
      <c r="D35" s="346"/>
      <c r="E35" s="346"/>
      <c r="F35" s="345"/>
      <c r="G35" s="336">
        <f>Specifikation!I71</f>
        <v>0</v>
      </c>
      <c r="H35" s="335"/>
      <c r="I35" s="279"/>
    </row>
    <row r="36" spans="1:11" x14ac:dyDescent="0.3">
      <c r="A36" s="119"/>
      <c r="B36" s="301" t="s">
        <v>98</v>
      </c>
      <c r="C36" s="346"/>
      <c r="D36" s="346"/>
      <c r="E36" s="346"/>
      <c r="F36" s="345"/>
      <c r="G36" s="336">
        <f>Specifikation!I74</f>
        <v>0</v>
      </c>
      <c r="H36" s="335"/>
      <c r="I36" s="279"/>
    </row>
    <row r="37" spans="1:11" x14ac:dyDescent="0.3">
      <c r="A37" s="119"/>
      <c r="B37" s="301" t="s">
        <v>96</v>
      </c>
      <c r="C37" s="346"/>
      <c r="D37" s="346"/>
      <c r="E37" s="346"/>
      <c r="F37" s="345"/>
      <c r="G37" s="336">
        <f>Specifikation!I77</f>
        <v>0</v>
      </c>
      <c r="H37" s="335"/>
      <c r="I37" s="279"/>
    </row>
    <row r="38" spans="1:11" x14ac:dyDescent="0.3">
      <c r="A38" s="119"/>
      <c r="B38" s="301" t="s">
        <v>99</v>
      </c>
      <c r="C38" s="346"/>
      <c r="D38" s="346"/>
      <c r="E38" s="346"/>
      <c r="F38" s="345"/>
      <c r="G38" s="336">
        <f>Specifikation!I80</f>
        <v>0</v>
      </c>
      <c r="H38" s="335"/>
      <c r="I38" s="279"/>
    </row>
    <row r="39" spans="1:11" x14ac:dyDescent="0.3">
      <c r="A39" s="119"/>
      <c r="B39" s="301" t="s">
        <v>100</v>
      </c>
      <c r="C39" s="346"/>
      <c r="D39" s="346"/>
      <c r="E39" s="346"/>
      <c r="F39" s="345"/>
      <c r="G39" s="336">
        <f>Specifikation!I83</f>
        <v>0</v>
      </c>
      <c r="H39" s="335"/>
      <c r="I39" s="279"/>
    </row>
    <row r="40" spans="1:11" x14ac:dyDescent="0.3">
      <c r="A40" s="119"/>
      <c r="B40" s="346" t="s">
        <v>102</v>
      </c>
      <c r="C40" s="346"/>
      <c r="D40" s="346"/>
      <c r="E40" s="346"/>
      <c r="F40" s="345"/>
      <c r="G40" s="336">
        <f>Specifikation!I87</f>
        <v>0</v>
      </c>
      <c r="H40" s="335"/>
      <c r="I40" s="279"/>
    </row>
    <row r="41" spans="1:11" x14ac:dyDescent="0.3">
      <c r="A41" s="119"/>
      <c r="B41" s="346" t="s">
        <v>103</v>
      </c>
      <c r="C41" s="346"/>
      <c r="D41" s="346"/>
      <c r="E41" s="346"/>
      <c r="F41" s="345"/>
      <c r="G41" s="336">
        <f>Specifikation!I90</f>
        <v>0</v>
      </c>
      <c r="H41" s="335"/>
      <c r="I41" s="279"/>
    </row>
    <row r="42" spans="1:11" x14ac:dyDescent="0.3">
      <c r="A42" s="119"/>
      <c r="B42" s="346" t="s">
        <v>104</v>
      </c>
      <c r="C42" s="346"/>
      <c r="D42" s="346"/>
      <c r="E42" s="346"/>
      <c r="F42" s="345"/>
      <c r="G42" s="336">
        <f>Specifikation!I93</f>
        <v>0</v>
      </c>
      <c r="H42" s="335"/>
      <c r="I42" s="279"/>
    </row>
    <row r="43" spans="1:11" x14ac:dyDescent="0.3">
      <c r="A43" s="119"/>
      <c r="B43" s="346" t="s">
        <v>105</v>
      </c>
      <c r="C43" s="346"/>
      <c r="D43" s="346"/>
      <c r="E43" s="346"/>
      <c r="F43" s="345"/>
      <c r="G43" s="336">
        <f>Specifikation!I96</f>
        <v>0</v>
      </c>
      <c r="H43" s="335"/>
      <c r="I43" s="279"/>
    </row>
    <row r="44" spans="1:11" x14ac:dyDescent="0.3">
      <c r="A44" s="119"/>
      <c r="B44" s="346" t="s">
        <v>106</v>
      </c>
      <c r="C44" s="346"/>
      <c r="D44" s="346"/>
      <c r="E44" s="346"/>
      <c r="F44" s="345"/>
      <c r="G44" s="336">
        <f>Specifikation!I99</f>
        <v>0</v>
      </c>
      <c r="H44" s="335"/>
      <c r="I44" s="279"/>
    </row>
    <row r="45" spans="1:11" x14ac:dyDescent="0.3">
      <c r="A45" s="119"/>
      <c r="B45" s="346" t="s">
        <v>75</v>
      </c>
      <c r="C45" s="346"/>
      <c r="D45" s="346"/>
      <c r="E45" s="346"/>
      <c r="F45" s="345"/>
      <c r="G45" s="347">
        <f>Specifikation!I64</f>
        <v>0</v>
      </c>
      <c r="H45" s="335"/>
      <c r="I45" s="279"/>
    </row>
    <row r="46" spans="1:11" ht="14.4" thickBot="1" x14ac:dyDescent="0.35">
      <c r="A46" s="130"/>
      <c r="B46" s="348" t="s">
        <v>569</v>
      </c>
      <c r="C46" s="348"/>
      <c r="D46" s="348"/>
      <c r="E46" s="348"/>
      <c r="F46" s="345"/>
      <c r="G46" s="339"/>
      <c r="H46" s="338"/>
      <c r="I46" s="280"/>
    </row>
    <row r="47" spans="1:11" ht="16.05" customHeight="1" thickBot="1" x14ac:dyDescent="0.35">
      <c r="A47" s="130"/>
      <c r="B47" s="349" t="s">
        <v>107</v>
      </c>
      <c r="C47" s="348"/>
      <c r="D47" s="348"/>
      <c r="E47" s="348"/>
      <c r="F47" s="341">
        <f>SUM(F18:F46)</f>
        <v>0</v>
      </c>
      <c r="G47" s="342">
        <f>Specifikation!K100</f>
        <v>0</v>
      </c>
      <c r="H47" s="341">
        <f>F47-G47</f>
        <v>0</v>
      </c>
      <c r="I47" s="281">
        <f>IF(G47=0,0,H47/G47)</f>
        <v>0</v>
      </c>
      <c r="K47" s="18">
        <f>SUM(G18:G45)</f>
        <v>0</v>
      </c>
    </row>
    <row r="48" spans="1:11" x14ac:dyDescent="0.3">
      <c r="A48" s="119"/>
      <c r="B48" s="343"/>
      <c r="C48" s="346"/>
      <c r="D48" s="346"/>
      <c r="E48" s="346"/>
      <c r="F48" s="539"/>
      <c r="G48" s="336"/>
      <c r="H48" s="336"/>
      <c r="I48" s="197"/>
    </row>
    <row r="49" spans="1:11" x14ac:dyDescent="0.3">
      <c r="A49" s="119" t="str">
        <f>Specifikation!A102</f>
        <v>03</v>
      </c>
      <c r="B49" s="343" t="s">
        <v>109</v>
      </c>
      <c r="C49" s="283"/>
      <c r="D49" s="283"/>
      <c r="E49" s="283"/>
      <c r="F49" s="540"/>
      <c r="G49" s="344"/>
      <c r="H49" s="344"/>
      <c r="I49" s="286"/>
    </row>
    <row r="50" spans="1:11" x14ac:dyDescent="0.3">
      <c r="A50" s="119"/>
      <c r="B50" s="283" t="s">
        <v>110</v>
      </c>
      <c r="C50" s="283"/>
      <c r="D50" s="283"/>
      <c r="E50" s="283"/>
      <c r="F50" s="345"/>
      <c r="G50" s="336">
        <f>Specifikation!H103</f>
        <v>0</v>
      </c>
      <c r="H50" s="335"/>
      <c r="I50" s="279"/>
    </row>
    <row r="51" spans="1:11" x14ac:dyDescent="0.3">
      <c r="A51" s="119"/>
      <c r="B51" s="283" t="s">
        <v>111</v>
      </c>
      <c r="C51" s="283"/>
      <c r="D51" s="283"/>
      <c r="E51" s="283"/>
      <c r="F51" s="345"/>
      <c r="G51" s="336">
        <f>Specifikation!H104</f>
        <v>0</v>
      </c>
      <c r="H51" s="335"/>
      <c r="I51" s="279"/>
    </row>
    <row r="52" spans="1:11" x14ac:dyDescent="0.3">
      <c r="A52" s="119"/>
      <c r="B52" s="283" t="s">
        <v>112</v>
      </c>
      <c r="C52" s="283"/>
      <c r="D52" s="283"/>
      <c r="E52" s="283"/>
      <c r="F52" s="345"/>
      <c r="G52" s="336">
        <f>Specifikation!H105</f>
        <v>0</v>
      </c>
      <c r="H52" s="335"/>
      <c r="I52" s="279"/>
    </row>
    <row r="53" spans="1:11" x14ac:dyDescent="0.3">
      <c r="A53" s="119"/>
      <c r="B53" s="283" t="s">
        <v>113</v>
      </c>
      <c r="C53" s="283"/>
      <c r="D53" s="283"/>
      <c r="E53" s="283"/>
      <c r="F53" s="345"/>
      <c r="G53" s="336">
        <f>Specifikation!H106</f>
        <v>0</v>
      </c>
      <c r="H53" s="335"/>
      <c r="I53" s="279"/>
    </row>
    <row r="54" spans="1:11" x14ac:dyDescent="0.3">
      <c r="A54" s="119"/>
      <c r="B54" s="283" t="s">
        <v>114</v>
      </c>
      <c r="C54" s="334"/>
      <c r="D54" s="334"/>
      <c r="E54" s="334"/>
      <c r="F54" s="345"/>
      <c r="G54" s="336">
        <f>Specifikation!H107</f>
        <v>0</v>
      </c>
      <c r="H54" s="335"/>
      <c r="I54" s="279"/>
    </row>
    <row r="55" spans="1:11" x14ac:dyDescent="0.3">
      <c r="A55" s="119"/>
      <c r="B55" s="283" t="s">
        <v>115</v>
      </c>
      <c r="C55" s="283"/>
      <c r="D55" s="283"/>
      <c r="E55" s="283"/>
      <c r="F55" s="345"/>
      <c r="G55" s="336">
        <f>Specifikation!H108</f>
        <v>0</v>
      </c>
      <c r="H55" s="335"/>
      <c r="I55" s="279"/>
    </row>
    <row r="56" spans="1:11" x14ac:dyDescent="0.3">
      <c r="A56" s="119"/>
      <c r="B56" s="283" t="s">
        <v>116</v>
      </c>
      <c r="C56" s="283"/>
      <c r="D56" s="283"/>
      <c r="E56" s="283"/>
      <c r="F56" s="345"/>
      <c r="G56" s="336">
        <f>Specifikation!H109</f>
        <v>0</v>
      </c>
      <c r="H56" s="335"/>
      <c r="I56" s="279"/>
    </row>
    <row r="57" spans="1:11" ht="14.4" thickBot="1" x14ac:dyDescent="0.35">
      <c r="A57" s="127"/>
      <c r="B57" s="348" t="s">
        <v>75</v>
      </c>
      <c r="C57" s="337"/>
      <c r="D57" s="337"/>
      <c r="E57" s="337"/>
      <c r="F57" s="345"/>
      <c r="G57" s="339">
        <f>Specifikation!H110</f>
        <v>0</v>
      </c>
      <c r="H57" s="338"/>
      <c r="I57" s="280"/>
    </row>
    <row r="58" spans="1:11" ht="16.05" customHeight="1" thickBot="1" x14ac:dyDescent="0.35">
      <c r="A58" s="350"/>
      <c r="B58" s="349" t="s">
        <v>117</v>
      </c>
      <c r="C58" s="350"/>
      <c r="D58" s="350"/>
      <c r="E58" s="350"/>
      <c r="F58" s="341">
        <f>SUM(F50:F57)</f>
        <v>0</v>
      </c>
      <c r="G58" s="342">
        <f>Specifikation!K111</f>
        <v>0</v>
      </c>
      <c r="H58" s="341">
        <f>F58-G58</f>
        <v>0</v>
      </c>
      <c r="I58" s="281">
        <f>IF(G58=0,0,H58/G58)</f>
        <v>0</v>
      </c>
      <c r="K58" s="18">
        <f>SUM(G50:G57)</f>
        <v>0</v>
      </c>
    </row>
    <row r="59" spans="1:11" x14ac:dyDescent="0.3">
      <c r="A59" s="351"/>
      <c r="B59" s="343"/>
      <c r="C59" s="351"/>
      <c r="D59" s="351"/>
      <c r="E59" s="351"/>
      <c r="F59" s="539"/>
      <c r="G59" s="336"/>
      <c r="H59" s="336"/>
      <c r="I59" s="197"/>
    </row>
    <row r="60" spans="1:11" x14ac:dyDescent="0.3">
      <c r="A60" s="119" t="str">
        <f>Specifikation!A113</f>
        <v>04</v>
      </c>
      <c r="B60" s="334" t="s">
        <v>119</v>
      </c>
      <c r="C60" s="334"/>
      <c r="D60" s="334"/>
      <c r="E60" s="334"/>
      <c r="F60" s="540"/>
      <c r="G60" s="344"/>
      <c r="H60" s="344"/>
      <c r="I60" s="286"/>
    </row>
    <row r="61" spans="1:11" x14ac:dyDescent="0.3">
      <c r="A61" s="119"/>
      <c r="B61" s="283" t="s">
        <v>120</v>
      </c>
      <c r="C61" s="297" t="s">
        <v>570</v>
      </c>
      <c r="D61" s="283"/>
      <c r="E61" s="283"/>
      <c r="F61" s="345"/>
      <c r="G61" s="336">
        <f>Specifikation!H114</f>
        <v>0</v>
      </c>
      <c r="H61" s="335"/>
      <c r="I61" s="279"/>
    </row>
    <row r="62" spans="1:11" x14ac:dyDescent="0.3">
      <c r="A62" s="119"/>
      <c r="B62" s="283"/>
      <c r="C62" s="283" t="s">
        <v>122</v>
      </c>
      <c r="D62" s="283"/>
      <c r="E62" s="283"/>
      <c r="F62" s="345"/>
      <c r="G62" s="336">
        <f>Specifikation!H115</f>
        <v>0</v>
      </c>
      <c r="H62" s="335"/>
      <c r="I62" s="279"/>
    </row>
    <row r="63" spans="1:11" x14ac:dyDescent="0.3">
      <c r="A63" s="119"/>
      <c r="B63" s="283" t="s">
        <v>123</v>
      </c>
      <c r="C63" s="297" t="s">
        <v>571</v>
      </c>
      <c r="D63" s="283"/>
      <c r="E63" s="283"/>
      <c r="F63" s="345"/>
      <c r="G63" s="336">
        <f>Specifikation!H116</f>
        <v>0</v>
      </c>
      <c r="H63" s="335"/>
      <c r="I63" s="279"/>
    </row>
    <row r="64" spans="1:11" x14ac:dyDescent="0.3">
      <c r="A64" s="119"/>
      <c r="B64" s="283"/>
      <c r="C64" s="297" t="s">
        <v>572</v>
      </c>
      <c r="D64" s="283"/>
      <c r="E64" s="283"/>
      <c r="F64" s="345"/>
      <c r="G64" s="336">
        <f>Specifikation!H117</f>
        <v>0</v>
      </c>
      <c r="H64" s="335"/>
      <c r="I64" s="279"/>
    </row>
    <row r="65" spans="1:9" x14ac:dyDescent="0.3">
      <c r="A65" s="119"/>
      <c r="B65" s="283"/>
      <c r="C65" s="297" t="s">
        <v>573</v>
      </c>
      <c r="D65" s="283"/>
      <c r="E65" s="283"/>
      <c r="F65" s="345"/>
      <c r="G65" s="336">
        <f>Specifikation!H118</f>
        <v>0</v>
      </c>
      <c r="H65" s="335"/>
      <c r="I65" s="279"/>
    </row>
    <row r="66" spans="1:9" x14ac:dyDescent="0.3">
      <c r="A66" s="119"/>
      <c r="B66" s="283"/>
      <c r="C66" s="297" t="s">
        <v>122</v>
      </c>
      <c r="D66" s="283"/>
      <c r="E66" s="283"/>
      <c r="F66" s="345"/>
      <c r="G66" s="336">
        <f>Specifikation!H119</f>
        <v>0</v>
      </c>
      <c r="H66" s="335"/>
      <c r="I66" s="279"/>
    </row>
    <row r="67" spans="1:9" x14ac:dyDescent="0.3">
      <c r="A67" s="119"/>
      <c r="B67" s="283"/>
      <c r="C67" s="297" t="s">
        <v>127</v>
      </c>
      <c r="D67" s="283"/>
      <c r="E67" s="283"/>
      <c r="F67" s="345"/>
      <c r="G67" s="336">
        <f>Specifikation!H120</f>
        <v>0</v>
      </c>
      <c r="H67" s="335"/>
      <c r="I67" s="279"/>
    </row>
    <row r="68" spans="1:9" x14ac:dyDescent="0.3">
      <c r="A68" s="119"/>
      <c r="B68" s="283"/>
      <c r="C68" s="297" t="s">
        <v>128</v>
      </c>
      <c r="D68" s="283"/>
      <c r="E68" s="283"/>
      <c r="F68" s="345"/>
      <c r="G68" s="336">
        <f>Specifikation!H121</f>
        <v>0</v>
      </c>
      <c r="H68" s="335"/>
      <c r="I68" s="279"/>
    </row>
    <row r="69" spans="1:9" x14ac:dyDescent="0.3">
      <c r="A69" s="119"/>
      <c r="B69" s="297" t="s">
        <v>129</v>
      </c>
      <c r="C69" s="301" t="s">
        <v>130</v>
      </c>
      <c r="D69" s="283"/>
      <c r="E69" s="283"/>
      <c r="F69" s="345"/>
      <c r="G69" s="336">
        <f>Specifikation!H122</f>
        <v>0</v>
      </c>
      <c r="H69" s="335"/>
      <c r="I69" s="279"/>
    </row>
    <row r="70" spans="1:9" x14ac:dyDescent="0.3">
      <c r="A70" s="119"/>
      <c r="B70" s="297"/>
      <c r="C70" s="301" t="s">
        <v>131</v>
      </c>
      <c r="D70" s="283"/>
      <c r="E70" s="283"/>
      <c r="F70" s="345"/>
      <c r="G70" s="336">
        <f>Specifikation!H123</f>
        <v>0</v>
      </c>
      <c r="H70" s="335"/>
      <c r="I70" s="279"/>
    </row>
    <row r="71" spans="1:9" x14ac:dyDescent="0.3">
      <c r="A71" s="119"/>
      <c r="B71" s="297"/>
      <c r="C71" s="297" t="s">
        <v>132</v>
      </c>
      <c r="D71" s="283"/>
      <c r="E71" s="283"/>
      <c r="F71" s="345"/>
      <c r="G71" s="336">
        <f>Specifikation!H124</f>
        <v>0</v>
      </c>
      <c r="H71" s="335"/>
      <c r="I71" s="279"/>
    </row>
    <row r="72" spans="1:9" x14ac:dyDescent="0.3">
      <c r="A72" s="119"/>
      <c r="B72" s="283" t="s">
        <v>101</v>
      </c>
      <c r="C72" s="283" t="s">
        <v>133</v>
      </c>
      <c r="D72" s="283"/>
      <c r="E72" s="283"/>
      <c r="F72" s="345"/>
      <c r="G72" s="336">
        <f>Specifikation!H125</f>
        <v>0</v>
      </c>
      <c r="H72" s="335"/>
      <c r="I72" s="279"/>
    </row>
    <row r="73" spans="1:9" x14ac:dyDescent="0.3">
      <c r="A73" s="119"/>
      <c r="B73" s="283"/>
      <c r="C73" s="283" t="s">
        <v>134</v>
      </c>
      <c r="D73" s="283"/>
      <c r="E73" s="283"/>
      <c r="F73" s="345"/>
      <c r="G73" s="336">
        <f>Specifikation!H126</f>
        <v>0</v>
      </c>
      <c r="H73" s="335"/>
      <c r="I73" s="279"/>
    </row>
    <row r="74" spans="1:9" x14ac:dyDescent="0.3">
      <c r="A74" s="119"/>
      <c r="B74" s="283"/>
      <c r="C74" s="283" t="s">
        <v>135</v>
      </c>
      <c r="D74" s="283"/>
      <c r="E74" s="283"/>
      <c r="F74" s="345"/>
      <c r="G74" s="336">
        <f>Specifikation!H127</f>
        <v>0</v>
      </c>
      <c r="H74" s="335"/>
      <c r="I74" s="279"/>
    </row>
    <row r="75" spans="1:9" x14ac:dyDescent="0.3">
      <c r="A75" s="119"/>
      <c r="B75" s="283"/>
      <c r="C75" s="283" t="s">
        <v>136</v>
      </c>
      <c r="D75" s="283"/>
      <c r="E75" s="283"/>
      <c r="F75" s="345"/>
      <c r="G75" s="336">
        <f>Specifikation!H128</f>
        <v>0</v>
      </c>
      <c r="H75" s="335"/>
      <c r="I75" s="279"/>
    </row>
    <row r="76" spans="1:9" x14ac:dyDescent="0.3">
      <c r="A76" s="119"/>
      <c r="B76" s="283"/>
      <c r="C76" s="297" t="s">
        <v>121</v>
      </c>
      <c r="D76" s="283"/>
      <c r="E76" s="283"/>
      <c r="F76" s="345"/>
      <c r="G76" s="336">
        <f>Specifikation!H129</f>
        <v>0</v>
      </c>
      <c r="H76" s="335"/>
      <c r="I76" s="279"/>
    </row>
    <row r="77" spans="1:9" x14ac:dyDescent="0.3">
      <c r="A77" s="119"/>
      <c r="B77" s="283"/>
      <c r="C77" s="283" t="s">
        <v>137</v>
      </c>
      <c r="D77" s="283"/>
      <c r="E77" s="283"/>
      <c r="F77" s="345"/>
      <c r="G77" s="336">
        <f>Specifikation!H130</f>
        <v>0</v>
      </c>
      <c r="H77" s="335"/>
      <c r="I77" s="279"/>
    </row>
    <row r="78" spans="1:9" x14ac:dyDescent="0.3">
      <c r="A78" s="124"/>
      <c r="B78" s="283" t="s">
        <v>138</v>
      </c>
      <c r="C78" s="283"/>
      <c r="D78" s="283"/>
      <c r="E78" s="283"/>
      <c r="F78" s="345"/>
      <c r="G78" s="336">
        <f>Specifikation!H131</f>
        <v>0</v>
      </c>
      <c r="H78" s="335"/>
      <c r="I78" s="279"/>
    </row>
    <row r="79" spans="1:9" x14ac:dyDescent="0.3">
      <c r="A79" s="119"/>
      <c r="B79" s="346" t="s">
        <v>139</v>
      </c>
      <c r="C79" s="346"/>
      <c r="D79" s="346"/>
      <c r="E79" s="346"/>
      <c r="F79" s="345"/>
      <c r="G79" s="336">
        <f>Specifikation!H132</f>
        <v>0</v>
      </c>
      <c r="H79" s="335"/>
      <c r="I79" s="279"/>
    </row>
    <row r="80" spans="1:9" x14ac:dyDescent="0.3">
      <c r="A80" s="119"/>
      <c r="B80" s="346" t="s">
        <v>141</v>
      </c>
      <c r="C80" s="346"/>
      <c r="D80" s="346"/>
      <c r="E80" s="346"/>
      <c r="F80" s="345"/>
      <c r="G80" s="336">
        <f>Specifikation!H133</f>
        <v>0</v>
      </c>
      <c r="H80" s="335"/>
      <c r="I80" s="279"/>
    </row>
    <row r="81" spans="1:11" x14ac:dyDescent="0.3">
      <c r="A81" s="119"/>
      <c r="B81" s="346" t="s">
        <v>140</v>
      </c>
      <c r="C81" s="346"/>
      <c r="D81" s="346"/>
      <c r="E81" s="346"/>
      <c r="F81" s="345"/>
      <c r="G81" s="336">
        <f>Specifikation!H134</f>
        <v>0</v>
      </c>
      <c r="H81" s="335"/>
      <c r="I81" s="279"/>
    </row>
    <row r="82" spans="1:11" x14ac:dyDescent="0.3">
      <c r="A82" s="119"/>
      <c r="B82" s="346" t="s">
        <v>142</v>
      </c>
      <c r="C82" s="346"/>
      <c r="D82" s="346"/>
      <c r="E82" s="346"/>
      <c r="F82" s="345"/>
      <c r="G82" s="336">
        <f>Specifikation!H135</f>
        <v>0</v>
      </c>
      <c r="H82" s="335"/>
      <c r="I82" s="279"/>
    </row>
    <row r="83" spans="1:11" x14ac:dyDescent="0.3">
      <c r="A83" s="119"/>
      <c r="B83" s="346" t="s">
        <v>143</v>
      </c>
      <c r="C83" s="346"/>
      <c r="D83" s="346"/>
      <c r="E83" s="346"/>
      <c r="F83" s="345"/>
      <c r="G83" s="336">
        <f>Specifikation!H136</f>
        <v>0</v>
      </c>
      <c r="H83" s="335"/>
      <c r="I83" s="279"/>
    </row>
    <row r="84" spans="1:11" x14ac:dyDescent="0.3">
      <c r="A84" s="119"/>
      <c r="B84" s="346" t="s">
        <v>144</v>
      </c>
      <c r="C84" s="346"/>
      <c r="D84" s="346"/>
      <c r="E84" s="346"/>
      <c r="F84" s="345"/>
      <c r="G84" s="336">
        <f>Specifikation!H137</f>
        <v>0</v>
      </c>
      <c r="H84" s="335"/>
      <c r="I84" s="279"/>
    </row>
    <row r="85" spans="1:11" x14ac:dyDescent="0.3">
      <c r="A85" s="119"/>
      <c r="B85" s="346" t="s">
        <v>145</v>
      </c>
      <c r="C85" s="346" t="s">
        <v>146</v>
      </c>
      <c r="D85" s="346"/>
      <c r="E85" s="346"/>
      <c r="F85" s="345"/>
      <c r="G85" s="336">
        <f>Specifikation!H138</f>
        <v>0</v>
      </c>
      <c r="H85" s="335"/>
      <c r="I85" s="279"/>
    </row>
    <row r="86" spans="1:11" x14ac:dyDescent="0.3">
      <c r="A86" s="119"/>
      <c r="B86" s="346"/>
      <c r="C86" s="346" t="s">
        <v>147</v>
      </c>
      <c r="D86" s="346"/>
      <c r="E86" s="346"/>
      <c r="F86" s="345"/>
      <c r="G86" s="336">
        <f>Specifikation!H139</f>
        <v>0</v>
      </c>
      <c r="H86" s="335"/>
      <c r="I86" s="279"/>
    </row>
    <row r="87" spans="1:11" x14ac:dyDescent="0.3">
      <c r="A87" s="119"/>
      <c r="B87" s="346"/>
      <c r="C87" s="346" t="s">
        <v>148</v>
      </c>
      <c r="D87" s="346"/>
      <c r="E87" s="346"/>
      <c r="F87" s="345"/>
      <c r="G87" s="336">
        <f>Specifikation!H140</f>
        <v>0</v>
      </c>
      <c r="H87" s="335"/>
      <c r="I87" s="279"/>
    </row>
    <row r="88" spans="1:11" x14ac:dyDescent="0.3">
      <c r="A88" s="119"/>
      <c r="B88" s="346"/>
      <c r="C88" s="346" t="s">
        <v>149</v>
      </c>
      <c r="D88" s="346"/>
      <c r="E88" s="346"/>
      <c r="F88" s="345"/>
      <c r="G88" s="336">
        <f>Specifikation!H141</f>
        <v>0</v>
      </c>
      <c r="H88" s="335"/>
      <c r="I88" s="279"/>
    </row>
    <row r="89" spans="1:11" x14ac:dyDescent="0.3">
      <c r="A89" s="119"/>
      <c r="B89" s="346"/>
      <c r="C89" s="346" t="s">
        <v>150</v>
      </c>
      <c r="D89" s="346"/>
      <c r="E89" s="346"/>
      <c r="F89" s="345"/>
      <c r="G89" s="336">
        <f>Specifikation!H142</f>
        <v>0</v>
      </c>
      <c r="H89" s="335"/>
      <c r="I89" s="279"/>
    </row>
    <row r="90" spans="1:11" x14ac:dyDescent="0.3">
      <c r="A90" s="119"/>
      <c r="B90" s="346"/>
      <c r="C90" s="346" t="s">
        <v>151</v>
      </c>
      <c r="D90" s="346"/>
      <c r="E90" s="346"/>
      <c r="F90" s="345"/>
      <c r="G90" s="336">
        <f>Specifikation!H143</f>
        <v>0</v>
      </c>
      <c r="H90" s="335"/>
      <c r="I90" s="279"/>
    </row>
    <row r="91" spans="1:11" x14ac:dyDescent="0.3">
      <c r="A91" s="119"/>
      <c r="B91" s="346"/>
      <c r="C91" s="301" t="s">
        <v>152</v>
      </c>
      <c r="D91" s="346"/>
      <c r="E91" s="346"/>
      <c r="F91" s="345"/>
      <c r="G91" s="336">
        <f>Specifikation!H144</f>
        <v>0</v>
      </c>
      <c r="H91" s="335"/>
      <c r="I91" s="279"/>
    </row>
    <row r="92" spans="1:11" x14ac:dyDescent="0.3">
      <c r="A92" s="119"/>
      <c r="B92" s="346"/>
      <c r="C92" s="301" t="s">
        <v>153</v>
      </c>
      <c r="D92" s="346"/>
      <c r="E92" s="346"/>
      <c r="F92" s="345"/>
      <c r="G92" s="336">
        <f>Specifikation!H145</f>
        <v>0</v>
      </c>
      <c r="H92" s="335"/>
      <c r="I92" s="279"/>
    </row>
    <row r="93" spans="1:11" x14ac:dyDescent="0.3">
      <c r="A93" s="119"/>
      <c r="B93" s="346"/>
      <c r="C93" s="346" t="s">
        <v>154</v>
      </c>
      <c r="D93" s="346"/>
      <c r="E93" s="346"/>
      <c r="F93" s="345"/>
      <c r="G93" s="336">
        <f>Specifikation!H146</f>
        <v>0</v>
      </c>
      <c r="H93" s="335"/>
      <c r="I93" s="279"/>
    </row>
    <row r="94" spans="1:11" ht="14.4" thickBot="1" x14ac:dyDescent="0.35">
      <c r="A94" s="127"/>
      <c r="B94" s="337" t="s">
        <v>75</v>
      </c>
      <c r="C94" s="337"/>
      <c r="D94" s="337"/>
      <c r="E94" s="337"/>
      <c r="F94" s="345"/>
      <c r="G94" s="336">
        <f>Specifikation!H147</f>
        <v>0</v>
      </c>
      <c r="H94" s="338"/>
      <c r="I94" s="280"/>
    </row>
    <row r="95" spans="1:11" ht="16.05" customHeight="1" thickBot="1" x14ac:dyDescent="0.35">
      <c r="A95" s="127"/>
      <c r="B95" s="340" t="s">
        <v>155</v>
      </c>
      <c r="C95" s="337"/>
      <c r="D95" s="337"/>
      <c r="E95" s="337"/>
      <c r="F95" s="341">
        <f>SUM(F61:F94)</f>
        <v>0</v>
      </c>
      <c r="G95" s="342">
        <f>Specifikation!K148</f>
        <v>0</v>
      </c>
      <c r="H95" s="341">
        <f>F95-G95</f>
        <v>0</v>
      </c>
      <c r="I95" s="281">
        <f>IF(G95=0,0,H95/G95)</f>
        <v>0</v>
      </c>
      <c r="K95" s="18">
        <f>SUM(G61:G94)</f>
        <v>0</v>
      </c>
    </row>
    <row r="96" spans="1:11" ht="16.05" customHeight="1" thickBot="1" x14ac:dyDescent="0.35">
      <c r="A96" s="352"/>
      <c r="B96" s="353" t="s">
        <v>156</v>
      </c>
      <c r="C96" s="353"/>
      <c r="D96" s="353"/>
      <c r="E96" s="353"/>
      <c r="F96" s="354">
        <f>F95+F58+F47+F15</f>
        <v>0</v>
      </c>
      <c r="G96" s="355">
        <f>Specifikation!K149</f>
        <v>0</v>
      </c>
      <c r="H96" s="354">
        <f>F96-G96</f>
        <v>0</v>
      </c>
      <c r="I96" s="282">
        <f>IF(G96=0,0,H96/G96)</f>
        <v>0</v>
      </c>
      <c r="K96" s="18">
        <f>SUM(K9:K95)</f>
        <v>0</v>
      </c>
    </row>
    <row r="97" spans="1:9" x14ac:dyDescent="0.3">
      <c r="A97" s="131"/>
      <c r="B97" s="343"/>
      <c r="C97" s="343"/>
      <c r="D97" s="343"/>
      <c r="E97" s="343"/>
      <c r="F97" s="539"/>
      <c r="G97" s="336"/>
      <c r="H97" s="336"/>
      <c r="I97" s="197"/>
    </row>
    <row r="98" spans="1:9" x14ac:dyDescent="0.3">
      <c r="A98" s="132" t="str">
        <f>Specifikation!A150</f>
        <v>05</v>
      </c>
      <c r="B98" s="334" t="s">
        <v>158</v>
      </c>
      <c r="C98" s="356"/>
      <c r="D98" s="356"/>
      <c r="E98" s="356"/>
      <c r="F98" s="540"/>
      <c r="G98" s="344"/>
      <c r="H98" s="344"/>
      <c r="I98" s="286"/>
    </row>
    <row r="99" spans="1:9" x14ac:dyDescent="0.3">
      <c r="A99" s="133"/>
      <c r="B99" s="334" t="s">
        <v>159</v>
      </c>
      <c r="C99" s="334"/>
      <c r="D99" s="334"/>
      <c r="E99" s="334"/>
      <c r="F99" s="335"/>
      <c r="G99" s="336"/>
      <c r="H99" s="335"/>
      <c r="I99" s="279"/>
    </row>
    <row r="100" spans="1:9" x14ac:dyDescent="0.3">
      <c r="A100" s="133"/>
      <c r="B100" s="346" t="s">
        <v>79</v>
      </c>
      <c r="C100" s="334"/>
      <c r="D100" s="334"/>
      <c r="E100" s="334"/>
      <c r="F100" s="345"/>
      <c r="G100" s="336">
        <f>Specifikation!I153</f>
        <v>0</v>
      </c>
      <c r="H100" s="335"/>
      <c r="I100" s="279"/>
    </row>
    <row r="101" spans="1:9" x14ac:dyDescent="0.3">
      <c r="A101" s="119"/>
      <c r="B101" s="283" t="s">
        <v>568</v>
      </c>
      <c r="C101" s="283"/>
      <c r="D101" s="283"/>
      <c r="E101" s="283"/>
      <c r="F101" s="345"/>
      <c r="G101" s="336">
        <f>Specifikation!I156</f>
        <v>0</v>
      </c>
      <c r="H101" s="335"/>
      <c r="I101" s="279"/>
    </row>
    <row r="102" spans="1:9" x14ac:dyDescent="0.3">
      <c r="A102" s="119"/>
      <c r="B102" s="283" t="s">
        <v>83</v>
      </c>
      <c r="C102" s="283"/>
      <c r="D102" s="283"/>
      <c r="E102" s="283"/>
      <c r="F102" s="345"/>
      <c r="G102" s="336">
        <f>Specifikation!I159</f>
        <v>0</v>
      </c>
      <c r="H102" s="335"/>
      <c r="I102" s="279"/>
    </row>
    <row r="103" spans="1:9" x14ac:dyDescent="0.3">
      <c r="A103" s="119"/>
      <c r="B103" s="283" t="s">
        <v>84</v>
      </c>
      <c r="C103" s="283"/>
      <c r="D103" s="283"/>
      <c r="E103" s="283"/>
      <c r="F103" s="345"/>
      <c r="G103" s="336">
        <f>Specifikation!I162</f>
        <v>0</v>
      </c>
      <c r="H103" s="335"/>
      <c r="I103" s="279"/>
    </row>
    <row r="104" spans="1:9" x14ac:dyDescent="0.3">
      <c r="A104" s="119"/>
      <c r="B104" s="283" t="s">
        <v>160</v>
      </c>
      <c r="C104" s="283"/>
      <c r="D104" s="283"/>
      <c r="E104" s="283"/>
      <c r="F104" s="345"/>
      <c r="G104" s="336">
        <f>Specifikation!I165</f>
        <v>0</v>
      </c>
      <c r="H104" s="335"/>
      <c r="I104" s="279"/>
    </row>
    <row r="105" spans="1:9" x14ac:dyDescent="0.3">
      <c r="A105" s="119"/>
      <c r="B105" s="283" t="s">
        <v>94</v>
      </c>
      <c r="C105" s="283"/>
      <c r="D105" s="283"/>
      <c r="E105" s="283"/>
      <c r="F105" s="345"/>
      <c r="G105" s="336">
        <f>Specifikation!I168</f>
        <v>0</v>
      </c>
      <c r="H105" s="335"/>
      <c r="I105" s="279"/>
    </row>
    <row r="106" spans="1:9" x14ac:dyDescent="0.3">
      <c r="A106" s="119"/>
      <c r="B106" s="283" t="s">
        <v>161</v>
      </c>
      <c r="C106" s="283"/>
      <c r="D106" s="283"/>
      <c r="E106" s="283"/>
      <c r="F106" s="345"/>
      <c r="G106" s="336">
        <f>Specifikation!I171</f>
        <v>0</v>
      </c>
      <c r="H106" s="335"/>
      <c r="I106" s="279"/>
    </row>
    <row r="107" spans="1:9" x14ac:dyDescent="0.3">
      <c r="A107" s="119"/>
      <c r="B107" s="283" t="s">
        <v>91</v>
      </c>
      <c r="C107" s="283"/>
      <c r="D107" s="283"/>
      <c r="E107" s="283"/>
      <c r="F107" s="345"/>
      <c r="G107" s="336">
        <f>Specifikation!I174</f>
        <v>0</v>
      </c>
      <c r="H107" s="335"/>
      <c r="I107" s="279"/>
    </row>
    <row r="108" spans="1:9" x14ac:dyDescent="0.3">
      <c r="A108" s="119"/>
      <c r="B108" s="283" t="s">
        <v>162</v>
      </c>
      <c r="C108" s="283"/>
      <c r="D108" s="283"/>
      <c r="E108" s="283"/>
      <c r="F108" s="345"/>
      <c r="G108" s="336">
        <f>Specifikation!I177</f>
        <v>0</v>
      </c>
      <c r="H108" s="335"/>
      <c r="I108" s="279"/>
    </row>
    <row r="109" spans="1:9" x14ac:dyDescent="0.3">
      <c r="A109" s="119"/>
      <c r="B109" s="283" t="s">
        <v>676</v>
      </c>
      <c r="C109" s="283"/>
      <c r="D109" s="283"/>
      <c r="E109" s="283"/>
      <c r="F109" s="345"/>
      <c r="G109" s="336">
        <v>0</v>
      </c>
      <c r="H109" s="335"/>
      <c r="I109" s="279"/>
    </row>
    <row r="110" spans="1:9" x14ac:dyDescent="0.3">
      <c r="A110" s="119"/>
      <c r="B110" s="283" t="s">
        <v>677</v>
      </c>
      <c r="C110" s="283"/>
      <c r="D110" s="283"/>
      <c r="E110" s="283"/>
      <c r="F110" s="345"/>
      <c r="G110" s="336">
        <v>0</v>
      </c>
      <c r="H110" s="335"/>
      <c r="I110" s="279"/>
    </row>
    <row r="111" spans="1:9" x14ac:dyDescent="0.3">
      <c r="A111" s="119"/>
      <c r="B111" s="283" t="s">
        <v>163</v>
      </c>
      <c r="C111" s="283"/>
      <c r="D111" s="283"/>
      <c r="E111" s="283"/>
      <c r="F111" s="345"/>
      <c r="G111" s="336">
        <f>Specifikation!I186</f>
        <v>0</v>
      </c>
      <c r="H111" s="335"/>
      <c r="I111" s="279"/>
    </row>
    <row r="112" spans="1:9" x14ac:dyDescent="0.3">
      <c r="A112" s="119"/>
      <c r="B112" s="283" t="s">
        <v>75</v>
      </c>
      <c r="C112" s="283"/>
      <c r="D112" s="283"/>
      <c r="E112" s="283"/>
      <c r="F112" s="345"/>
      <c r="G112" s="336">
        <f>Specifikation!I189</f>
        <v>0</v>
      </c>
      <c r="H112" s="335"/>
      <c r="I112" s="279"/>
    </row>
    <row r="113" spans="1:9" x14ac:dyDescent="0.3">
      <c r="A113" s="133"/>
      <c r="B113" s="334" t="s">
        <v>164</v>
      </c>
      <c r="C113" s="334"/>
      <c r="D113" s="334"/>
      <c r="E113" s="334"/>
      <c r="F113" s="345"/>
      <c r="G113" s="336"/>
      <c r="H113" s="335"/>
      <c r="I113" s="279"/>
    </row>
    <row r="114" spans="1:9" x14ac:dyDescent="0.3">
      <c r="A114" s="124"/>
      <c r="B114" s="283" t="s">
        <v>85</v>
      </c>
      <c r="C114" s="283"/>
      <c r="D114" s="283"/>
      <c r="E114" s="283"/>
      <c r="F114" s="345"/>
      <c r="G114" s="336">
        <f>Specifikation!I193</f>
        <v>0</v>
      </c>
      <c r="H114" s="335"/>
      <c r="I114" s="279"/>
    </row>
    <row r="115" spans="1:9" x14ac:dyDescent="0.3">
      <c r="A115" s="124"/>
      <c r="B115" s="283" t="s">
        <v>165</v>
      </c>
      <c r="C115" s="283"/>
      <c r="D115" s="283"/>
      <c r="E115" s="283"/>
      <c r="F115" s="345"/>
      <c r="G115" s="336">
        <f>Specifikation!I196</f>
        <v>0</v>
      </c>
      <c r="H115" s="335"/>
      <c r="I115" s="279"/>
    </row>
    <row r="116" spans="1:9" x14ac:dyDescent="0.3">
      <c r="A116" s="124"/>
      <c r="B116" s="283" t="s">
        <v>166</v>
      </c>
      <c r="C116" s="283"/>
      <c r="D116" s="283"/>
      <c r="E116" s="283"/>
      <c r="F116" s="345"/>
      <c r="G116" s="336">
        <f>Specifikation!I199</f>
        <v>0</v>
      </c>
      <c r="H116" s="335"/>
      <c r="I116" s="279"/>
    </row>
    <row r="117" spans="1:9" x14ac:dyDescent="0.3">
      <c r="A117" s="119"/>
      <c r="B117" s="283" t="s">
        <v>167</v>
      </c>
      <c r="C117" s="283"/>
      <c r="D117" s="283"/>
      <c r="E117" s="283"/>
      <c r="F117" s="345"/>
      <c r="G117" s="336">
        <f>Specifikation!I202</f>
        <v>0</v>
      </c>
      <c r="H117" s="335"/>
      <c r="I117" s="279"/>
    </row>
    <row r="118" spans="1:9" x14ac:dyDescent="0.3">
      <c r="A118" s="124"/>
      <c r="B118" s="283" t="s">
        <v>168</v>
      </c>
      <c r="C118" s="283"/>
      <c r="D118" s="283"/>
      <c r="E118" s="283"/>
      <c r="F118" s="345"/>
      <c r="G118" s="336">
        <f>Specifikation!I205</f>
        <v>0</v>
      </c>
      <c r="H118" s="335"/>
      <c r="I118" s="279"/>
    </row>
    <row r="119" spans="1:9" x14ac:dyDescent="0.3">
      <c r="A119" s="124"/>
      <c r="B119" s="283" t="s">
        <v>75</v>
      </c>
      <c r="C119" s="283"/>
      <c r="D119" s="283"/>
      <c r="E119" s="283"/>
      <c r="F119" s="345"/>
      <c r="G119" s="336">
        <f>Specifikation!I208</f>
        <v>0</v>
      </c>
      <c r="H119" s="335"/>
      <c r="I119" s="279"/>
    </row>
    <row r="120" spans="1:9" x14ac:dyDescent="0.3">
      <c r="A120" s="133"/>
      <c r="B120" s="334" t="s">
        <v>169</v>
      </c>
      <c r="C120" s="334"/>
      <c r="D120" s="334"/>
      <c r="E120" s="334"/>
      <c r="F120" s="345"/>
      <c r="G120" s="336"/>
      <c r="H120" s="335"/>
      <c r="I120" s="279"/>
    </row>
    <row r="121" spans="1:9" x14ac:dyDescent="0.3">
      <c r="A121" s="124"/>
      <c r="B121" s="283" t="s">
        <v>87</v>
      </c>
      <c r="C121" s="283"/>
      <c r="D121" s="283"/>
      <c r="E121" s="283"/>
      <c r="F121" s="345"/>
      <c r="G121" s="336">
        <f>Specifikation!I212</f>
        <v>0</v>
      </c>
      <c r="H121" s="335"/>
      <c r="I121" s="279"/>
    </row>
    <row r="122" spans="1:9" x14ac:dyDescent="0.3">
      <c r="A122" s="124"/>
      <c r="B122" s="283" t="s">
        <v>170</v>
      </c>
      <c r="C122" s="283"/>
      <c r="D122" s="283"/>
      <c r="E122" s="283"/>
      <c r="F122" s="345"/>
      <c r="G122" s="336">
        <f>Specifikation!I215</f>
        <v>0</v>
      </c>
      <c r="H122" s="335"/>
      <c r="I122" s="279"/>
    </row>
    <row r="123" spans="1:9" x14ac:dyDescent="0.3">
      <c r="A123" s="124"/>
      <c r="B123" s="283" t="s">
        <v>171</v>
      </c>
      <c r="C123" s="283"/>
      <c r="D123" s="283"/>
      <c r="E123" s="283"/>
      <c r="F123" s="345"/>
      <c r="G123" s="336">
        <f>Specifikation!I218</f>
        <v>0</v>
      </c>
      <c r="H123" s="335"/>
      <c r="I123" s="279"/>
    </row>
    <row r="124" spans="1:9" x14ac:dyDescent="0.3">
      <c r="A124" s="124"/>
      <c r="B124" s="283" t="s">
        <v>172</v>
      </c>
      <c r="C124" s="283"/>
      <c r="D124" s="283"/>
      <c r="E124" s="283"/>
      <c r="F124" s="345"/>
      <c r="G124" s="336">
        <f>Specifikation!I221</f>
        <v>0</v>
      </c>
      <c r="H124" s="335"/>
      <c r="I124" s="279"/>
    </row>
    <row r="125" spans="1:9" x14ac:dyDescent="0.3">
      <c r="A125" s="124"/>
      <c r="B125" s="283" t="s">
        <v>173</v>
      </c>
      <c r="C125" s="283"/>
      <c r="D125" s="283"/>
      <c r="E125" s="283"/>
      <c r="F125" s="345"/>
      <c r="G125" s="336">
        <f>Specifikation!I224</f>
        <v>0</v>
      </c>
      <c r="H125" s="335"/>
      <c r="I125" s="279"/>
    </row>
    <row r="126" spans="1:9" x14ac:dyDescent="0.3">
      <c r="A126" s="124"/>
      <c r="B126" s="283" t="s">
        <v>174</v>
      </c>
      <c r="C126" s="283"/>
      <c r="D126" s="283"/>
      <c r="E126" s="283"/>
      <c r="F126" s="345"/>
      <c r="G126" s="336">
        <f>Specifikation!I227</f>
        <v>0</v>
      </c>
      <c r="H126" s="335"/>
      <c r="I126" s="279"/>
    </row>
    <row r="127" spans="1:9" x14ac:dyDescent="0.3">
      <c r="A127" s="124"/>
      <c r="B127" s="283" t="s">
        <v>175</v>
      </c>
      <c r="C127" s="283"/>
      <c r="D127" s="283"/>
      <c r="E127" s="283"/>
      <c r="F127" s="345"/>
      <c r="G127" s="336">
        <f>Specifikation!I230</f>
        <v>0</v>
      </c>
      <c r="H127" s="335"/>
      <c r="I127" s="279"/>
    </row>
    <row r="128" spans="1:9" x14ac:dyDescent="0.3">
      <c r="B128" s="356" t="s">
        <v>176</v>
      </c>
      <c r="C128" s="283"/>
      <c r="D128" s="283"/>
      <c r="E128" s="283"/>
      <c r="F128" s="345"/>
      <c r="G128" s="336">
        <f>Specifikation!I233</f>
        <v>0</v>
      </c>
      <c r="H128" s="335"/>
      <c r="I128" s="279"/>
    </row>
    <row r="129" spans="1:9" x14ac:dyDescent="0.3">
      <c r="B129" s="356" t="s">
        <v>177</v>
      </c>
      <c r="C129" s="283"/>
      <c r="D129" s="283"/>
      <c r="E129" s="283"/>
      <c r="F129" s="345"/>
      <c r="G129" s="336">
        <f>Specifikation!I236</f>
        <v>0</v>
      </c>
      <c r="H129" s="335"/>
      <c r="I129" s="279"/>
    </row>
    <row r="130" spans="1:9" x14ac:dyDescent="0.3">
      <c r="A130" s="124"/>
      <c r="B130" s="283" t="s">
        <v>178</v>
      </c>
      <c r="C130" s="283"/>
      <c r="D130" s="283"/>
      <c r="E130" s="283"/>
      <c r="F130" s="345"/>
      <c r="G130" s="336">
        <f>Specifikation!I239</f>
        <v>0</v>
      </c>
      <c r="H130" s="335"/>
      <c r="I130" s="279"/>
    </row>
    <row r="131" spans="1:9" x14ac:dyDescent="0.3">
      <c r="A131" s="124"/>
      <c r="B131" s="283" t="s">
        <v>176</v>
      </c>
      <c r="C131" s="283"/>
      <c r="D131" s="283"/>
      <c r="E131" s="283"/>
      <c r="F131" s="345"/>
      <c r="G131" s="336">
        <f>Specifikation!I242</f>
        <v>0</v>
      </c>
      <c r="H131" s="335"/>
      <c r="I131" s="279"/>
    </row>
    <row r="132" spans="1:9" x14ac:dyDescent="0.3">
      <c r="A132" s="124"/>
      <c r="B132" s="283" t="s">
        <v>179</v>
      </c>
      <c r="C132" s="283"/>
      <c r="D132" s="283"/>
      <c r="E132" s="283"/>
      <c r="F132" s="345"/>
      <c r="G132" s="336">
        <f>Specifikation!I245</f>
        <v>0</v>
      </c>
      <c r="H132" s="335"/>
      <c r="I132" s="279"/>
    </row>
    <row r="133" spans="1:9" x14ac:dyDescent="0.3">
      <c r="A133" s="124"/>
      <c r="B133" s="283" t="s">
        <v>75</v>
      </c>
      <c r="C133" s="283"/>
      <c r="D133" s="283"/>
      <c r="E133" s="283"/>
      <c r="F133" s="345"/>
      <c r="G133" s="336">
        <f>Specifikation!I248</f>
        <v>0</v>
      </c>
      <c r="H133" s="335"/>
      <c r="I133" s="279"/>
    </row>
    <row r="134" spans="1:9" x14ac:dyDescent="0.3">
      <c r="A134" s="134"/>
      <c r="B134" s="334" t="s">
        <v>180</v>
      </c>
      <c r="C134" s="334"/>
      <c r="D134" s="334"/>
      <c r="E134" s="334"/>
      <c r="F134" s="345"/>
      <c r="G134" s="336"/>
      <c r="H134" s="335"/>
      <c r="I134" s="279"/>
    </row>
    <row r="135" spans="1:9" x14ac:dyDescent="0.3">
      <c r="A135" s="124"/>
      <c r="B135" s="283" t="s">
        <v>181</v>
      </c>
      <c r="C135" s="283"/>
      <c r="D135" s="283"/>
      <c r="E135" s="283"/>
      <c r="F135" s="345"/>
      <c r="G135" s="336">
        <f>Specifikation!I252</f>
        <v>0</v>
      </c>
      <c r="H135" s="335"/>
      <c r="I135" s="279"/>
    </row>
    <row r="136" spans="1:9" x14ac:dyDescent="0.3">
      <c r="A136" s="124"/>
      <c r="B136" s="283" t="s">
        <v>182</v>
      </c>
      <c r="C136" s="283"/>
      <c r="D136" s="283"/>
      <c r="E136" s="283"/>
      <c r="F136" s="345"/>
      <c r="G136" s="336">
        <f>Specifikation!I255</f>
        <v>0</v>
      </c>
      <c r="H136" s="335"/>
      <c r="I136" s="279"/>
    </row>
    <row r="137" spans="1:9" x14ac:dyDescent="0.3">
      <c r="A137" s="124"/>
      <c r="B137" s="283" t="s">
        <v>75</v>
      </c>
      <c r="C137" s="283"/>
      <c r="D137" s="283"/>
      <c r="E137" s="283"/>
      <c r="F137" s="345"/>
      <c r="G137" s="336">
        <f>Specifikation!I258</f>
        <v>0</v>
      </c>
      <c r="H137" s="335"/>
      <c r="I137" s="279"/>
    </row>
    <row r="138" spans="1:9" x14ac:dyDescent="0.3">
      <c r="A138" s="124"/>
      <c r="B138" s="300" t="s">
        <v>95</v>
      </c>
      <c r="C138" s="283"/>
      <c r="D138" s="283"/>
      <c r="E138" s="283"/>
      <c r="F138" s="345"/>
      <c r="G138" s="336"/>
      <c r="H138" s="335"/>
      <c r="I138" s="279"/>
    </row>
    <row r="139" spans="1:9" x14ac:dyDescent="0.3">
      <c r="A139" s="124"/>
      <c r="B139" s="301" t="s">
        <v>96</v>
      </c>
      <c r="C139" s="283"/>
      <c r="D139" s="283"/>
      <c r="E139" s="283"/>
      <c r="F139" s="345"/>
      <c r="G139" s="336">
        <f>Specifikation!I262</f>
        <v>0</v>
      </c>
      <c r="H139" s="335"/>
      <c r="I139" s="279"/>
    </row>
    <row r="140" spans="1:9" x14ac:dyDescent="0.3">
      <c r="A140" s="124"/>
      <c r="B140" s="301" t="s">
        <v>97</v>
      </c>
      <c r="C140" s="283"/>
      <c r="D140" s="283"/>
      <c r="E140" s="283"/>
      <c r="F140" s="345"/>
      <c r="G140" s="336">
        <f>Specifikation!I265</f>
        <v>0</v>
      </c>
      <c r="H140" s="335"/>
      <c r="I140" s="279"/>
    </row>
    <row r="141" spans="1:9" x14ac:dyDescent="0.3">
      <c r="A141" s="124"/>
      <c r="B141" s="301" t="s">
        <v>96</v>
      </c>
      <c r="C141" s="283"/>
      <c r="D141" s="283"/>
      <c r="E141" s="283"/>
      <c r="F141" s="345"/>
      <c r="G141" s="336">
        <f>Specifikation!I268</f>
        <v>0</v>
      </c>
      <c r="H141" s="335"/>
      <c r="I141" s="279"/>
    </row>
    <row r="142" spans="1:9" x14ac:dyDescent="0.3">
      <c r="A142" s="134"/>
      <c r="B142" s="334" t="s">
        <v>183</v>
      </c>
      <c r="C142" s="334"/>
      <c r="D142" s="334"/>
      <c r="E142" s="334"/>
      <c r="F142" s="345"/>
      <c r="G142" s="336"/>
      <c r="H142" s="335"/>
      <c r="I142" s="279"/>
    </row>
    <row r="143" spans="1:9" x14ac:dyDescent="0.3">
      <c r="A143" s="134"/>
      <c r="B143" s="283" t="s">
        <v>106</v>
      </c>
      <c r="C143" s="283"/>
      <c r="D143" s="283"/>
      <c r="E143" s="283"/>
      <c r="F143" s="345"/>
      <c r="G143" s="336">
        <f>Specifikation!I272</f>
        <v>0</v>
      </c>
      <c r="H143" s="335"/>
      <c r="I143" s="279"/>
    </row>
    <row r="144" spans="1:9" x14ac:dyDescent="0.3">
      <c r="A144" s="134"/>
      <c r="B144" s="297" t="s">
        <v>184</v>
      </c>
      <c r="C144" s="283"/>
      <c r="D144" s="283"/>
      <c r="E144" s="283"/>
      <c r="F144" s="345"/>
      <c r="G144" s="336">
        <f>Specifikation!I275</f>
        <v>0</v>
      </c>
      <c r="H144" s="335"/>
      <c r="I144" s="279"/>
    </row>
    <row r="145" spans="1:9" x14ac:dyDescent="0.3">
      <c r="A145" s="124"/>
      <c r="B145" s="283" t="s">
        <v>185</v>
      </c>
      <c r="C145" s="283"/>
      <c r="D145" s="283"/>
      <c r="E145" s="283"/>
      <c r="F145" s="345"/>
      <c r="G145" s="336">
        <f>Specifikation!I278</f>
        <v>0</v>
      </c>
      <c r="H145" s="335"/>
      <c r="I145" s="279"/>
    </row>
    <row r="146" spans="1:9" x14ac:dyDescent="0.3">
      <c r="A146" s="124"/>
      <c r="B146" s="283" t="s">
        <v>186</v>
      </c>
      <c r="C146" s="283"/>
      <c r="D146" s="283"/>
      <c r="E146" s="283"/>
      <c r="F146" s="345"/>
      <c r="G146" s="336">
        <f>Specifikation!I281</f>
        <v>0</v>
      </c>
      <c r="H146" s="335"/>
      <c r="I146" s="279"/>
    </row>
    <row r="147" spans="1:9" x14ac:dyDescent="0.3">
      <c r="A147" s="119"/>
      <c r="B147" s="283" t="s">
        <v>104</v>
      </c>
      <c r="C147" s="283"/>
      <c r="D147" s="283"/>
      <c r="E147" s="283"/>
      <c r="F147" s="345"/>
      <c r="G147" s="336">
        <f>Specifikation!I284</f>
        <v>0</v>
      </c>
      <c r="H147" s="335"/>
      <c r="I147" s="279"/>
    </row>
    <row r="148" spans="1:9" x14ac:dyDescent="0.3">
      <c r="A148" s="119"/>
      <c r="B148" s="283" t="s">
        <v>187</v>
      </c>
      <c r="C148" s="283"/>
      <c r="D148" s="283"/>
      <c r="E148" s="283"/>
      <c r="F148" s="345"/>
      <c r="G148" s="336">
        <f>Specifikation!I287</f>
        <v>0</v>
      </c>
      <c r="H148" s="335"/>
      <c r="I148" s="279"/>
    </row>
    <row r="149" spans="1:9" x14ac:dyDescent="0.3">
      <c r="A149" s="119"/>
      <c r="B149" s="297" t="s">
        <v>188</v>
      </c>
      <c r="C149" s="283"/>
      <c r="D149" s="283"/>
      <c r="E149" s="283"/>
      <c r="F149" s="345"/>
      <c r="G149" s="336">
        <f>Specifikation!I290</f>
        <v>0</v>
      </c>
      <c r="H149" s="335"/>
      <c r="I149" s="279"/>
    </row>
    <row r="150" spans="1:9" x14ac:dyDescent="0.3">
      <c r="A150" s="124"/>
      <c r="B150" s="283" t="s">
        <v>189</v>
      </c>
      <c r="C150" s="283"/>
      <c r="D150" s="283"/>
      <c r="E150" s="283"/>
      <c r="F150" s="345"/>
      <c r="G150" s="336">
        <f>Specifikation!I293</f>
        <v>0</v>
      </c>
      <c r="H150" s="335"/>
      <c r="I150" s="279"/>
    </row>
    <row r="151" spans="1:9" x14ac:dyDescent="0.3">
      <c r="A151" s="124"/>
      <c r="B151" s="283" t="s">
        <v>190</v>
      </c>
      <c r="C151" s="283"/>
      <c r="D151" s="283"/>
      <c r="E151" s="283"/>
      <c r="F151" s="345"/>
      <c r="G151" s="336">
        <f>Specifikation!I296</f>
        <v>0</v>
      </c>
      <c r="H151" s="335"/>
      <c r="I151" s="279"/>
    </row>
    <row r="152" spans="1:9" x14ac:dyDescent="0.3">
      <c r="A152" s="124"/>
      <c r="B152" s="297" t="s">
        <v>191</v>
      </c>
      <c r="C152" s="283"/>
      <c r="D152" s="283"/>
      <c r="E152" s="283"/>
      <c r="F152" s="345"/>
      <c r="G152" s="336">
        <f>Specifikation!I299</f>
        <v>0</v>
      </c>
      <c r="H152" s="335"/>
      <c r="I152" s="279"/>
    </row>
    <row r="153" spans="1:9" x14ac:dyDescent="0.3">
      <c r="A153" s="124"/>
      <c r="B153" s="283" t="s">
        <v>192</v>
      </c>
      <c r="C153" s="283"/>
      <c r="D153" s="283"/>
      <c r="E153" s="283"/>
      <c r="F153" s="345"/>
      <c r="G153" s="336">
        <f>Specifikation!I302</f>
        <v>0</v>
      </c>
      <c r="H153" s="335"/>
      <c r="I153" s="279"/>
    </row>
    <row r="154" spans="1:9" x14ac:dyDescent="0.3">
      <c r="A154" s="124"/>
      <c r="B154" s="283" t="s">
        <v>193</v>
      </c>
      <c r="C154" s="283"/>
      <c r="D154" s="283"/>
      <c r="E154" s="283"/>
      <c r="F154" s="345"/>
      <c r="G154" s="336">
        <f>Specifikation!I305</f>
        <v>0</v>
      </c>
      <c r="H154" s="335"/>
      <c r="I154" s="279"/>
    </row>
    <row r="155" spans="1:9" x14ac:dyDescent="0.3">
      <c r="A155" s="119"/>
      <c r="B155" s="283" t="s">
        <v>194</v>
      </c>
      <c r="C155" s="283"/>
      <c r="D155" s="283"/>
      <c r="E155" s="283"/>
      <c r="F155" s="345"/>
      <c r="G155" s="336">
        <f>Specifikation!I308</f>
        <v>0</v>
      </c>
      <c r="H155" s="335"/>
      <c r="I155" s="279"/>
    </row>
    <row r="156" spans="1:9" x14ac:dyDescent="0.3">
      <c r="A156" s="119"/>
      <c r="B156" s="283" t="s">
        <v>195</v>
      </c>
      <c r="C156" s="283"/>
      <c r="D156" s="283"/>
      <c r="E156" s="283"/>
      <c r="F156" s="345"/>
      <c r="G156" s="336">
        <f>Specifikation!I311</f>
        <v>0</v>
      </c>
      <c r="H156" s="335"/>
      <c r="I156" s="279"/>
    </row>
    <row r="157" spans="1:9" x14ac:dyDescent="0.3">
      <c r="A157" s="124"/>
      <c r="B157" s="283" t="s">
        <v>196</v>
      </c>
      <c r="C157" s="283"/>
      <c r="D157" s="283"/>
      <c r="E157" s="283"/>
      <c r="F157" s="345"/>
      <c r="G157" s="336">
        <f>Specifikation!I314</f>
        <v>0</v>
      </c>
      <c r="H157" s="335"/>
      <c r="I157" s="279"/>
    </row>
    <row r="158" spans="1:9" x14ac:dyDescent="0.3">
      <c r="A158" s="124"/>
      <c r="B158" s="283" t="s">
        <v>197</v>
      </c>
      <c r="C158" s="283"/>
      <c r="D158" s="283"/>
      <c r="E158" s="283"/>
      <c r="F158" s="345"/>
      <c r="G158" s="336">
        <f>Specifikation!I317</f>
        <v>0</v>
      </c>
      <c r="H158" s="335"/>
      <c r="I158" s="279"/>
    </row>
    <row r="159" spans="1:9" x14ac:dyDescent="0.3">
      <c r="A159" s="124"/>
      <c r="B159" s="283" t="s">
        <v>75</v>
      </c>
      <c r="C159" s="283"/>
      <c r="D159" s="283"/>
      <c r="E159" s="283"/>
      <c r="F159" s="345"/>
      <c r="G159" s="336">
        <f>Specifikation!I320</f>
        <v>0</v>
      </c>
      <c r="H159" s="335"/>
      <c r="I159" s="279"/>
    </row>
    <row r="160" spans="1:9" x14ac:dyDescent="0.3">
      <c r="A160" s="134"/>
      <c r="B160" s="334" t="s">
        <v>198</v>
      </c>
      <c r="C160" s="334"/>
      <c r="D160" s="334"/>
      <c r="E160" s="334"/>
      <c r="F160" s="345"/>
      <c r="G160" s="336"/>
      <c r="H160" s="335"/>
      <c r="I160" s="279"/>
    </row>
    <row r="161" spans="1:9" x14ac:dyDescent="0.3">
      <c r="A161" s="124"/>
      <c r="B161" s="283" t="s">
        <v>89</v>
      </c>
      <c r="C161" s="283"/>
      <c r="D161" s="283"/>
      <c r="E161" s="283"/>
      <c r="F161" s="345"/>
      <c r="G161" s="336">
        <f>Specifikation!I324</f>
        <v>0</v>
      </c>
      <c r="H161" s="335"/>
      <c r="I161" s="279"/>
    </row>
    <row r="162" spans="1:9" x14ac:dyDescent="0.3">
      <c r="A162" s="124"/>
      <c r="B162" s="283" t="s">
        <v>199</v>
      </c>
      <c r="C162" s="283"/>
      <c r="D162" s="283"/>
      <c r="E162" s="283"/>
      <c r="F162" s="345"/>
      <c r="G162" s="336">
        <f>Specifikation!I327</f>
        <v>0</v>
      </c>
      <c r="H162" s="335"/>
      <c r="I162" s="279"/>
    </row>
    <row r="163" spans="1:9" x14ac:dyDescent="0.3">
      <c r="A163" s="124"/>
      <c r="B163" s="283" t="s">
        <v>200</v>
      </c>
      <c r="C163" s="283"/>
      <c r="D163" s="283"/>
      <c r="E163" s="283"/>
      <c r="F163" s="345"/>
      <c r="G163" s="336">
        <f>Specifikation!I330</f>
        <v>0</v>
      </c>
      <c r="H163" s="335"/>
      <c r="I163" s="279"/>
    </row>
    <row r="164" spans="1:9" x14ac:dyDescent="0.3">
      <c r="A164" s="124"/>
      <c r="B164" s="283" t="s">
        <v>201</v>
      </c>
      <c r="C164" s="283"/>
      <c r="D164" s="283"/>
      <c r="E164" s="283"/>
      <c r="F164" s="345"/>
      <c r="G164" s="336">
        <f>Specifikation!I333</f>
        <v>0</v>
      </c>
      <c r="H164" s="335"/>
      <c r="I164" s="279"/>
    </row>
    <row r="165" spans="1:9" x14ac:dyDescent="0.3">
      <c r="A165" s="124"/>
      <c r="B165" s="283" t="s">
        <v>202</v>
      </c>
      <c r="C165" s="283"/>
      <c r="D165" s="283"/>
      <c r="E165" s="283"/>
      <c r="F165" s="345"/>
      <c r="G165" s="336">
        <f>Specifikation!I336</f>
        <v>0</v>
      </c>
      <c r="H165" s="335"/>
      <c r="I165" s="279"/>
    </row>
    <row r="166" spans="1:9" x14ac:dyDescent="0.3">
      <c r="A166" s="124"/>
      <c r="B166" s="283" t="s">
        <v>203</v>
      </c>
      <c r="C166" s="283"/>
      <c r="D166" s="283"/>
      <c r="E166" s="283"/>
      <c r="F166" s="345"/>
      <c r="G166" s="336">
        <f>Specifikation!I339</f>
        <v>0</v>
      </c>
      <c r="H166" s="335"/>
      <c r="I166" s="279"/>
    </row>
    <row r="167" spans="1:9" x14ac:dyDescent="0.3">
      <c r="A167" s="124"/>
      <c r="B167" s="283" t="s">
        <v>75</v>
      </c>
      <c r="C167" s="283"/>
      <c r="D167" s="283"/>
      <c r="E167" s="283"/>
      <c r="F167" s="345"/>
      <c r="G167" s="336">
        <f>Specifikation!I342</f>
        <v>0</v>
      </c>
      <c r="H167" s="335"/>
      <c r="I167" s="279"/>
    </row>
    <row r="168" spans="1:9" x14ac:dyDescent="0.3">
      <c r="A168" s="134"/>
      <c r="B168" s="334" t="s">
        <v>204</v>
      </c>
      <c r="C168" s="334"/>
      <c r="D168" s="334"/>
      <c r="E168" s="334"/>
      <c r="F168" s="345"/>
      <c r="G168" s="336"/>
      <c r="H168" s="335"/>
      <c r="I168" s="279"/>
    </row>
    <row r="169" spans="1:9" x14ac:dyDescent="0.3">
      <c r="A169" s="124"/>
      <c r="B169" s="283" t="s">
        <v>90</v>
      </c>
      <c r="C169" s="283"/>
      <c r="D169" s="283"/>
      <c r="E169" s="283"/>
      <c r="F169" s="345"/>
      <c r="G169" s="336">
        <f>Specifikation!I346</f>
        <v>0</v>
      </c>
      <c r="H169" s="335"/>
      <c r="I169" s="279"/>
    </row>
    <row r="170" spans="1:9" x14ac:dyDescent="0.3">
      <c r="A170" s="124"/>
      <c r="B170" s="283" t="s">
        <v>205</v>
      </c>
      <c r="C170" s="283"/>
      <c r="D170" s="283"/>
      <c r="E170" s="283"/>
      <c r="F170" s="345"/>
      <c r="G170" s="336">
        <f>Specifikation!I349</f>
        <v>0</v>
      </c>
      <c r="H170" s="335"/>
      <c r="I170" s="279"/>
    </row>
    <row r="171" spans="1:9" x14ac:dyDescent="0.3">
      <c r="A171" s="124"/>
      <c r="B171" s="283" t="s">
        <v>206</v>
      </c>
      <c r="C171" s="283"/>
      <c r="D171" s="283"/>
      <c r="E171" s="283"/>
      <c r="F171" s="345"/>
      <c r="G171" s="336">
        <f>Specifikation!I352</f>
        <v>0</v>
      </c>
      <c r="H171" s="335"/>
      <c r="I171" s="279"/>
    </row>
    <row r="172" spans="1:9" x14ac:dyDescent="0.3">
      <c r="A172" s="124"/>
      <c r="B172" s="283" t="s">
        <v>75</v>
      </c>
      <c r="C172" s="283"/>
      <c r="D172" s="283"/>
      <c r="E172" s="283"/>
      <c r="F172" s="345"/>
      <c r="G172" s="336">
        <f>Specifikation!I355</f>
        <v>0</v>
      </c>
      <c r="H172" s="335"/>
      <c r="I172" s="279"/>
    </row>
    <row r="173" spans="1:9" x14ac:dyDescent="0.3">
      <c r="A173" s="134"/>
      <c r="B173" s="334" t="s">
        <v>207</v>
      </c>
      <c r="C173" s="334"/>
      <c r="D173" s="334"/>
      <c r="E173" s="334"/>
      <c r="F173" s="345"/>
      <c r="G173" s="336"/>
      <c r="H173" s="335"/>
      <c r="I173" s="279"/>
    </row>
    <row r="174" spans="1:9" x14ac:dyDescent="0.3">
      <c r="A174" s="124"/>
      <c r="B174" s="283" t="s">
        <v>208</v>
      </c>
      <c r="C174" s="283"/>
      <c r="D174" s="283"/>
      <c r="E174" s="283"/>
      <c r="F174" s="345"/>
      <c r="G174" s="336">
        <f>Specifikation!I359</f>
        <v>0</v>
      </c>
      <c r="H174" s="335"/>
      <c r="I174" s="279"/>
    </row>
    <row r="175" spans="1:9" x14ac:dyDescent="0.3">
      <c r="A175" s="124"/>
      <c r="B175" s="283" t="s">
        <v>209</v>
      </c>
      <c r="C175" s="283"/>
      <c r="D175" s="283"/>
      <c r="E175" s="283"/>
      <c r="F175" s="345"/>
      <c r="G175" s="336">
        <f>Specifikation!I362</f>
        <v>0</v>
      </c>
      <c r="H175" s="335"/>
      <c r="I175" s="279"/>
    </row>
    <row r="176" spans="1:9" x14ac:dyDescent="0.3">
      <c r="A176" s="124"/>
      <c r="B176" s="283" t="s">
        <v>210</v>
      </c>
      <c r="C176" s="283"/>
      <c r="D176" s="283"/>
      <c r="E176" s="283"/>
      <c r="F176" s="345"/>
      <c r="G176" s="336">
        <f>Specifikation!I365</f>
        <v>0</v>
      </c>
      <c r="H176" s="335"/>
      <c r="I176" s="279"/>
    </row>
    <row r="177" spans="1:11" x14ac:dyDescent="0.3">
      <c r="A177" s="124"/>
      <c r="B177" s="283" t="s">
        <v>211</v>
      </c>
      <c r="C177" s="283"/>
      <c r="D177" s="283"/>
      <c r="E177" s="283"/>
      <c r="F177" s="345"/>
      <c r="G177" s="336">
        <f>Specifikation!I368</f>
        <v>0</v>
      </c>
      <c r="H177" s="335"/>
      <c r="I177" s="279"/>
    </row>
    <row r="178" spans="1:11" x14ac:dyDescent="0.3">
      <c r="A178" s="128"/>
      <c r="B178" s="283" t="s">
        <v>75</v>
      </c>
      <c r="C178" s="283"/>
      <c r="D178" s="283"/>
      <c r="E178" s="283"/>
      <c r="F178" s="345"/>
      <c r="G178" s="347">
        <f>Specifikation!I371</f>
        <v>0</v>
      </c>
      <c r="H178" s="335"/>
      <c r="I178" s="279"/>
    </row>
    <row r="179" spans="1:11" ht="14.4" thickBot="1" x14ac:dyDescent="0.35">
      <c r="A179" s="127"/>
      <c r="B179" s="337" t="s">
        <v>569</v>
      </c>
      <c r="C179" s="337"/>
      <c r="D179" s="337"/>
      <c r="E179" s="337"/>
      <c r="F179" s="345"/>
      <c r="G179" s="339"/>
      <c r="H179" s="338"/>
      <c r="I179" s="280"/>
    </row>
    <row r="180" spans="1:11" ht="16.05" customHeight="1" thickBot="1" x14ac:dyDescent="0.35">
      <c r="A180" s="127"/>
      <c r="B180" s="340" t="s">
        <v>212</v>
      </c>
      <c r="C180" s="337"/>
      <c r="D180" s="337"/>
      <c r="E180" s="337"/>
      <c r="F180" s="341">
        <f>SUM(F100:F179)</f>
        <v>0</v>
      </c>
      <c r="G180" s="342">
        <f>Specifikation!K372</f>
        <v>0</v>
      </c>
      <c r="H180" s="341">
        <f>F180-G180</f>
        <v>0</v>
      </c>
      <c r="I180" s="281">
        <f>IF(G180=0,0,H180/G180)</f>
        <v>0</v>
      </c>
      <c r="K180" s="18">
        <f>SUM(G99:G179)</f>
        <v>0</v>
      </c>
    </row>
    <row r="181" spans="1:11" x14ac:dyDescent="0.3">
      <c r="A181" s="128"/>
      <c r="B181" s="334"/>
      <c r="C181" s="283"/>
      <c r="D181" s="283"/>
      <c r="E181" s="283"/>
      <c r="F181" s="539"/>
      <c r="G181" s="336"/>
      <c r="H181" s="336"/>
      <c r="I181" s="197"/>
    </row>
    <row r="182" spans="1:11" x14ac:dyDescent="0.3">
      <c r="A182" s="124" t="str">
        <f>Specifikation!A374</f>
        <v>06</v>
      </c>
      <c r="B182" s="334" t="s">
        <v>214</v>
      </c>
      <c r="C182" s="343"/>
      <c r="D182" s="343"/>
      <c r="E182" s="343"/>
      <c r="F182" s="540"/>
      <c r="G182" s="344"/>
      <c r="H182" s="344"/>
      <c r="I182" s="286"/>
    </row>
    <row r="183" spans="1:11" x14ac:dyDescent="0.3">
      <c r="A183" s="124"/>
      <c r="B183" s="283" t="s">
        <v>215</v>
      </c>
      <c r="C183" s="334"/>
      <c r="D183" s="334"/>
      <c r="E183" s="334"/>
      <c r="F183" s="345"/>
      <c r="G183" s="336">
        <f>Specifikation!L390</f>
        <v>0</v>
      </c>
      <c r="H183" s="335"/>
      <c r="I183" s="279"/>
    </row>
    <row r="184" spans="1:11" x14ac:dyDescent="0.3">
      <c r="A184" s="128"/>
      <c r="B184" s="283" t="s">
        <v>217</v>
      </c>
      <c r="C184" s="334"/>
      <c r="D184" s="334"/>
      <c r="E184" s="334"/>
      <c r="F184" s="345"/>
      <c r="G184" s="336">
        <f>Specifikation!L406</f>
        <v>0</v>
      </c>
      <c r="H184" s="335"/>
      <c r="I184" s="279"/>
    </row>
    <row r="185" spans="1:11" x14ac:dyDescent="0.3">
      <c r="A185" s="128"/>
      <c r="B185" s="283" t="s">
        <v>218</v>
      </c>
      <c r="C185" s="334"/>
      <c r="D185" s="334"/>
      <c r="E185" s="334"/>
      <c r="F185" s="345"/>
      <c r="G185" s="336">
        <f>Specifikation!L410</f>
        <v>0</v>
      </c>
      <c r="H185" s="335"/>
      <c r="I185" s="279"/>
    </row>
    <row r="186" spans="1:11" x14ac:dyDescent="0.3">
      <c r="A186" s="128"/>
      <c r="B186" s="283" t="s">
        <v>75</v>
      </c>
      <c r="C186" s="334"/>
      <c r="D186" s="334"/>
      <c r="E186" s="334"/>
      <c r="F186" s="345"/>
      <c r="G186" s="336">
        <f>Specifikation!L412</f>
        <v>0</v>
      </c>
      <c r="H186" s="335"/>
      <c r="I186" s="279"/>
    </row>
    <row r="187" spans="1:11" ht="14.4" thickBot="1" x14ac:dyDescent="0.35">
      <c r="A187" s="127"/>
      <c r="B187" s="337" t="s">
        <v>569</v>
      </c>
      <c r="C187" s="340"/>
      <c r="D187" s="340"/>
      <c r="E187" s="340"/>
      <c r="F187" s="345"/>
      <c r="G187" s="339"/>
      <c r="H187" s="338"/>
      <c r="I187" s="280"/>
    </row>
    <row r="188" spans="1:11" ht="16.05" customHeight="1" thickBot="1" x14ac:dyDescent="0.35">
      <c r="A188" s="127"/>
      <c r="B188" s="340" t="s">
        <v>220</v>
      </c>
      <c r="C188" s="337"/>
      <c r="D188" s="337"/>
      <c r="E188" s="337"/>
      <c r="F188" s="341">
        <f>SUM(F183:F187)</f>
        <v>0</v>
      </c>
      <c r="G188" s="342">
        <f>Specifikation!K413</f>
        <v>0</v>
      </c>
      <c r="H188" s="341">
        <f>F188-G188</f>
        <v>0</v>
      </c>
      <c r="I188" s="281">
        <f>IF(G188=0,0,H188/G188)</f>
        <v>0</v>
      </c>
      <c r="K188" s="18">
        <f>SUM(G183:G187)</f>
        <v>0</v>
      </c>
    </row>
    <row r="189" spans="1:11" x14ac:dyDescent="0.3">
      <c r="A189" s="128"/>
      <c r="B189" s="334"/>
      <c r="C189" s="283"/>
      <c r="D189" s="283"/>
      <c r="E189" s="283"/>
      <c r="F189" s="539"/>
      <c r="G189" s="336"/>
      <c r="H189" s="336"/>
      <c r="I189" s="197"/>
    </row>
    <row r="190" spans="1:11" x14ac:dyDescent="0.3">
      <c r="A190" s="124" t="str">
        <f>Specifikation!A415</f>
        <v>07</v>
      </c>
      <c r="B190" s="343" t="s">
        <v>109</v>
      </c>
      <c r="C190" s="343"/>
      <c r="D190" s="343"/>
      <c r="E190" s="343"/>
      <c r="F190" s="540"/>
      <c r="G190" s="344"/>
      <c r="H190" s="344"/>
      <c r="I190" s="286"/>
    </row>
    <row r="191" spans="1:11" x14ac:dyDescent="0.3">
      <c r="A191" s="124"/>
      <c r="B191" s="283" t="s">
        <v>112</v>
      </c>
      <c r="C191" s="334"/>
      <c r="D191" s="334"/>
      <c r="E191" s="334"/>
      <c r="F191" s="345"/>
      <c r="G191" s="336">
        <f>Specifikation!I417</f>
        <v>0</v>
      </c>
      <c r="H191" s="335"/>
      <c r="I191" s="279"/>
    </row>
    <row r="192" spans="1:11" x14ac:dyDescent="0.3">
      <c r="A192" s="124"/>
      <c r="B192" s="283" t="s">
        <v>222</v>
      </c>
      <c r="C192" s="334"/>
      <c r="D192" s="334"/>
      <c r="E192" s="334"/>
      <c r="F192" s="345"/>
      <c r="G192" s="336">
        <f>Specifikation!I422</f>
        <v>0</v>
      </c>
      <c r="H192" s="335"/>
      <c r="I192" s="279"/>
    </row>
    <row r="193" spans="1:11" x14ac:dyDescent="0.3">
      <c r="A193" s="124"/>
      <c r="B193" s="283" t="s">
        <v>223</v>
      </c>
      <c r="C193" s="334"/>
      <c r="D193" s="334"/>
      <c r="E193" s="334"/>
      <c r="F193" s="345"/>
      <c r="G193" s="336">
        <f>Specifikation!I424</f>
        <v>0</v>
      </c>
      <c r="H193" s="335"/>
      <c r="I193" s="279"/>
    </row>
    <row r="194" spans="1:11" x14ac:dyDescent="0.3">
      <c r="A194" s="124"/>
      <c r="B194" s="283" t="s">
        <v>224</v>
      </c>
      <c r="C194" s="283"/>
      <c r="D194" s="283"/>
      <c r="E194" s="283"/>
      <c r="F194" s="345"/>
      <c r="G194" s="336">
        <f>Specifikation!I426</f>
        <v>0</v>
      </c>
      <c r="H194" s="335"/>
      <c r="I194" s="279"/>
    </row>
    <row r="195" spans="1:11" x14ac:dyDescent="0.3">
      <c r="A195" s="124"/>
      <c r="B195" s="283" t="s">
        <v>111</v>
      </c>
      <c r="C195" s="334"/>
      <c r="D195" s="334"/>
      <c r="E195" s="334"/>
      <c r="F195" s="345"/>
      <c r="G195" s="336">
        <f>Specifikation!I428</f>
        <v>0</v>
      </c>
      <c r="H195" s="335"/>
      <c r="I195" s="279"/>
    </row>
    <row r="196" spans="1:11" x14ac:dyDescent="0.3">
      <c r="A196" s="124"/>
      <c r="B196" s="283" t="s">
        <v>115</v>
      </c>
      <c r="C196" s="334"/>
      <c r="D196" s="334"/>
      <c r="E196" s="334"/>
      <c r="F196" s="345"/>
      <c r="G196" s="336">
        <f>Specifikation!I430</f>
        <v>0</v>
      </c>
      <c r="H196" s="335"/>
      <c r="I196" s="279"/>
    </row>
    <row r="197" spans="1:11" x14ac:dyDescent="0.3">
      <c r="A197" s="124"/>
      <c r="B197" s="283" t="s">
        <v>228</v>
      </c>
      <c r="C197" s="334"/>
      <c r="D197" s="334"/>
      <c r="E197" s="334"/>
      <c r="F197" s="345"/>
      <c r="G197" s="336">
        <f>Specifikation!I432</f>
        <v>0</v>
      </c>
      <c r="H197" s="335"/>
      <c r="I197" s="279"/>
    </row>
    <row r="198" spans="1:11" x14ac:dyDescent="0.3">
      <c r="A198" s="124"/>
      <c r="B198" s="283" t="s">
        <v>230</v>
      </c>
      <c r="C198" s="334"/>
      <c r="D198" s="334"/>
      <c r="E198" s="334"/>
      <c r="F198" s="345"/>
      <c r="G198" s="336">
        <f>Specifikation!I434</f>
        <v>0</v>
      </c>
      <c r="H198" s="335"/>
      <c r="I198" s="279"/>
    </row>
    <row r="199" spans="1:11" x14ac:dyDescent="0.3">
      <c r="A199" s="124"/>
      <c r="B199" s="283" t="s">
        <v>231</v>
      </c>
      <c r="C199" s="334"/>
      <c r="D199" s="334"/>
      <c r="E199" s="334"/>
      <c r="F199" s="345"/>
      <c r="G199" s="336">
        <f>Specifikation!I436</f>
        <v>0</v>
      </c>
      <c r="H199" s="335"/>
      <c r="I199" s="279"/>
    </row>
    <row r="200" spans="1:11" x14ac:dyDescent="0.3">
      <c r="A200" s="119"/>
      <c r="B200" s="283" t="s">
        <v>232</v>
      </c>
      <c r="C200" s="334"/>
      <c r="D200" s="334"/>
      <c r="E200" s="334"/>
      <c r="F200" s="345"/>
      <c r="G200" s="336">
        <f>Specifikation!I438</f>
        <v>0</v>
      </c>
      <c r="H200" s="335"/>
      <c r="I200" s="279"/>
    </row>
    <row r="201" spans="1:11" x14ac:dyDescent="0.3">
      <c r="A201" s="119"/>
      <c r="B201" s="283" t="s">
        <v>114</v>
      </c>
      <c r="C201" s="334"/>
      <c r="D201" s="334"/>
      <c r="E201" s="334"/>
      <c r="F201" s="345"/>
      <c r="G201" s="336">
        <f>Specifikation!I440</f>
        <v>0</v>
      </c>
      <c r="H201" s="335"/>
      <c r="I201" s="279"/>
    </row>
    <row r="202" spans="1:11" x14ac:dyDescent="0.3">
      <c r="A202" s="119"/>
      <c r="B202" s="283" t="s">
        <v>233</v>
      </c>
      <c r="C202" s="334"/>
      <c r="D202" s="334"/>
      <c r="E202" s="334"/>
      <c r="F202" s="345"/>
      <c r="G202" s="336">
        <f>Specifikation!I442</f>
        <v>0</v>
      </c>
      <c r="H202" s="335"/>
      <c r="I202" s="279"/>
    </row>
    <row r="203" spans="1:11" ht="14.4" thickBot="1" x14ac:dyDescent="0.35">
      <c r="A203" s="130"/>
      <c r="B203" s="337" t="s">
        <v>75</v>
      </c>
      <c r="C203" s="340"/>
      <c r="D203" s="340"/>
      <c r="E203" s="340"/>
      <c r="F203" s="345"/>
      <c r="G203" s="339">
        <f>Specifikation!I444</f>
        <v>0</v>
      </c>
      <c r="H203" s="338"/>
      <c r="I203" s="280"/>
    </row>
    <row r="204" spans="1:11" ht="16.05" customHeight="1" thickBot="1" x14ac:dyDescent="0.35">
      <c r="A204" s="127"/>
      <c r="B204" s="340" t="s">
        <v>117</v>
      </c>
      <c r="C204" s="340"/>
      <c r="D204" s="340"/>
      <c r="E204" s="340"/>
      <c r="F204" s="341">
        <f>SUM(F191:F203)</f>
        <v>0</v>
      </c>
      <c r="G204" s="342">
        <f>Specifikation!K445</f>
        <v>0</v>
      </c>
      <c r="H204" s="341">
        <f>F204-G204</f>
        <v>0</v>
      </c>
      <c r="I204" s="281">
        <f>IF(G204=0,0,H204/G204)</f>
        <v>0</v>
      </c>
      <c r="K204" s="18">
        <f>SUM(G191:G203)</f>
        <v>0</v>
      </c>
    </row>
    <row r="205" spans="1:11" x14ac:dyDescent="0.3">
      <c r="A205" s="128"/>
      <c r="B205" s="334"/>
      <c r="C205" s="334"/>
      <c r="D205" s="334"/>
      <c r="E205" s="334"/>
      <c r="F205" s="539"/>
      <c r="G205" s="336"/>
      <c r="H205" s="336"/>
      <c r="I205" s="197"/>
    </row>
    <row r="206" spans="1:11" x14ac:dyDescent="0.3">
      <c r="A206" s="119" t="str">
        <f>Specifikation!A447</f>
        <v>08</v>
      </c>
      <c r="B206" s="343" t="s">
        <v>235</v>
      </c>
      <c r="C206" s="343"/>
      <c r="D206" s="343"/>
      <c r="E206" s="343"/>
      <c r="F206" s="540"/>
      <c r="G206" s="344"/>
      <c r="H206" s="344"/>
      <c r="I206" s="286"/>
    </row>
    <row r="207" spans="1:11" x14ac:dyDescent="0.3">
      <c r="A207" s="119"/>
      <c r="B207" s="283" t="s">
        <v>236</v>
      </c>
      <c r="C207" s="334"/>
      <c r="D207" s="334"/>
      <c r="E207" s="334"/>
      <c r="F207" s="345"/>
      <c r="G207" s="336">
        <f>Specifikation!I449</f>
        <v>0</v>
      </c>
      <c r="H207" s="335"/>
      <c r="I207" s="279"/>
    </row>
    <row r="208" spans="1:11" x14ac:dyDescent="0.3">
      <c r="A208" s="124"/>
      <c r="B208" s="283" t="s">
        <v>237</v>
      </c>
      <c r="C208" s="334"/>
      <c r="D208" s="334"/>
      <c r="E208" s="334"/>
      <c r="F208" s="345"/>
      <c r="G208" s="336">
        <f>Specifikation!I451</f>
        <v>0</v>
      </c>
      <c r="H208" s="335"/>
      <c r="I208" s="279"/>
    </row>
    <row r="209" spans="1:11" x14ac:dyDescent="0.3">
      <c r="A209" s="124"/>
      <c r="B209" s="283" t="s">
        <v>238</v>
      </c>
      <c r="C209" s="283"/>
      <c r="D209" s="283"/>
      <c r="E209" s="283"/>
      <c r="F209" s="345"/>
      <c r="G209" s="336">
        <f>Specifikation!I453</f>
        <v>0</v>
      </c>
      <c r="H209" s="335"/>
      <c r="I209" s="279"/>
    </row>
    <row r="210" spans="1:11" x14ac:dyDescent="0.3">
      <c r="A210" s="124"/>
      <c r="B210" s="283" t="s">
        <v>239</v>
      </c>
      <c r="C210" s="283"/>
      <c r="D210" s="283"/>
      <c r="E210" s="283"/>
      <c r="F210" s="345"/>
      <c r="G210" s="336">
        <f>Specifikation!I455</f>
        <v>0</v>
      </c>
      <c r="H210" s="335"/>
      <c r="I210" s="279"/>
    </row>
    <row r="211" spans="1:11" x14ac:dyDescent="0.3">
      <c r="A211" s="124"/>
      <c r="B211" s="283" t="s">
        <v>240</v>
      </c>
      <c r="C211" s="283"/>
      <c r="D211" s="283"/>
      <c r="E211" s="283"/>
      <c r="F211" s="345"/>
      <c r="G211" s="336">
        <f>Specifikation!I457</f>
        <v>0</v>
      </c>
      <c r="H211" s="335"/>
      <c r="I211" s="279"/>
    </row>
    <row r="212" spans="1:11" x14ac:dyDescent="0.3">
      <c r="A212" s="124"/>
      <c r="B212" s="283" t="s">
        <v>203</v>
      </c>
      <c r="C212" s="283"/>
      <c r="D212" s="283"/>
      <c r="E212" s="283"/>
      <c r="F212" s="345"/>
      <c r="G212" s="336">
        <f>Specifikation!I459</f>
        <v>0</v>
      </c>
      <c r="H212" s="335"/>
      <c r="I212" s="279"/>
    </row>
    <row r="213" spans="1:11" x14ac:dyDescent="0.3">
      <c r="A213" s="119"/>
      <c r="B213" s="283" t="s">
        <v>233</v>
      </c>
      <c r="C213" s="283"/>
      <c r="D213" s="283"/>
      <c r="E213" s="283"/>
      <c r="F213" s="345"/>
      <c r="G213" s="336">
        <f>Specifikation!I461</f>
        <v>0</v>
      </c>
      <c r="H213" s="335"/>
      <c r="I213" s="279"/>
    </row>
    <row r="214" spans="1:11" x14ac:dyDescent="0.3">
      <c r="A214" s="119"/>
      <c r="B214" s="283" t="s">
        <v>241</v>
      </c>
      <c r="C214" s="334"/>
      <c r="D214" s="334"/>
      <c r="E214" s="334"/>
      <c r="F214" s="345"/>
      <c r="G214" s="336">
        <f>Specifikation!I463</f>
        <v>0</v>
      </c>
      <c r="H214" s="335"/>
      <c r="I214" s="279"/>
    </row>
    <row r="215" spans="1:11" ht="14.4" thickBot="1" x14ac:dyDescent="0.35">
      <c r="A215" s="130"/>
      <c r="B215" s="337" t="s">
        <v>75</v>
      </c>
      <c r="C215" s="340"/>
      <c r="D215" s="340"/>
      <c r="E215" s="340"/>
      <c r="F215" s="345"/>
      <c r="G215" s="339">
        <f>Specifikation!I465</f>
        <v>0</v>
      </c>
      <c r="H215" s="338"/>
      <c r="I215" s="280"/>
    </row>
    <row r="216" spans="1:11" ht="16.05" customHeight="1" thickBot="1" x14ac:dyDescent="0.35">
      <c r="A216" s="127"/>
      <c r="B216" s="340" t="s">
        <v>242</v>
      </c>
      <c r="C216" s="340"/>
      <c r="D216" s="340"/>
      <c r="E216" s="340"/>
      <c r="F216" s="538">
        <f>SUM(F207:F215)</f>
        <v>0</v>
      </c>
      <c r="G216" s="342">
        <f>Specifikation!K466</f>
        <v>0</v>
      </c>
      <c r="H216" s="341">
        <f>F216-G216</f>
        <v>0</v>
      </c>
      <c r="I216" s="281">
        <f>IF(G216=0,0,H216/G216)</f>
        <v>0</v>
      </c>
      <c r="K216" s="18">
        <f>SUM(G207:G215)</f>
        <v>0</v>
      </c>
    </row>
    <row r="217" spans="1:11" x14ac:dyDescent="0.3">
      <c r="A217" s="128"/>
      <c r="B217" s="334"/>
      <c r="C217" s="334"/>
      <c r="D217" s="334"/>
      <c r="E217" s="334"/>
      <c r="F217" s="539"/>
      <c r="G217" s="336"/>
      <c r="H217" s="336"/>
      <c r="I217" s="197"/>
    </row>
    <row r="218" spans="1:11" x14ac:dyDescent="0.3">
      <c r="A218" s="119" t="str">
        <f>Specifikation!A468</f>
        <v>09</v>
      </c>
      <c r="B218" s="334" t="s">
        <v>244</v>
      </c>
      <c r="C218" s="334"/>
      <c r="D218" s="334"/>
      <c r="E218" s="334"/>
      <c r="F218" s="540"/>
      <c r="G218" s="344"/>
      <c r="H218" s="344"/>
      <c r="I218" s="286"/>
    </row>
    <row r="219" spans="1:11" x14ac:dyDescent="0.3">
      <c r="A219" s="119"/>
      <c r="B219" s="283" t="s">
        <v>204</v>
      </c>
      <c r="C219" s="334"/>
      <c r="D219" s="334"/>
      <c r="E219" s="334"/>
      <c r="F219" s="345"/>
      <c r="G219" s="336">
        <f>Specifikation!I470</f>
        <v>0</v>
      </c>
      <c r="H219" s="335"/>
      <c r="I219" s="279"/>
    </row>
    <row r="220" spans="1:11" x14ac:dyDescent="0.3">
      <c r="A220" s="124"/>
      <c r="B220" s="283" t="s">
        <v>240</v>
      </c>
      <c r="C220" s="283"/>
      <c r="D220" s="283"/>
      <c r="E220" s="283"/>
      <c r="F220" s="345"/>
      <c r="G220" s="336">
        <f>Specifikation!I472</f>
        <v>0</v>
      </c>
      <c r="H220" s="335"/>
      <c r="I220" s="279"/>
    </row>
    <row r="221" spans="1:11" x14ac:dyDescent="0.3">
      <c r="A221" s="119"/>
      <c r="B221" s="283" t="s">
        <v>245</v>
      </c>
      <c r="C221" s="283"/>
      <c r="D221" s="283"/>
      <c r="E221" s="283"/>
      <c r="F221" s="345"/>
      <c r="G221" s="336">
        <f>Specifikation!I474</f>
        <v>0</v>
      </c>
      <c r="H221" s="335"/>
      <c r="I221" s="279"/>
    </row>
    <row r="222" spans="1:11" x14ac:dyDescent="0.3">
      <c r="A222" s="119"/>
      <c r="B222" s="283" t="s">
        <v>233</v>
      </c>
      <c r="C222" s="334"/>
      <c r="D222" s="334"/>
      <c r="E222" s="334"/>
      <c r="F222" s="345"/>
      <c r="G222" s="336">
        <f>Specifikation!I476</f>
        <v>0</v>
      </c>
      <c r="H222" s="335"/>
      <c r="I222" s="279"/>
    </row>
    <row r="223" spans="1:11" x14ac:dyDescent="0.3">
      <c r="A223" s="119"/>
      <c r="B223" s="283" t="s">
        <v>246</v>
      </c>
      <c r="C223" s="334"/>
      <c r="D223" s="334"/>
      <c r="E223" s="334"/>
      <c r="F223" s="345"/>
      <c r="G223" s="336">
        <f>Specifikation!I478</f>
        <v>0</v>
      </c>
      <c r="H223" s="335"/>
      <c r="I223" s="279"/>
    </row>
    <row r="224" spans="1:11" ht="14.4" thickBot="1" x14ac:dyDescent="0.35">
      <c r="A224" s="130"/>
      <c r="B224" s="337" t="s">
        <v>75</v>
      </c>
      <c r="C224" s="340"/>
      <c r="D224" s="340"/>
      <c r="E224" s="340"/>
      <c r="F224" s="345"/>
      <c r="G224" s="339">
        <f>Specifikation!I480</f>
        <v>0</v>
      </c>
      <c r="H224" s="338"/>
      <c r="I224" s="280"/>
    </row>
    <row r="225" spans="1:11" ht="16.05" customHeight="1" thickBot="1" x14ac:dyDescent="0.35">
      <c r="A225" s="127"/>
      <c r="B225" s="340" t="s">
        <v>247</v>
      </c>
      <c r="C225" s="340"/>
      <c r="D225" s="340"/>
      <c r="E225" s="340"/>
      <c r="F225" s="341">
        <f>SUM(F219:F224)</f>
        <v>0</v>
      </c>
      <c r="G225" s="342">
        <f>Specifikation!K481</f>
        <v>0</v>
      </c>
      <c r="H225" s="341">
        <f>F225-G225</f>
        <v>0</v>
      </c>
      <c r="I225" s="281">
        <f>IF(G225=0,0,H225/G225)</f>
        <v>0</v>
      </c>
      <c r="K225" s="18">
        <f>SUM(G219:G224)</f>
        <v>0</v>
      </c>
    </row>
    <row r="226" spans="1:11" x14ac:dyDescent="0.3">
      <c r="A226" s="128"/>
      <c r="B226" s="334"/>
      <c r="C226" s="334"/>
      <c r="D226" s="334"/>
      <c r="E226" s="334"/>
      <c r="F226" s="539"/>
      <c r="G226" s="336"/>
      <c r="H226" s="336"/>
      <c r="I226" s="197"/>
    </row>
    <row r="227" spans="1:11" x14ac:dyDescent="0.3">
      <c r="A227" s="119" t="str">
        <f>Specifikation!A483</f>
        <v>10</v>
      </c>
      <c r="B227" s="334" t="s">
        <v>249</v>
      </c>
      <c r="C227" s="283"/>
      <c r="D227" s="283"/>
      <c r="E227" s="283"/>
      <c r="F227" s="540"/>
      <c r="G227" s="344"/>
      <c r="H227" s="344"/>
      <c r="I227" s="286"/>
    </row>
    <row r="228" spans="1:11" x14ac:dyDescent="0.3">
      <c r="A228" s="119"/>
      <c r="B228" s="283" t="s">
        <v>250</v>
      </c>
      <c r="C228" s="334"/>
      <c r="D228" s="334"/>
      <c r="E228" s="334"/>
      <c r="F228" s="345"/>
      <c r="G228" s="336">
        <f>Specifikation!I485</f>
        <v>0</v>
      </c>
      <c r="H228" s="335"/>
      <c r="I228" s="279"/>
    </row>
    <row r="229" spans="1:11" x14ac:dyDescent="0.3">
      <c r="A229" s="119"/>
      <c r="B229" s="283" t="s">
        <v>251</v>
      </c>
      <c r="C229" s="334"/>
      <c r="D229" s="334"/>
      <c r="E229" s="334"/>
      <c r="F229" s="345"/>
      <c r="G229" s="336">
        <f>Specifikation!I487</f>
        <v>0</v>
      </c>
      <c r="H229" s="335"/>
      <c r="I229" s="279"/>
    </row>
    <row r="230" spans="1:11" x14ac:dyDescent="0.3">
      <c r="A230" s="119"/>
      <c r="B230" s="283" t="s">
        <v>246</v>
      </c>
      <c r="C230" s="334"/>
      <c r="D230" s="334"/>
      <c r="E230" s="334"/>
      <c r="F230" s="345"/>
      <c r="G230" s="336">
        <f>Specifikation!I489</f>
        <v>0</v>
      </c>
      <c r="H230" s="335"/>
      <c r="I230" s="279"/>
    </row>
    <row r="231" spans="1:11" ht="14.4" thickBot="1" x14ac:dyDescent="0.35">
      <c r="A231" s="130"/>
      <c r="B231" s="337" t="s">
        <v>75</v>
      </c>
      <c r="C231" s="340"/>
      <c r="D231" s="340"/>
      <c r="E231" s="340"/>
      <c r="F231" s="345"/>
      <c r="G231" s="339">
        <f>Specifikation!I491</f>
        <v>0</v>
      </c>
      <c r="H231" s="338"/>
      <c r="I231" s="280"/>
    </row>
    <row r="232" spans="1:11" ht="16.05" customHeight="1" thickBot="1" x14ac:dyDescent="0.35">
      <c r="A232" s="127"/>
      <c r="B232" s="340" t="s">
        <v>252</v>
      </c>
      <c r="C232" s="340"/>
      <c r="D232" s="340"/>
      <c r="E232" s="340"/>
      <c r="F232" s="341">
        <f>SUM(F228:F231)</f>
        <v>0</v>
      </c>
      <c r="G232" s="342">
        <f>Specifikation!K492</f>
        <v>0</v>
      </c>
      <c r="H232" s="341">
        <f>F232-G232</f>
        <v>0</v>
      </c>
      <c r="I232" s="281">
        <f>IF(G232=0,0,H232/G232)</f>
        <v>0</v>
      </c>
      <c r="K232" s="18">
        <f>SUM(G228:G231)</f>
        <v>0</v>
      </c>
    </row>
    <row r="233" spans="1:11" x14ac:dyDescent="0.3">
      <c r="A233" s="128"/>
      <c r="B233" s="334"/>
      <c r="C233" s="334"/>
      <c r="D233" s="334"/>
      <c r="E233" s="334"/>
      <c r="F233" s="539"/>
      <c r="G233" s="336"/>
      <c r="H233" s="336"/>
      <c r="I233" s="197"/>
    </row>
    <row r="234" spans="1:11" x14ac:dyDescent="0.3">
      <c r="A234" s="119" t="str">
        <f>Specifikation!A494</f>
        <v>11</v>
      </c>
      <c r="B234" s="343" t="s">
        <v>254</v>
      </c>
      <c r="C234" s="343"/>
      <c r="D234" s="343"/>
      <c r="E234" s="343"/>
      <c r="F234" s="540"/>
      <c r="G234" s="344"/>
      <c r="H234" s="344"/>
      <c r="I234" s="286"/>
    </row>
    <row r="235" spans="1:11" x14ac:dyDescent="0.3">
      <c r="A235" s="124"/>
      <c r="B235" s="346" t="s">
        <v>255</v>
      </c>
      <c r="C235" s="343"/>
      <c r="D235" s="343"/>
      <c r="E235" s="343"/>
      <c r="F235" s="345"/>
      <c r="G235" s="336">
        <f>Specifikation!I496</f>
        <v>0</v>
      </c>
      <c r="H235" s="335"/>
      <c r="I235" s="279"/>
    </row>
    <row r="236" spans="1:11" x14ac:dyDescent="0.3">
      <c r="A236" s="124"/>
      <c r="B236" s="346" t="s">
        <v>256</v>
      </c>
      <c r="C236" s="343"/>
      <c r="D236" s="343"/>
      <c r="E236" s="343"/>
      <c r="F236" s="345"/>
      <c r="G236" s="336">
        <f>Specifikation!I498</f>
        <v>0</v>
      </c>
      <c r="H236" s="335"/>
      <c r="I236" s="279"/>
    </row>
    <row r="237" spans="1:11" x14ac:dyDescent="0.3">
      <c r="A237" s="124"/>
      <c r="B237" s="283" t="s">
        <v>257</v>
      </c>
      <c r="C237" s="283"/>
      <c r="D237" s="283"/>
      <c r="E237" s="283"/>
      <c r="F237" s="345"/>
      <c r="G237" s="336">
        <f>Specifikation!I500</f>
        <v>0</v>
      </c>
      <c r="H237" s="335"/>
      <c r="I237" s="279"/>
    </row>
    <row r="238" spans="1:11" x14ac:dyDescent="0.3">
      <c r="A238" s="124"/>
      <c r="B238" s="283" t="s">
        <v>258</v>
      </c>
      <c r="C238" s="283"/>
      <c r="D238" s="283"/>
      <c r="E238" s="283"/>
      <c r="F238" s="345"/>
      <c r="G238" s="336">
        <f>Specifikation!I502</f>
        <v>0</v>
      </c>
      <c r="H238" s="335"/>
      <c r="I238" s="279"/>
    </row>
    <row r="239" spans="1:11" x14ac:dyDescent="0.3">
      <c r="A239" s="124"/>
      <c r="B239" s="283" t="s">
        <v>259</v>
      </c>
      <c r="C239" s="283"/>
      <c r="D239" s="283"/>
      <c r="E239" s="283"/>
      <c r="F239" s="345"/>
      <c r="G239" s="336">
        <f>Specifikation!I504</f>
        <v>0</v>
      </c>
      <c r="H239" s="335"/>
      <c r="I239" s="279"/>
    </row>
    <row r="240" spans="1:11" x14ac:dyDescent="0.3">
      <c r="A240" s="124"/>
      <c r="B240" s="283" t="s">
        <v>260</v>
      </c>
      <c r="C240" s="283"/>
      <c r="D240" s="283"/>
      <c r="E240" s="283"/>
      <c r="F240" s="345"/>
      <c r="G240" s="336">
        <f>Specifikation!I506</f>
        <v>0</v>
      </c>
      <c r="H240" s="335"/>
      <c r="I240" s="279"/>
    </row>
    <row r="241" spans="1:11" x14ac:dyDescent="0.3">
      <c r="A241" s="124"/>
      <c r="B241" s="283" t="s">
        <v>261</v>
      </c>
      <c r="C241" s="283"/>
      <c r="D241" s="283"/>
      <c r="E241" s="283"/>
      <c r="F241" s="345"/>
      <c r="G241" s="336">
        <f>Specifikation!I508</f>
        <v>0</v>
      </c>
      <c r="H241" s="335"/>
      <c r="I241" s="279"/>
    </row>
    <row r="242" spans="1:11" x14ac:dyDescent="0.3">
      <c r="A242" s="124"/>
      <c r="B242" s="283" t="s">
        <v>262</v>
      </c>
      <c r="C242" s="283"/>
      <c r="D242" s="283"/>
      <c r="E242" s="283"/>
      <c r="F242" s="345"/>
      <c r="G242" s="336">
        <f>Specifikation!I510</f>
        <v>0</v>
      </c>
      <c r="H242" s="335"/>
      <c r="I242" s="279"/>
    </row>
    <row r="243" spans="1:11" x14ac:dyDescent="0.3">
      <c r="A243" s="124"/>
      <c r="B243" s="283" t="s">
        <v>233</v>
      </c>
      <c r="C243" s="283"/>
      <c r="D243" s="283"/>
      <c r="E243" s="283"/>
      <c r="F243" s="345"/>
      <c r="G243" s="336">
        <f>Specifikation!I512</f>
        <v>0</v>
      </c>
      <c r="H243" s="335"/>
      <c r="I243" s="279"/>
    </row>
    <row r="244" spans="1:11" x14ac:dyDescent="0.3">
      <c r="A244" s="124"/>
      <c r="B244" s="283" t="s">
        <v>266</v>
      </c>
      <c r="C244" s="283"/>
      <c r="D244" s="283"/>
      <c r="E244" s="283"/>
      <c r="F244" s="345"/>
      <c r="G244" s="336">
        <f>Specifikation!I514</f>
        <v>0</v>
      </c>
      <c r="H244" s="335"/>
      <c r="I244" s="279"/>
    </row>
    <row r="245" spans="1:11" x14ac:dyDescent="0.3">
      <c r="A245" s="124"/>
      <c r="B245" s="283" t="s">
        <v>241</v>
      </c>
      <c r="C245" s="283"/>
      <c r="D245" s="283"/>
      <c r="E245" s="283"/>
      <c r="F245" s="345"/>
      <c r="G245" s="336">
        <f>Specifikation!I516</f>
        <v>0</v>
      </c>
      <c r="H245" s="335"/>
      <c r="I245" s="279"/>
    </row>
    <row r="246" spans="1:11" x14ac:dyDescent="0.3">
      <c r="A246" s="124"/>
      <c r="B246" s="283" t="s">
        <v>267</v>
      </c>
      <c r="C246" s="283"/>
      <c r="D246" s="283"/>
      <c r="E246" s="283"/>
      <c r="F246" s="345"/>
      <c r="G246" s="336">
        <f>Specifikation!I518</f>
        <v>0</v>
      </c>
      <c r="H246" s="335"/>
      <c r="I246" s="279"/>
    </row>
    <row r="247" spans="1:11" x14ac:dyDescent="0.3">
      <c r="A247" s="124"/>
      <c r="B247" s="283" t="s">
        <v>268</v>
      </c>
      <c r="C247" s="283"/>
      <c r="D247" s="283"/>
      <c r="E247" s="283"/>
      <c r="F247" s="345"/>
      <c r="G247" s="336">
        <f>Specifikation!I520</f>
        <v>0</v>
      </c>
      <c r="H247" s="335"/>
      <c r="I247" s="279"/>
    </row>
    <row r="248" spans="1:11" x14ac:dyDescent="0.3">
      <c r="A248" s="124"/>
      <c r="B248" s="283" t="s">
        <v>269</v>
      </c>
      <c r="C248" s="283"/>
      <c r="D248" s="283"/>
      <c r="E248" s="283"/>
      <c r="F248" s="345"/>
      <c r="G248" s="336">
        <f>Specifikation!I522</f>
        <v>0</v>
      </c>
      <c r="H248" s="335"/>
      <c r="I248" s="279"/>
    </row>
    <row r="249" spans="1:11" ht="14.4" thickBot="1" x14ac:dyDescent="0.35">
      <c r="A249" s="127"/>
      <c r="B249" s="337" t="s">
        <v>75</v>
      </c>
      <c r="C249" s="337"/>
      <c r="D249" s="337"/>
      <c r="E249" s="337"/>
      <c r="F249" s="345"/>
      <c r="G249" s="339">
        <f>Specifikation!I524</f>
        <v>0</v>
      </c>
      <c r="H249" s="338"/>
      <c r="I249" s="280"/>
    </row>
    <row r="250" spans="1:11" ht="16.05" customHeight="1" thickBot="1" x14ac:dyDescent="0.35">
      <c r="A250" s="127"/>
      <c r="B250" s="340" t="s">
        <v>270</v>
      </c>
      <c r="C250" s="340"/>
      <c r="D250" s="340"/>
      <c r="E250" s="340"/>
      <c r="F250" s="341">
        <f>SUM(F235:F249)</f>
        <v>0</v>
      </c>
      <c r="G250" s="342">
        <f>Specifikation!K525</f>
        <v>0</v>
      </c>
      <c r="H250" s="341">
        <f>F250-G250</f>
        <v>0</v>
      </c>
      <c r="I250" s="281">
        <f>IF(G250=0,0,H250/G250)</f>
        <v>0</v>
      </c>
      <c r="K250" s="18">
        <f>SUM(G235:G249)</f>
        <v>0</v>
      </c>
    </row>
    <row r="251" spans="1:11" x14ac:dyDescent="0.3">
      <c r="A251" s="128"/>
      <c r="B251" s="334"/>
      <c r="C251" s="334"/>
      <c r="D251" s="334"/>
      <c r="E251" s="334"/>
      <c r="F251" s="539"/>
      <c r="G251" s="336"/>
      <c r="H251" s="336"/>
      <c r="I251" s="197"/>
    </row>
    <row r="252" spans="1:11" x14ac:dyDescent="0.3">
      <c r="A252" s="119" t="str">
        <f>Specifikation!A527</f>
        <v>12</v>
      </c>
      <c r="B252" s="343" t="s">
        <v>272</v>
      </c>
      <c r="C252" s="343"/>
      <c r="D252" s="343"/>
      <c r="E252" s="343"/>
      <c r="F252" s="540"/>
      <c r="G252" s="344"/>
      <c r="H252" s="344"/>
      <c r="I252" s="286"/>
    </row>
    <row r="253" spans="1:11" x14ac:dyDescent="0.3">
      <c r="A253" s="119"/>
      <c r="B253" s="283" t="s">
        <v>273</v>
      </c>
      <c r="C253" s="318"/>
      <c r="D253" s="334"/>
      <c r="E253" s="334"/>
      <c r="F253" s="345"/>
      <c r="G253" s="336">
        <f>Specifikation!I535</f>
        <v>0</v>
      </c>
      <c r="H253" s="335"/>
      <c r="I253" s="279"/>
    </row>
    <row r="254" spans="1:11" x14ac:dyDescent="0.3">
      <c r="A254" s="119"/>
      <c r="B254" s="283" t="s">
        <v>282</v>
      </c>
      <c r="C254" s="318"/>
      <c r="D254" s="334"/>
      <c r="E254" s="334"/>
      <c r="F254" s="345"/>
      <c r="G254" s="336">
        <f>Specifikation!I542</f>
        <v>0</v>
      </c>
      <c r="H254" s="335"/>
      <c r="I254" s="279"/>
    </row>
    <row r="255" spans="1:11" x14ac:dyDescent="0.3">
      <c r="A255" s="119"/>
      <c r="B255" s="283" t="s">
        <v>289</v>
      </c>
      <c r="C255" s="318"/>
      <c r="D255" s="334"/>
      <c r="E255" s="334"/>
      <c r="F255" s="345"/>
      <c r="G255" s="336">
        <f>Specifikation!I549</f>
        <v>0</v>
      </c>
      <c r="H255" s="335"/>
      <c r="I255" s="279"/>
    </row>
    <row r="256" spans="1:11" x14ac:dyDescent="0.3">
      <c r="A256" s="119"/>
      <c r="B256" s="283" t="s">
        <v>294</v>
      </c>
      <c r="C256" s="318"/>
      <c r="D256" s="334"/>
      <c r="E256" s="334"/>
      <c r="F256" s="345"/>
      <c r="G256" s="336">
        <f>Specifikation!I553</f>
        <v>0</v>
      </c>
      <c r="H256" s="335"/>
      <c r="I256" s="279"/>
    </row>
    <row r="257" spans="1:11" x14ac:dyDescent="0.3">
      <c r="A257" s="119"/>
      <c r="B257" s="283" t="s">
        <v>297</v>
      </c>
      <c r="C257" s="334"/>
      <c r="D257" s="334"/>
      <c r="E257" s="334"/>
      <c r="F257" s="345"/>
      <c r="G257" s="336">
        <f>Specifikation!I564</f>
        <v>0</v>
      </c>
      <c r="H257" s="335"/>
      <c r="I257" s="279"/>
    </row>
    <row r="258" spans="1:11" x14ac:dyDescent="0.3">
      <c r="A258" s="119"/>
      <c r="B258" s="283" t="s">
        <v>101</v>
      </c>
      <c r="C258" s="334"/>
      <c r="D258" s="334"/>
      <c r="E258" s="334"/>
      <c r="F258" s="345"/>
      <c r="G258" s="336">
        <f>Specifikation!I585</f>
        <v>0</v>
      </c>
      <c r="H258" s="335"/>
      <c r="I258" s="279"/>
    </row>
    <row r="259" spans="1:11" x14ac:dyDescent="0.3">
      <c r="A259" s="119"/>
      <c r="B259" s="283" t="s">
        <v>241</v>
      </c>
      <c r="C259" s="334"/>
      <c r="D259" s="334"/>
      <c r="E259" s="334"/>
      <c r="F259" s="345"/>
      <c r="G259" s="336">
        <f>Specifikation!I587</f>
        <v>0</v>
      </c>
      <c r="H259" s="335"/>
      <c r="I259" s="279"/>
    </row>
    <row r="260" spans="1:11" x14ac:dyDescent="0.3">
      <c r="A260" s="119"/>
      <c r="B260" s="283" t="s">
        <v>326</v>
      </c>
      <c r="C260" s="334"/>
      <c r="D260" s="334"/>
      <c r="E260" s="334"/>
      <c r="F260" s="345"/>
      <c r="G260" s="336">
        <f>Specifikation!I589</f>
        <v>0</v>
      </c>
      <c r="H260" s="335"/>
      <c r="I260" s="279"/>
    </row>
    <row r="261" spans="1:11" ht="14.4" thickBot="1" x14ac:dyDescent="0.35">
      <c r="A261" s="130"/>
      <c r="B261" s="337" t="s">
        <v>75</v>
      </c>
      <c r="C261" s="340"/>
      <c r="D261" s="340"/>
      <c r="E261" s="340"/>
      <c r="F261" s="345"/>
      <c r="G261" s="339">
        <f>Specifikation!I591</f>
        <v>0</v>
      </c>
      <c r="H261" s="338"/>
      <c r="I261" s="280"/>
    </row>
    <row r="262" spans="1:11" ht="16.05" customHeight="1" thickBot="1" x14ac:dyDescent="0.35">
      <c r="A262" s="127"/>
      <c r="B262" s="340" t="s">
        <v>327</v>
      </c>
      <c r="C262" s="340"/>
      <c r="D262" s="340"/>
      <c r="E262" s="340"/>
      <c r="F262" s="341">
        <f>SUM(F253:F261)</f>
        <v>0</v>
      </c>
      <c r="G262" s="342">
        <f>Specifikation!K592</f>
        <v>0</v>
      </c>
      <c r="H262" s="341">
        <f>F262-G262</f>
        <v>0</v>
      </c>
      <c r="I262" s="281">
        <f>IF(G262=0,0,H262/G262)</f>
        <v>0</v>
      </c>
      <c r="K262" s="18">
        <f>SUM(G253:G261)</f>
        <v>0</v>
      </c>
    </row>
    <row r="263" spans="1:11" x14ac:dyDescent="0.3">
      <c r="A263" s="128"/>
      <c r="B263" s="334"/>
      <c r="C263" s="334"/>
      <c r="D263" s="334"/>
      <c r="E263" s="334"/>
      <c r="F263" s="539"/>
      <c r="G263" s="336"/>
      <c r="H263" s="336"/>
      <c r="I263" s="197"/>
    </row>
    <row r="264" spans="1:11" x14ac:dyDescent="0.3">
      <c r="A264" s="119" t="str">
        <f>Specifikation!A594</f>
        <v>13</v>
      </c>
      <c r="B264" s="343" t="s">
        <v>329</v>
      </c>
      <c r="C264" s="343"/>
      <c r="D264" s="343"/>
      <c r="E264" s="343"/>
      <c r="F264" s="540"/>
      <c r="G264" s="344"/>
      <c r="H264" s="344"/>
      <c r="I264" s="286"/>
    </row>
    <row r="265" spans="1:11" x14ac:dyDescent="0.3">
      <c r="A265" s="119"/>
      <c r="B265" s="283" t="s">
        <v>330</v>
      </c>
      <c r="C265" s="334"/>
      <c r="D265" s="334"/>
      <c r="E265" s="334"/>
      <c r="F265" s="345"/>
      <c r="G265" s="336">
        <f>Specifikation!I598</f>
        <v>0</v>
      </c>
      <c r="H265" s="335"/>
      <c r="I265" s="279"/>
    </row>
    <row r="266" spans="1:11" x14ac:dyDescent="0.3">
      <c r="A266" s="119"/>
      <c r="B266" s="283" t="s">
        <v>335</v>
      </c>
      <c r="C266" s="334"/>
      <c r="D266" s="334"/>
      <c r="E266" s="334"/>
      <c r="F266" s="345"/>
      <c r="G266" s="336">
        <f>Specifikation!I600</f>
        <v>0</v>
      </c>
      <c r="H266" s="335"/>
      <c r="I266" s="279"/>
    </row>
    <row r="267" spans="1:11" x14ac:dyDescent="0.3">
      <c r="A267" s="124"/>
      <c r="B267" s="297" t="s">
        <v>338</v>
      </c>
      <c r="C267" s="283"/>
      <c r="D267" s="283"/>
      <c r="E267" s="283"/>
      <c r="F267" s="345"/>
      <c r="G267" s="336">
        <f>Specifikation!I602</f>
        <v>0</v>
      </c>
      <c r="H267" s="335"/>
      <c r="I267" s="279"/>
    </row>
    <row r="268" spans="1:11" x14ac:dyDescent="0.3">
      <c r="A268" s="124"/>
      <c r="B268" s="283" t="s">
        <v>339</v>
      </c>
      <c r="C268" s="283"/>
      <c r="D268" s="283"/>
      <c r="E268" s="283"/>
      <c r="F268" s="345"/>
      <c r="G268" s="336">
        <f>Specifikation!I604</f>
        <v>0</v>
      </c>
      <c r="H268" s="335"/>
      <c r="I268" s="279"/>
    </row>
    <row r="269" spans="1:11" ht="14.4" thickBot="1" x14ac:dyDescent="0.35">
      <c r="A269" s="127"/>
      <c r="B269" s="337" t="s">
        <v>75</v>
      </c>
      <c r="C269" s="337"/>
      <c r="D269" s="337"/>
      <c r="E269" s="337"/>
      <c r="F269" s="345"/>
      <c r="G269" s="339">
        <f>Specifikation!I606</f>
        <v>0</v>
      </c>
      <c r="H269" s="338"/>
      <c r="I269" s="280"/>
    </row>
    <row r="270" spans="1:11" ht="16.05" customHeight="1" thickBot="1" x14ac:dyDescent="0.35">
      <c r="A270" s="127"/>
      <c r="B270" s="340" t="s">
        <v>340</v>
      </c>
      <c r="C270" s="340"/>
      <c r="D270" s="340"/>
      <c r="E270" s="340"/>
      <c r="F270" s="341">
        <f>SUM(F265:F269)</f>
        <v>0</v>
      </c>
      <c r="G270" s="342">
        <f>Specifikation!K607</f>
        <v>0</v>
      </c>
      <c r="H270" s="341">
        <f>F270-G270</f>
        <v>0</v>
      </c>
      <c r="I270" s="281">
        <f>IF(G270=0,0,H270/G270)</f>
        <v>0</v>
      </c>
      <c r="K270" s="18">
        <f>SUM(G265:G269)</f>
        <v>0</v>
      </c>
    </row>
    <row r="271" spans="1:11" x14ac:dyDescent="0.3">
      <c r="A271" s="128"/>
      <c r="B271" s="334"/>
      <c r="C271" s="334"/>
      <c r="D271" s="334"/>
      <c r="E271" s="334"/>
      <c r="F271" s="539"/>
      <c r="G271" s="336"/>
      <c r="H271" s="336"/>
      <c r="I271" s="197"/>
    </row>
    <row r="272" spans="1:11" x14ac:dyDescent="0.3">
      <c r="A272" s="124" t="str">
        <f>Specifikation!A609</f>
        <v>14</v>
      </c>
      <c r="B272" s="334" t="s">
        <v>342</v>
      </c>
      <c r="C272" s="283"/>
      <c r="D272" s="283"/>
      <c r="E272" s="283"/>
      <c r="F272" s="540"/>
      <c r="G272" s="344"/>
      <c r="H272" s="344"/>
      <c r="I272" s="286"/>
    </row>
    <row r="273" spans="1:11" x14ac:dyDescent="0.3">
      <c r="A273" s="124"/>
      <c r="B273" s="283" t="s">
        <v>343</v>
      </c>
      <c r="C273" s="283"/>
      <c r="D273" s="283"/>
      <c r="E273" s="283"/>
      <c r="F273" s="345"/>
      <c r="G273" s="336">
        <f>Specifikation!H610</f>
        <v>0</v>
      </c>
      <c r="H273" s="335"/>
      <c r="I273" s="279"/>
    </row>
    <row r="274" spans="1:11" x14ac:dyDescent="0.3">
      <c r="A274" s="124"/>
      <c r="B274" s="283" t="s">
        <v>344</v>
      </c>
      <c r="C274" s="283"/>
      <c r="D274" s="283"/>
      <c r="E274" s="283"/>
      <c r="F274" s="345"/>
      <c r="G274" s="336">
        <f>Specifikation!H611</f>
        <v>0</v>
      </c>
      <c r="H274" s="335"/>
      <c r="I274" s="279"/>
    </row>
    <row r="275" spans="1:11" x14ac:dyDescent="0.3">
      <c r="A275" s="124"/>
      <c r="B275" s="283" t="s">
        <v>345</v>
      </c>
      <c r="C275" s="283"/>
      <c r="D275" s="283"/>
      <c r="E275" s="283"/>
      <c r="F275" s="345"/>
      <c r="G275" s="336">
        <f>Specifikation!H612</f>
        <v>0</v>
      </c>
      <c r="H275" s="335"/>
      <c r="I275" s="279"/>
    </row>
    <row r="276" spans="1:11" x14ac:dyDescent="0.3">
      <c r="A276" s="119"/>
      <c r="B276" s="283" t="s">
        <v>359</v>
      </c>
      <c r="C276" s="283"/>
      <c r="D276" s="283"/>
      <c r="E276" s="283"/>
      <c r="F276" s="345"/>
      <c r="G276" s="336">
        <f>Specifikation!I614</f>
        <v>0</v>
      </c>
      <c r="H276" s="335"/>
      <c r="I276" s="279"/>
    </row>
    <row r="277" spans="1:11" x14ac:dyDescent="0.3">
      <c r="A277" s="119"/>
      <c r="B277" s="297" t="s">
        <v>348</v>
      </c>
      <c r="C277" s="283"/>
      <c r="D277" s="283"/>
      <c r="E277" s="283"/>
      <c r="F277" s="345"/>
      <c r="G277" s="336">
        <f>Specifikation!I616</f>
        <v>0</v>
      </c>
      <c r="H277" s="335"/>
      <c r="I277" s="279"/>
    </row>
    <row r="278" spans="1:11" x14ac:dyDescent="0.3">
      <c r="A278" s="119"/>
      <c r="B278" s="283" t="s">
        <v>349</v>
      </c>
      <c r="C278" s="283"/>
      <c r="D278" s="283"/>
      <c r="E278" s="283"/>
      <c r="F278" s="345"/>
      <c r="G278" s="336">
        <f>Specifikation!I619</f>
        <v>0</v>
      </c>
      <c r="H278" s="335"/>
      <c r="I278" s="279"/>
    </row>
    <row r="279" spans="1:11" ht="14.4" thickBot="1" x14ac:dyDescent="0.35">
      <c r="A279" s="130"/>
      <c r="B279" s="337" t="s">
        <v>75</v>
      </c>
      <c r="C279" s="337"/>
      <c r="D279" s="337"/>
      <c r="E279" s="337"/>
      <c r="F279" s="621"/>
      <c r="G279" s="339">
        <f>Specifikation!I621</f>
        <v>0</v>
      </c>
      <c r="H279" s="338"/>
      <c r="I279" s="280"/>
    </row>
    <row r="280" spans="1:11" ht="16.05" customHeight="1" thickBot="1" x14ac:dyDescent="0.35">
      <c r="A280" s="130"/>
      <c r="B280" s="349" t="s">
        <v>353</v>
      </c>
      <c r="C280" s="340"/>
      <c r="D280" s="340"/>
      <c r="E280" s="340"/>
      <c r="F280" s="338">
        <f>SUM(F273:F279)</f>
        <v>0</v>
      </c>
      <c r="G280" s="339">
        <f>Specifikation!K622</f>
        <v>0</v>
      </c>
      <c r="H280" s="341">
        <f>F280-G280</f>
        <v>0</v>
      </c>
      <c r="I280" s="281">
        <f>IF(G280=0,0,H280/G280)</f>
        <v>0</v>
      </c>
      <c r="K280" s="18">
        <f>SUM(G273:G279)</f>
        <v>0</v>
      </c>
    </row>
    <row r="281" spans="1:11" ht="16.05" customHeight="1" thickBot="1" x14ac:dyDescent="0.35">
      <c r="A281" s="135"/>
      <c r="B281" s="353" t="s">
        <v>354</v>
      </c>
      <c r="C281" s="353"/>
      <c r="D281" s="353"/>
      <c r="E281" s="353"/>
      <c r="F281" s="354">
        <f>F280+F270+F262+F250+F232+F225+F216+F204+F188+F180</f>
        <v>0</v>
      </c>
      <c r="G281" s="355">
        <f>Specifikation!K623</f>
        <v>0</v>
      </c>
      <c r="H281" s="354">
        <f>F281-G281</f>
        <v>0</v>
      </c>
      <c r="I281" s="282">
        <f>IF(G281=0,0,H281/G281)</f>
        <v>0</v>
      </c>
      <c r="K281" s="18">
        <f>SUM(K180:K280)</f>
        <v>0</v>
      </c>
    </row>
    <row r="282" spans="1:11" x14ac:dyDescent="0.3">
      <c r="A282" s="119"/>
      <c r="B282" s="343"/>
      <c r="C282" s="343"/>
      <c r="D282" s="343"/>
      <c r="E282" s="343"/>
      <c r="F282" s="539"/>
      <c r="G282" s="336"/>
      <c r="H282" s="336"/>
      <c r="I282" s="197"/>
    </row>
    <row r="283" spans="1:11" x14ac:dyDescent="0.3">
      <c r="A283" s="119" t="str">
        <f>Specifikation!A625</f>
        <v>15</v>
      </c>
      <c r="B283" s="343" t="s">
        <v>356</v>
      </c>
      <c r="C283" s="343"/>
      <c r="D283" s="343"/>
      <c r="E283" s="343"/>
      <c r="F283" s="540"/>
      <c r="G283" s="344"/>
      <c r="H283" s="344"/>
      <c r="I283" s="286"/>
    </row>
    <row r="284" spans="1:11" x14ac:dyDescent="0.3">
      <c r="A284" s="124"/>
      <c r="B284" s="283" t="s">
        <v>130</v>
      </c>
      <c r="C284" s="283"/>
      <c r="D284" s="283"/>
      <c r="E284" s="283"/>
      <c r="F284" s="345"/>
      <c r="G284" s="336">
        <f>Specifikation!I628</f>
        <v>0</v>
      </c>
      <c r="H284" s="335"/>
      <c r="I284" s="279"/>
    </row>
    <row r="285" spans="1:11" x14ac:dyDescent="0.3">
      <c r="A285" s="124"/>
      <c r="B285" s="283" t="s">
        <v>131</v>
      </c>
      <c r="C285" s="283"/>
      <c r="D285" s="283"/>
      <c r="E285" s="283"/>
      <c r="F285" s="345"/>
      <c r="G285" s="336">
        <f>Specifikation!I631</f>
        <v>0</v>
      </c>
      <c r="H285" s="335"/>
      <c r="I285" s="279"/>
    </row>
    <row r="286" spans="1:11" x14ac:dyDescent="0.3">
      <c r="A286" s="124"/>
      <c r="B286" s="283" t="s">
        <v>357</v>
      </c>
      <c r="C286" s="283"/>
      <c r="D286" s="283"/>
      <c r="E286" s="283"/>
      <c r="F286" s="345"/>
      <c r="G286" s="336">
        <f>Specifikation!I634</f>
        <v>0</v>
      </c>
      <c r="H286" s="335"/>
      <c r="I286" s="279"/>
    </row>
    <row r="287" spans="1:11" x14ac:dyDescent="0.3">
      <c r="A287" s="124"/>
      <c r="B287" s="283" t="s">
        <v>358</v>
      </c>
      <c r="C287" s="283"/>
      <c r="D287" s="283"/>
      <c r="E287" s="283"/>
      <c r="F287" s="345"/>
      <c r="G287" s="336">
        <f>Specifikation!I637</f>
        <v>0</v>
      </c>
      <c r="H287" s="335"/>
      <c r="I287" s="279"/>
    </row>
    <row r="288" spans="1:11" x14ac:dyDescent="0.3">
      <c r="A288" s="124"/>
      <c r="B288" s="283" t="s">
        <v>98</v>
      </c>
      <c r="C288" s="283"/>
      <c r="D288" s="283"/>
      <c r="E288" s="283"/>
      <c r="F288" s="345"/>
      <c r="G288" s="336">
        <f>Specifikation!I640</f>
        <v>0</v>
      </c>
      <c r="H288" s="335"/>
      <c r="I288" s="279"/>
    </row>
    <row r="289" spans="1:11" x14ac:dyDescent="0.3">
      <c r="A289" s="119"/>
      <c r="B289" s="283" t="s">
        <v>359</v>
      </c>
      <c r="C289" s="283"/>
      <c r="D289" s="283"/>
      <c r="E289" s="283"/>
      <c r="F289" s="345"/>
      <c r="G289" s="336">
        <f>Specifikation!I643</f>
        <v>0</v>
      </c>
      <c r="H289" s="335"/>
      <c r="I289" s="279"/>
    </row>
    <row r="290" spans="1:11" x14ac:dyDescent="0.3">
      <c r="A290" s="119"/>
      <c r="B290" s="283" t="s">
        <v>363</v>
      </c>
      <c r="C290" s="283"/>
      <c r="D290" s="283"/>
      <c r="E290" s="283"/>
      <c r="F290" s="345"/>
      <c r="G290" s="336">
        <f>Specifikation!I644</f>
        <v>0</v>
      </c>
      <c r="H290" s="335"/>
      <c r="I290" s="279"/>
    </row>
    <row r="291" spans="1:11" x14ac:dyDescent="0.3">
      <c r="A291" s="124"/>
      <c r="B291" s="283" t="s">
        <v>364</v>
      </c>
      <c r="C291" s="283"/>
      <c r="D291" s="283"/>
      <c r="E291" s="283"/>
      <c r="F291" s="345"/>
      <c r="G291" s="336">
        <f>Specifikation!I645</f>
        <v>0</v>
      </c>
      <c r="H291" s="335"/>
      <c r="I291" s="279"/>
    </row>
    <row r="292" spans="1:11" x14ac:dyDescent="0.3">
      <c r="A292" s="124"/>
      <c r="B292" s="283" t="s">
        <v>365</v>
      </c>
      <c r="C292" s="283"/>
      <c r="D292" s="283"/>
      <c r="E292" s="283"/>
      <c r="F292" s="345"/>
      <c r="G292" s="336">
        <f>Specifikation!I650</f>
        <v>0</v>
      </c>
      <c r="H292" s="335"/>
      <c r="I292" s="279"/>
    </row>
    <row r="293" spans="1:11" x14ac:dyDescent="0.3">
      <c r="A293" s="124"/>
      <c r="B293" s="283" t="s">
        <v>371</v>
      </c>
      <c r="C293" s="283"/>
      <c r="D293" s="283"/>
      <c r="E293" s="283"/>
      <c r="F293" s="345"/>
      <c r="G293" s="336">
        <f>Specifikation!I654</f>
        <v>0</v>
      </c>
      <c r="H293" s="335"/>
      <c r="I293" s="279"/>
    </row>
    <row r="294" spans="1:11" x14ac:dyDescent="0.3">
      <c r="A294" s="124"/>
      <c r="B294" s="297" t="s">
        <v>376</v>
      </c>
      <c r="C294" s="283"/>
      <c r="D294" s="283"/>
      <c r="E294" s="283"/>
      <c r="F294" s="345"/>
      <c r="G294" s="336">
        <f>Specifikation!I656</f>
        <v>0</v>
      </c>
      <c r="H294" s="335"/>
      <c r="I294" s="279"/>
    </row>
    <row r="295" spans="1:11" x14ac:dyDescent="0.3">
      <c r="A295" s="124"/>
      <c r="B295" s="283" t="s">
        <v>377</v>
      </c>
      <c r="C295" s="283"/>
      <c r="D295" s="283"/>
      <c r="E295" s="283"/>
      <c r="F295" s="345"/>
      <c r="G295" s="336">
        <f>Specifikation!I658</f>
        <v>0</v>
      </c>
      <c r="H295" s="335"/>
      <c r="I295" s="279"/>
    </row>
    <row r="296" spans="1:11" x14ac:dyDescent="0.3">
      <c r="A296" s="124"/>
      <c r="B296" s="283" t="s">
        <v>378</v>
      </c>
      <c r="C296" s="283"/>
      <c r="D296" s="283"/>
      <c r="E296" s="283"/>
      <c r="F296" s="345"/>
      <c r="G296" s="336">
        <f>Specifikation!I660</f>
        <v>0</v>
      </c>
      <c r="H296" s="335"/>
      <c r="I296" s="279"/>
    </row>
    <row r="297" spans="1:11" x14ac:dyDescent="0.3">
      <c r="A297" s="128"/>
      <c r="B297" s="283" t="s">
        <v>75</v>
      </c>
      <c r="C297" s="283"/>
      <c r="D297" s="283"/>
      <c r="E297" s="283"/>
      <c r="F297" s="345"/>
      <c r="G297" s="336">
        <f>Specifikation!I662</f>
        <v>0</v>
      </c>
      <c r="H297" s="335"/>
      <c r="I297" s="279"/>
    </row>
    <row r="298" spans="1:11" ht="14.4" thickBot="1" x14ac:dyDescent="0.35">
      <c r="A298" s="127"/>
      <c r="B298" s="337" t="s">
        <v>569</v>
      </c>
      <c r="C298" s="337"/>
      <c r="D298" s="337"/>
      <c r="E298" s="337"/>
      <c r="F298" s="345"/>
      <c r="G298" s="336"/>
      <c r="H298" s="335"/>
      <c r="I298" s="279"/>
    </row>
    <row r="299" spans="1:11" ht="16.05" customHeight="1" thickBot="1" x14ac:dyDescent="0.35">
      <c r="A299" s="127"/>
      <c r="B299" s="349" t="s">
        <v>356</v>
      </c>
      <c r="C299" s="340"/>
      <c r="D299" s="340"/>
      <c r="E299" s="340"/>
      <c r="F299" s="341">
        <f>SUM(F284:F298)</f>
        <v>0</v>
      </c>
      <c r="G299" s="342">
        <f>Specifikation!K663</f>
        <v>0</v>
      </c>
      <c r="H299" s="365">
        <f>F299-G299</f>
        <v>0</v>
      </c>
      <c r="I299" s="366">
        <f>IF(G299=0,0,H299/G299)</f>
        <v>0</v>
      </c>
      <c r="K299" s="18">
        <f>SUM(G284:G297)</f>
        <v>0</v>
      </c>
    </row>
    <row r="300" spans="1:11" x14ac:dyDescent="0.3">
      <c r="A300" s="128"/>
      <c r="B300" s="343"/>
      <c r="C300" s="334"/>
      <c r="D300" s="334"/>
      <c r="E300" s="334"/>
      <c r="F300" s="539"/>
      <c r="G300" s="336"/>
      <c r="H300" s="336"/>
      <c r="I300" s="197"/>
    </row>
    <row r="301" spans="1:11" x14ac:dyDescent="0.3">
      <c r="A301" s="124" t="str">
        <f>Specifikation!A665</f>
        <v>16</v>
      </c>
      <c r="B301" s="334" t="s">
        <v>380</v>
      </c>
      <c r="C301" s="283"/>
      <c r="D301" s="283"/>
      <c r="E301" s="283"/>
      <c r="F301" s="540"/>
      <c r="G301" s="344"/>
      <c r="H301" s="344"/>
      <c r="I301" s="286"/>
    </row>
    <row r="302" spans="1:11" x14ac:dyDescent="0.3">
      <c r="A302" s="124"/>
      <c r="B302" s="283" t="s">
        <v>88</v>
      </c>
      <c r="C302" s="283"/>
      <c r="D302" s="283"/>
      <c r="E302" s="283"/>
      <c r="F302" s="345"/>
      <c r="G302" s="336">
        <f>Specifikation!I668</f>
        <v>0</v>
      </c>
      <c r="H302" s="335"/>
      <c r="I302" s="279"/>
    </row>
    <row r="303" spans="1:11" x14ac:dyDescent="0.3">
      <c r="A303" s="124"/>
      <c r="B303" s="283" t="s">
        <v>381</v>
      </c>
      <c r="C303" s="283"/>
      <c r="D303" s="283"/>
      <c r="E303" s="283"/>
      <c r="F303" s="345"/>
      <c r="G303" s="336">
        <f>Specifikation!I671</f>
        <v>0</v>
      </c>
      <c r="H303" s="335"/>
      <c r="I303" s="279"/>
    </row>
    <row r="304" spans="1:11" x14ac:dyDescent="0.3">
      <c r="A304" s="124"/>
      <c r="B304" s="283" t="s">
        <v>382</v>
      </c>
      <c r="C304" s="283"/>
      <c r="D304" s="283"/>
      <c r="E304" s="283"/>
      <c r="F304" s="345"/>
      <c r="G304" s="336">
        <f>Specifikation!I674</f>
        <v>0</v>
      </c>
      <c r="H304" s="335"/>
      <c r="I304" s="279"/>
    </row>
    <row r="305" spans="1:9" x14ac:dyDescent="0.3">
      <c r="A305" s="124"/>
      <c r="B305" s="283" t="s">
        <v>574</v>
      </c>
      <c r="C305" s="334"/>
      <c r="D305" s="334"/>
      <c r="E305" s="334"/>
      <c r="F305" s="345"/>
      <c r="G305" s="336">
        <f>Specifikation!I676</f>
        <v>0</v>
      </c>
      <c r="H305" s="335"/>
      <c r="I305" s="279"/>
    </row>
    <row r="306" spans="1:9" x14ac:dyDescent="0.3">
      <c r="A306" s="124"/>
      <c r="B306" s="283" t="s">
        <v>384</v>
      </c>
      <c r="C306" s="283"/>
      <c r="D306" s="283"/>
      <c r="E306" s="283"/>
      <c r="F306" s="345"/>
      <c r="G306" s="336"/>
      <c r="H306" s="335"/>
      <c r="I306" s="279"/>
    </row>
    <row r="307" spans="1:9" x14ac:dyDescent="0.3">
      <c r="A307" s="124"/>
      <c r="B307" s="357" t="s">
        <v>385</v>
      </c>
      <c r="C307" s="283"/>
      <c r="D307" s="283"/>
      <c r="E307" s="283"/>
      <c r="F307" s="345"/>
      <c r="G307" s="336">
        <f>Specifikation!I680</f>
        <v>0</v>
      </c>
      <c r="H307" s="335"/>
      <c r="I307" s="279"/>
    </row>
    <row r="308" spans="1:9" x14ac:dyDescent="0.3">
      <c r="A308" s="124"/>
      <c r="B308" s="357" t="s">
        <v>226</v>
      </c>
      <c r="C308" s="283"/>
      <c r="D308" s="283"/>
      <c r="E308" s="283"/>
      <c r="F308" s="345"/>
      <c r="G308" s="336">
        <f>Specifikation!I683</f>
        <v>0</v>
      </c>
      <c r="H308" s="335"/>
      <c r="I308" s="279"/>
    </row>
    <row r="309" spans="1:9" x14ac:dyDescent="0.3">
      <c r="A309" s="124"/>
      <c r="B309" s="357" t="s">
        <v>386</v>
      </c>
      <c r="C309" s="283"/>
      <c r="D309" s="283"/>
      <c r="E309" s="283"/>
      <c r="F309" s="345"/>
      <c r="G309" s="336">
        <f>Specifikation!I685</f>
        <v>0</v>
      </c>
      <c r="H309" s="335"/>
      <c r="I309" s="279"/>
    </row>
    <row r="310" spans="1:9" x14ac:dyDescent="0.3">
      <c r="A310" s="124"/>
      <c r="B310" s="283" t="s">
        <v>575</v>
      </c>
      <c r="C310" s="283"/>
      <c r="D310" s="283"/>
      <c r="E310" s="283"/>
      <c r="F310" s="345"/>
      <c r="G310" s="336"/>
      <c r="H310" s="335"/>
      <c r="I310" s="279"/>
    </row>
    <row r="311" spans="1:9" x14ac:dyDescent="0.3">
      <c r="A311" s="124"/>
      <c r="B311" s="357" t="s">
        <v>388</v>
      </c>
      <c r="C311" s="283"/>
      <c r="D311" s="283"/>
      <c r="E311" s="283"/>
      <c r="F311" s="345"/>
      <c r="G311" s="336">
        <f>Specifikation!I688</f>
        <v>0</v>
      </c>
      <c r="H311" s="335"/>
      <c r="I311" s="279"/>
    </row>
    <row r="312" spans="1:9" x14ac:dyDescent="0.3">
      <c r="A312" s="124"/>
      <c r="B312" s="357" t="s">
        <v>389</v>
      </c>
      <c r="C312" s="283"/>
      <c r="D312" s="283"/>
      <c r="E312" s="283"/>
      <c r="F312" s="345"/>
      <c r="G312" s="336">
        <f>Specifikation!I689</f>
        <v>0</v>
      </c>
      <c r="H312" s="335"/>
      <c r="I312" s="279"/>
    </row>
    <row r="313" spans="1:9" x14ac:dyDescent="0.3">
      <c r="A313" s="124"/>
      <c r="B313" s="297" t="s">
        <v>376</v>
      </c>
      <c r="C313" s="283"/>
      <c r="D313" s="283"/>
      <c r="E313" s="283"/>
      <c r="F313" s="345"/>
      <c r="G313" s="336">
        <f>Specifikation!I656</f>
        <v>0</v>
      </c>
      <c r="H313" s="335"/>
      <c r="I313" s="279"/>
    </row>
    <row r="314" spans="1:9" x14ac:dyDescent="0.3">
      <c r="A314" s="124"/>
      <c r="B314" s="283" t="s">
        <v>390</v>
      </c>
      <c r="C314" s="283"/>
      <c r="D314" s="283"/>
      <c r="E314" s="283"/>
      <c r="F314" s="345"/>
      <c r="G314" s="336">
        <f>Specifikation!I693</f>
        <v>0</v>
      </c>
      <c r="H314" s="335"/>
      <c r="I314" s="279"/>
    </row>
    <row r="315" spans="1:9" x14ac:dyDescent="0.3">
      <c r="A315" s="124"/>
      <c r="B315" s="283" t="s">
        <v>395</v>
      </c>
      <c r="C315" s="334"/>
      <c r="D315" s="334"/>
      <c r="E315" s="334"/>
      <c r="F315" s="345"/>
      <c r="G315" s="336">
        <f>Specifikation!I695</f>
        <v>0</v>
      </c>
      <c r="H315" s="335"/>
      <c r="I315" s="279"/>
    </row>
    <row r="316" spans="1:9" x14ac:dyDescent="0.3">
      <c r="A316" s="124"/>
      <c r="B316" s="283" t="s">
        <v>377</v>
      </c>
      <c r="C316" s="283"/>
      <c r="D316" s="283"/>
      <c r="E316" s="283"/>
      <c r="F316" s="345"/>
      <c r="G316" s="336">
        <f>Specifikation!I697</f>
        <v>0</v>
      </c>
      <c r="H316" s="335"/>
      <c r="I316" s="279"/>
    </row>
    <row r="317" spans="1:9" x14ac:dyDescent="0.3">
      <c r="A317" s="124"/>
      <c r="B317" s="283" t="s">
        <v>115</v>
      </c>
      <c r="C317" s="283"/>
      <c r="D317" s="283"/>
      <c r="E317" s="283"/>
      <c r="F317" s="345"/>
      <c r="G317" s="336">
        <f>Specifikation!I699</f>
        <v>0</v>
      </c>
      <c r="H317" s="335"/>
      <c r="I317" s="279"/>
    </row>
    <row r="318" spans="1:9" x14ac:dyDescent="0.3">
      <c r="A318" s="124"/>
      <c r="B318" s="283" t="s">
        <v>378</v>
      </c>
      <c r="C318" s="283"/>
      <c r="D318" s="283"/>
      <c r="E318" s="283"/>
      <c r="F318" s="345"/>
      <c r="G318" s="336">
        <f>Specifikation!I701</f>
        <v>0</v>
      </c>
      <c r="H318" s="335"/>
      <c r="I318" s="279"/>
    </row>
    <row r="319" spans="1:9" x14ac:dyDescent="0.3">
      <c r="A319" s="128"/>
      <c r="B319" s="283" t="s">
        <v>75</v>
      </c>
      <c r="C319" s="283"/>
      <c r="D319" s="283"/>
      <c r="E319" s="283"/>
      <c r="F319" s="345"/>
      <c r="G319" s="347">
        <f>Specifikation!I703</f>
        <v>0</v>
      </c>
      <c r="H319" s="335"/>
      <c r="I319" s="279"/>
    </row>
    <row r="320" spans="1:9" ht="14.4" thickBot="1" x14ac:dyDescent="0.35">
      <c r="A320" s="127"/>
      <c r="B320" s="337" t="s">
        <v>569</v>
      </c>
      <c r="C320" s="337"/>
      <c r="D320" s="337"/>
      <c r="E320" s="337"/>
      <c r="F320" s="345"/>
      <c r="G320" s="339"/>
      <c r="H320" s="338"/>
      <c r="I320" s="280"/>
    </row>
    <row r="321" spans="1:11" ht="16.05" customHeight="1" thickBot="1" x14ac:dyDescent="0.35">
      <c r="A321" s="127"/>
      <c r="B321" s="340" t="s">
        <v>397</v>
      </c>
      <c r="C321" s="340"/>
      <c r="D321" s="340"/>
      <c r="E321" s="340"/>
      <c r="F321" s="341">
        <f>SUM(F302:F320)</f>
        <v>0</v>
      </c>
      <c r="G321" s="342">
        <f>Specifikation!K704</f>
        <v>0</v>
      </c>
      <c r="H321" s="365">
        <f>F321-G321</f>
        <v>0</v>
      </c>
      <c r="I321" s="366">
        <f>IF(G321=0,0,H321/G321)</f>
        <v>0</v>
      </c>
      <c r="K321" s="18">
        <f>SUM(G302:G319)</f>
        <v>0</v>
      </c>
    </row>
    <row r="322" spans="1:11" x14ac:dyDescent="0.3">
      <c r="A322" s="128"/>
      <c r="B322" s="334"/>
      <c r="C322" s="334"/>
      <c r="D322" s="334"/>
      <c r="E322" s="334"/>
      <c r="F322" s="539"/>
      <c r="G322" s="336"/>
      <c r="H322" s="336"/>
      <c r="I322" s="197"/>
    </row>
    <row r="323" spans="1:11" x14ac:dyDescent="0.3">
      <c r="A323" s="124" t="str">
        <f>Specifikation!A706</f>
        <v>17</v>
      </c>
      <c r="B323" s="343" t="s">
        <v>399</v>
      </c>
      <c r="C323" s="343"/>
      <c r="D323" s="343"/>
      <c r="E323" s="343"/>
      <c r="F323" s="540"/>
      <c r="G323" s="344"/>
      <c r="H323" s="344"/>
      <c r="I323" s="286"/>
    </row>
    <row r="324" spans="1:11" x14ac:dyDescent="0.3">
      <c r="A324" s="124"/>
      <c r="B324" s="283" t="s">
        <v>400</v>
      </c>
      <c r="C324" s="283"/>
      <c r="D324" s="283"/>
      <c r="E324" s="283"/>
      <c r="F324" s="345"/>
      <c r="G324" s="336">
        <f>Specifikation!I708</f>
        <v>0</v>
      </c>
      <c r="H324" s="335"/>
      <c r="I324" s="279"/>
    </row>
    <row r="325" spans="1:11" x14ac:dyDescent="0.3">
      <c r="A325" s="124"/>
      <c r="B325" s="283" t="s">
        <v>401</v>
      </c>
      <c r="C325" s="283"/>
      <c r="D325" s="283"/>
      <c r="E325" s="283"/>
      <c r="F325" s="345"/>
      <c r="G325" s="336">
        <f>Specifikation!I710</f>
        <v>0</v>
      </c>
      <c r="H325" s="335"/>
      <c r="I325" s="279"/>
    </row>
    <row r="326" spans="1:11" x14ac:dyDescent="0.3">
      <c r="A326" s="124"/>
      <c r="B326" s="283" t="s">
        <v>402</v>
      </c>
      <c r="C326" s="283"/>
      <c r="D326" s="283"/>
      <c r="E326" s="283"/>
      <c r="F326" s="345"/>
      <c r="G326" s="336">
        <f>Specifikation!I712</f>
        <v>0</v>
      </c>
      <c r="H326" s="335"/>
      <c r="I326" s="279"/>
    </row>
    <row r="327" spans="1:11" x14ac:dyDescent="0.3">
      <c r="A327" s="119"/>
      <c r="B327" s="283" t="s">
        <v>385</v>
      </c>
      <c r="C327" s="283"/>
      <c r="D327" s="283"/>
      <c r="E327" s="283"/>
      <c r="F327" s="345"/>
      <c r="G327" s="336">
        <f>Specifikation!I714</f>
        <v>0</v>
      </c>
      <c r="H327" s="335"/>
      <c r="I327" s="279"/>
    </row>
    <row r="328" spans="1:11" x14ac:dyDescent="0.3">
      <c r="A328" s="119"/>
      <c r="B328" s="283" t="s">
        <v>403</v>
      </c>
      <c r="C328" s="283"/>
      <c r="D328" s="283"/>
      <c r="E328" s="283"/>
      <c r="F328" s="345"/>
      <c r="G328" s="336">
        <f>Specifikation!I716</f>
        <v>0</v>
      </c>
      <c r="H328" s="335"/>
      <c r="I328" s="279"/>
    </row>
    <row r="329" spans="1:11" x14ac:dyDescent="0.3">
      <c r="A329" s="119"/>
      <c r="B329" s="283" t="s">
        <v>390</v>
      </c>
      <c r="C329" s="283"/>
      <c r="D329" s="283"/>
      <c r="E329" s="283"/>
      <c r="F329" s="345"/>
      <c r="G329" s="336">
        <f>Specifikation!I718</f>
        <v>0</v>
      </c>
      <c r="H329" s="335"/>
      <c r="I329" s="279"/>
    </row>
    <row r="330" spans="1:11" x14ac:dyDescent="0.3">
      <c r="A330" s="119"/>
      <c r="B330" s="283" t="s">
        <v>404</v>
      </c>
      <c r="C330" s="283"/>
      <c r="D330" s="283"/>
      <c r="E330" s="283"/>
      <c r="F330" s="345"/>
      <c r="G330" s="336">
        <f>Specifikation!I720</f>
        <v>0</v>
      </c>
      <c r="H330" s="335"/>
      <c r="I330" s="279"/>
    </row>
    <row r="331" spans="1:11" x14ac:dyDescent="0.3">
      <c r="A331" s="119"/>
      <c r="B331" s="283" t="s">
        <v>405</v>
      </c>
      <c r="C331" s="283"/>
      <c r="D331" s="283"/>
      <c r="E331" s="283"/>
      <c r="F331" s="345"/>
      <c r="G331" s="336">
        <f>Specifikation!I722</f>
        <v>0</v>
      </c>
      <c r="H331" s="335"/>
      <c r="I331" s="279"/>
    </row>
    <row r="332" spans="1:11" x14ac:dyDescent="0.3">
      <c r="A332" s="119"/>
      <c r="B332" s="283" t="s">
        <v>406</v>
      </c>
      <c r="C332" s="283"/>
      <c r="D332" s="283"/>
      <c r="E332" s="283"/>
      <c r="F332" s="345"/>
      <c r="G332" s="336">
        <f>Specifikation!I725</f>
        <v>0</v>
      </c>
      <c r="H332" s="335"/>
      <c r="I332" s="279"/>
    </row>
    <row r="333" spans="1:11" x14ac:dyDescent="0.3">
      <c r="A333" s="119"/>
      <c r="B333" s="283" t="s">
        <v>409</v>
      </c>
      <c r="C333" s="283"/>
      <c r="D333" s="283"/>
      <c r="E333" s="283"/>
      <c r="F333" s="345"/>
      <c r="G333" s="336">
        <f>Specifikation!I727</f>
        <v>0</v>
      </c>
      <c r="H333" s="335"/>
      <c r="I333" s="279"/>
    </row>
    <row r="334" spans="1:11" x14ac:dyDescent="0.3">
      <c r="A334" s="119"/>
      <c r="B334" s="283" t="s">
        <v>377</v>
      </c>
      <c r="C334" s="283"/>
      <c r="D334" s="283"/>
      <c r="E334" s="283"/>
      <c r="F334" s="345"/>
      <c r="G334" s="336">
        <f>Specifikation!I729</f>
        <v>0</v>
      </c>
      <c r="H334" s="335"/>
      <c r="I334" s="279"/>
    </row>
    <row r="335" spans="1:11" x14ac:dyDescent="0.3">
      <c r="A335" s="119"/>
      <c r="B335" s="283" t="s">
        <v>115</v>
      </c>
      <c r="C335" s="283"/>
      <c r="D335" s="283"/>
      <c r="E335" s="283"/>
      <c r="F335" s="345"/>
      <c r="G335" s="336">
        <f>Specifikation!I731</f>
        <v>0</v>
      </c>
      <c r="H335" s="335"/>
      <c r="I335" s="279"/>
    </row>
    <row r="336" spans="1:11" x14ac:dyDescent="0.3">
      <c r="A336" s="119"/>
      <c r="B336" s="283" t="s">
        <v>378</v>
      </c>
      <c r="C336" s="283"/>
      <c r="D336" s="283"/>
      <c r="E336" s="283"/>
      <c r="F336" s="345"/>
      <c r="G336" s="336">
        <f>Specifikation!I733</f>
        <v>0</v>
      </c>
      <c r="H336" s="335"/>
      <c r="I336" s="279"/>
    </row>
    <row r="337" spans="1:11" x14ac:dyDescent="0.3">
      <c r="A337" s="119"/>
      <c r="B337" s="283" t="s">
        <v>75</v>
      </c>
      <c r="C337" s="283"/>
      <c r="D337" s="283"/>
      <c r="E337" s="283"/>
      <c r="F337" s="345"/>
      <c r="G337" s="336">
        <f>Specifikation!I735</f>
        <v>0</v>
      </c>
      <c r="H337" s="335"/>
      <c r="I337" s="279"/>
    </row>
    <row r="338" spans="1:11" ht="14.4" thickBot="1" x14ac:dyDescent="0.35">
      <c r="A338" s="130"/>
      <c r="B338" s="337" t="s">
        <v>569</v>
      </c>
      <c r="C338" s="337"/>
      <c r="D338" s="337"/>
      <c r="E338" s="337"/>
      <c r="F338" s="345"/>
      <c r="G338" s="339"/>
      <c r="H338" s="338"/>
      <c r="I338" s="280"/>
    </row>
    <row r="339" spans="1:11" ht="16.05" customHeight="1" thickBot="1" x14ac:dyDescent="0.35">
      <c r="A339" s="130"/>
      <c r="B339" s="340" t="s">
        <v>410</v>
      </c>
      <c r="C339" s="340"/>
      <c r="D339" s="340"/>
      <c r="E339" s="340"/>
      <c r="F339" s="341">
        <f>SUM(F324:F338)</f>
        <v>0</v>
      </c>
      <c r="G339" s="342">
        <f>Specifikation!K736</f>
        <v>0</v>
      </c>
      <c r="H339" s="365">
        <f>F339-G339</f>
        <v>0</v>
      </c>
      <c r="I339" s="366">
        <f>IF(G339=0,0,H339/G339)</f>
        <v>0</v>
      </c>
      <c r="K339" s="18">
        <f>SUM(G324:G338)</f>
        <v>0</v>
      </c>
    </row>
    <row r="340" spans="1:11" x14ac:dyDescent="0.3">
      <c r="A340" s="119"/>
      <c r="B340" s="334"/>
      <c r="C340" s="334"/>
      <c r="D340" s="334"/>
      <c r="E340" s="334"/>
      <c r="F340" s="539"/>
      <c r="G340" s="336"/>
      <c r="H340" s="336"/>
      <c r="I340" s="197"/>
    </row>
    <row r="341" spans="1:11" x14ac:dyDescent="0.3">
      <c r="A341" s="119"/>
      <c r="B341" s="334"/>
      <c r="C341" s="334"/>
      <c r="D341" s="334"/>
      <c r="E341" s="334"/>
      <c r="F341" s="539"/>
      <c r="G341" s="336"/>
      <c r="H341" s="336"/>
      <c r="I341" s="197"/>
    </row>
    <row r="342" spans="1:11" x14ac:dyDescent="0.3">
      <c r="A342" s="119" t="str">
        <f>Specifikation!A738</f>
        <v>18</v>
      </c>
      <c r="B342" s="334" t="s">
        <v>412</v>
      </c>
      <c r="C342" s="283"/>
      <c r="D342" s="283"/>
      <c r="E342" s="283"/>
      <c r="F342" s="540"/>
      <c r="G342" s="344"/>
      <c r="H342" s="344"/>
      <c r="I342" s="286"/>
    </row>
    <row r="343" spans="1:11" ht="14.4" thickBot="1" x14ac:dyDescent="0.35">
      <c r="A343" s="130"/>
      <c r="B343" s="337" t="s">
        <v>576</v>
      </c>
      <c r="C343" s="337"/>
      <c r="D343" s="337"/>
      <c r="E343" s="337"/>
      <c r="F343" s="345"/>
      <c r="G343" s="339">
        <f>Specifikation!I741</f>
        <v>0</v>
      </c>
      <c r="H343" s="338"/>
      <c r="I343" s="280"/>
    </row>
    <row r="344" spans="1:11" ht="16.05" customHeight="1" thickBot="1" x14ac:dyDescent="0.35">
      <c r="A344" s="119"/>
      <c r="B344" s="340" t="s">
        <v>416</v>
      </c>
      <c r="C344" s="337"/>
      <c r="D344" s="337"/>
      <c r="E344" s="337"/>
      <c r="F344" s="341">
        <f>SUM(F342:F343)</f>
        <v>0</v>
      </c>
      <c r="G344" s="342">
        <f>Specifikation!K742</f>
        <v>0</v>
      </c>
      <c r="H344" s="365">
        <f>F344-G344</f>
        <v>0</v>
      </c>
      <c r="I344" s="366">
        <f>IF(G344=0,0,H344/G344)</f>
        <v>0</v>
      </c>
      <c r="K344" s="18">
        <f>SUM(G343)</f>
        <v>0</v>
      </c>
    </row>
    <row r="345" spans="1:11" ht="14.4" thickBot="1" x14ac:dyDescent="0.35">
      <c r="A345" s="136"/>
      <c r="B345" s="358" t="s">
        <v>354</v>
      </c>
      <c r="C345" s="353"/>
      <c r="D345" s="353"/>
      <c r="E345" s="353"/>
      <c r="F345" s="354">
        <f>F344+F339+F321+F299</f>
        <v>0</v>
      </c>
      <c r="G345" s="355">
        <f>Specifikation!K743</f>
        <v>0</v>
      </c>
      <c r="H345" s="354">
        <f>F345-G345</f>
        <v>0</v>
      </c>
      <c r="I345" s="282">
        <f>IF(G345=0,0,H345/G345)</f>
        <v>0</v>
      </c>
      <c r="K345" s="18">
        <f>SUM(K299:K344)</f>
        <v>0</v>
      </c>
    </row>
    <row r="346" spans="1:11" x14ac:dyDescent="0.3">
      <c r="A346" s="119"/>
      <c r="B346" s="343"/>
      <c r="C346" s="343"/>
      <c r="D346" s="343"/>
      <c r="E346" s="343"/>
      <c r="F346" s="539"/>
      <c r="G346" s="336"/>
      <c r="H346" s="336"/>
      <c r="I346" s="197"/>
    </row>
    <row r="347" spans="1:11" x14ac:dyDescent="0.3">
      <c r="A347" s="119" t="str">
        <f>Specifikation!A745</f>
        <v>19</v>
      </c>
      <c r="B347" s="343" t="s">
        <v>418</v>
      </c>
      <c r="C347" s="334"/>
      <c r="D347" s="334"/>
      <c r="E347" s="334"/>
      <c r="F347" s="540"/>
      <c r="G347" s="344"/>
      <c r="H347" s="344"/>
      <c r="I347" s="286"/>
    </row>
    <row r="348" spans="1:11" x14ac:dyDescent="0.3">
      <c r="A348" s="119"/>
      <c r="B348" s="346" t="s">
        <v>419</v>
      </c>
      <c r="C348" s="334"/>
      <c r="D348" s="334"/>
      <c r="E348" s="334"/>
      <c r="F348" s="345"/>
      <c r="G348" s="336">
        <f>Specifikation!I753</f>
        <v>0</v>
      </c>
      <c r="H348" s="335"/>
      <c r="I348" s="279"/>
    </row>
    <row r="349" spans="1:11" x14ac:dyDescent="0.3">
      <c r="A349" s="119"/>
      <c r="B349" s="297" t="s">
        <v>577</v>
      </c>
      <c r="C349" s="283"/>
      <c r="D349" s="283"/>
      <c r="E349" s="283"/>
      <c r="F349" s="345"/>
      <c r="G349" s="336">
        <f>Specifikation!I756</f>
        <v>0</v>
      </c>
      <c r="H349" s="335"/>
      <c r="I349" s="279"/>
    </row>
    <row r="350" spans="1:11" x14ac:dyDescent="0.3">
      <c r="A350" s="119"/>
      <c r="B350" s="283" t="s">
        <v>432</v>
      </c>
      <c r="C350" s="283"/>
      <c r="D350" s="283"/>
      <c r="E350" s="283"/>
      <c r="F350" s="345"/>
      <c r="G350" s="336">
        <f>Specifikation!I758</f>
        <v>0</v>
      </c>
      <c r="H350" s="335"/>
      <c r="I350" s="279"/>
    </row>
    <row r="351" spans="1:11" x14ac:dyDescent="0.3">
      <c r="A351" s="124"/>
      <c r="B351" s="283" t="s">
        <v>433</v>
      </c>
      <c r="C351" s="283"/>
      <c r="D351" s="283"/>
      <c r="E351" s="283"/>
      <c r="F351" s="345"/>
      <c r="G351" s="336">
        <f>Specifikation!I760</f>
        <v>0</v>
      </c>
      <c r="H351" s="335"/>
      <c r="I351" s="279"/>
    </row>
    <row r="352" spans="1:11" x14ac:dyDescent="0.3">
      <c r="A352" s="124"/>
      <c r="B352" s="283" t="s">
        <v>434</v>
      </c>
      <c r="C352" s="283"/>
      <c r="D352" s="283"/>
      <c r="E352" s="283"/>
      <c r="F352" s="345"/>
      <c r="G352" s="336">
        <f>Specifikation!I762</f>
        <v>0</v>
      </c>
      <c r="H352" s="335"/>
      <c r="I352" s="279"/>
    </row>
    <row r="353" spans="1:11" x14ac:dyDescent="0.3">
      <c r="A353" s="124"/>
      <c r="B353" s="283" t="s">
        <v>435</v>
      </c>
      <c r="C353" s="283"/>
      <c r="D353" s="283"/>
      <c r="E353" s="283"/>
      <c r="F353" s="345"/>
      <c r="G353" s="336">
        <f>Specifikation!I764</f>
        <v>0</v>
      </c>
      <c r="H353" s="335"/>
      <c r="I353" s="279"/>
    </row>
    <row r="354" spans="1:11" ht="14.4" thickBot="1" x14ac:dyDescent="0.35">
      <c r="A354" s="127"/>
      <c r="B354" s="337" t="s">
        <v>75</v>
      </c>
      <c r="C354" s="337"/>
      <c r="D354" s="337"/>
      <c r="E354" s="337"/>
      <c r="F354" s="345"/>
      <c r="G354" s="339">
        <f>Specifikation!I766</f>
        <v>0</v>
      </c>
      <c r="H354" s="338"/>
      <c r="I354" s="280"/>
    </row>
    <row r="355" spans="1:11" ht="16.05" customHeight="1" thickBot="1" x14ac:dyDescent="0.35">
      <c r="A355" s="127"/>
      <c r="B355" s="340" t="s">
        <v>436</v>
      </c>
      <c r="C355" s="340"/>
      <c r="D355" s="340"/>
      <c r="E355" s="340"/>
      <c r="F355" s="341">
        <f>SUM(F348:F354)</f>
        <v>0</v>
      </c>
      <c r="G355" s="342">
        <f>Specifikation!K767</f>
        <v>0</v>
      </c>
      <c r="H355" s="365">
        <f>F355-G355</f>
        <v>0</v>
      </c>
      <c r="I355" s="366">
        <f>IF(G355=0,0,H355/G355)</f>
        <v>0</v>
      </c>
      <c r="K355" s="18">
        <f>SUM(G348:G354)</f>
        <v>0</v>
      </c>
    </row>
    <row r="356" spans="1:11" x14ac:dyDescent="0.3">
      <c r="A356" s="128"/>
      <c r="B356" s="334"/>
      <c r="C356" s="334"/>
      <c r="D356" s="334"/>
      <c r="E356" s="334"/>
      <c r="F356" s="539"/>
      <c r="G356" s="336"/>
      <c r="H356" s="336"/>
      <c r="I356" s="197"/>
    </row>
    <row r="357" spans="1:11" x14ac:dyDescent="0.3">
      <c r="A357" s="119" t="str">
        <f>Specifikation!A769</f>
        <v>20</v>
      </c>
      <c r="B357" s="343" t="s">
        <v>438</v>
      </c>
      <c r="C357" s="343"/>
      <c r="D357" s="343"/>
      <c r="E357" s="343"/>
      <c r="F357" s="540"/>
      <c r="G357" s="344"/>
      <c r="H357" s="344"/>
      <c r="I357" s="286"/>
    </row>
    <row r="358" spans="1:11" x14ac:dyDescent="0.3">
      <c r="A358" s="124"/>
      <c r="B358" s="953" t="s">
        <v>439</v>
      </c>
      <c r="C358" s="953"/>
      <c r="D358" s="227"/>
      <c r="E358" s="227"/>
      <c r="F358" s="345"/>
      <c r="G358" s="335">
        <f>Specifikation!I771</f>
        <v>0</v>
      </c>
      <c r="H358" s="347"/>
      <c r="I358" s="279"/>
    </row>
    <row r="359" spans="1:11" x14ac:dyDescent="0.3">
      <c r="A359" s="124"/>
      <c r="B359" s="953" t="s">
        <v>440</v>
      </c>
      <c r="C359" s="953"/>
      <c r="D359" s="227"/>
      <c r="E359" s="227"/>
      <c r="F359" s="345"/>
      <c r="G359" s="336">
        <f>Specifikation!I773</f>
        <v>0</v>
      </c>
      <c r="H359" s="359"/>
      <c r="I359" s="279"/>
    </row>
    <row r="360" spans="1:11" x14ac:dyDescent="0.3">
      <c r="A360" s="124"/>
      <c r="B360" s="283" t="s">
        <v>441</v>
      </c>
      <c r="C360" s="575"/>
      <c r="D360" s="575"/>
      <c r="E360" s="575"/>
      <c r="F360" s="345"/>
      <c r="G360" s="336">
        <f>Specifikation!I775</f>
        <v>0</v>
      </c>
      <c r="H360" s="359"/>
      <c r="I360" s="279"/>
    </row>
    <row r="361" spans="1:11" x14ac:dyDescent="0.3">
      <c r="A361" s="124"/>
      <c r="B361" s="283" t="s">
        <v>442</v>
      </c>
      <c r="C361" s="575"/>
      <c r="D361" s="575"/>
      <c r="E361" s="575"/>
      <c r="F361" s="345"/>
      <c r="G361" s="336">
        <f>Specifikation!I777</f>
        <v>0</v>
      </c>
      <c r="H361" s="359"/>
      <c r="I361" s="279"/>
    </row>
    <row r="362" spans="1:11" x14ac:dyDescent="0.3">
      <c r="A362" s="119"/>
      <c r="B362" s="283" t="s">
        <v>75</v>
      </c>
      <c r="C362" s="575"/>
      <c r="D362" s="575"/>
      <c r="E362" s="575"/>
      <c r="F362" s="345"/>
      <c r="G362" s="336">
        <f>Specifikation!I779</f>
        <v>0</v>
      </c>
      <c r="H362" s="359"/>
      <c r="I362" s="279"/>
    </row>
    <row r="363" spans="1:11" x14ac:dyDescent="0.3">
      <c r="A363" s="119"/>
      <c r="B363" s="346" t="s">
        <v>443</v>
      </c>
      <c r="C363" s="357"/>
      <c r="D363" s="283"/>
      <c r="E363" s="283"/>
      <c r="F363" s="345"/>
      <c r="G363" s="336"/>
      <c r="H363" s="359"/>
      <c r="I363" s="279"/>
    </row>
    <row r="364" spans="1:11" x14ac:dyDescent="0.3">
      <c r="A364" s="119"/>
      <c r="B364" s="346" t="s">
        <v>444</v>
      </c>
      <c r="C364" s="357"/>
      <c r="D364" s="283"/>
      <c r="E364" s="283"/>
      <c r="F364" s="345"/>
      <c r="G364" s="336">
        <f>Specifikation!H781</f>
        <v>0</v>
      </c>
      <c r="H364" s="359"/>
      <c r="I364" s="279"/>
    </row>
    <row r="365" spans="1:11" x14ac:dyDescent="0.3">
      <c r="A365" s="119"/>
      <c r="B365" s="283" t="s">
        <v>445</v>
      </c>
      <c r="C365" s="283" t="s">
        <v>246</v>
      </c>
      <c r="D365" s="283"/>
      <c r="E365" s="283"/>
      <c r="F365" s="345"/>
      <c r="G365" s="336">
        <f>Specifikation!H782</f>
        <v>0</v>
      </c>
      <c r="H365" s="359"/>
      <c r="I365" s="279"/>
    </row>
    <row r="366" spans="1:11" x14ac:dyDescent="0.3">
      <c r="A366" s="119"/>
      <c r="B366" s="590"/>
      <c r="C366" s="591" t="s">
        <v>446</v>
      </c>
      <c r="D366" s="283"/>
      <c r="E366" s="283"/>
      <c r="F366" s="345"/>
      <c r="G366" s="336">
        <f>Specifikation!H783</f>
        <v>0</v>
      </c>
      <c r="H366" s="359"/>
      <c r="I366" s="279"/>
    </row>
    <row r="367" spans="1:11" x14ac:dyDescent="0.3">
      <c r="A367" s="119"/>
      <c r="B367" s="283" t="s">
        <v>316</v>
      </c>
      <c r="C367" s="283" t="s">
        <v>447</v>
      </c>
      <c r="D367" s="283"/>
      <c r="E367" s="283"/>
      <c r="F367" s="345"/>
      <c r="G367" s="336">
        <f>Specifikation!H784</f>
        <v>0</v>
      </c>
      <c r="H367" s="359"/>
      <c r="I367" s="279"/>
    </row>
    <row r="368" spans="1:11" x14ac:dyDescent="0.3">
      <c r="A368" s="119"/>
      <c r="B368" s="590"/>
      <c r="C368" s="591" t="s">
        <v>448</v>
      </c>
      <c r="D368" s="283"/>
      <c r="E368" s="283"/>
      <c r="F368" s="345"/>
      <c r="G368" s="336">
        <f>Specifikation!H785</f>
        <v>0</v>
      </c>
      <c r="H368" s="359"/>
      <c r="I368" s="279"/>
    </row>
    <row r="369" spans="1:11" x14ac:dyDescent="0.3">
      <c r="A369" s="119"/>
      <c r="B369" s="283" t="s">
        <v>449</v>
      </c>
      <c r="C369" s="283"/>
      <c r="D369" s="283"/>
      <c r="E369" s="283"/>
      <c r="F369" s="345"/>
      <c r="G369" s="336"/>
      <c r="H369" s="359"/>
      <c r="I369" s="279"/>
    </row>
    <row r="370" spans="1:11" x14ac:dyDescent="0.3">
      <c r="A370" s="119"/>
      <c r="B370" s="283" t="s">
        <v>450</v>
      </c>
      <c r="C370" s="283"/>
      <c r="D370" s="283"/>
      <c r="E370" s="283"/>
      <c r="F370" s="345"/>
      <c r="G370" s="336">
        <f>Specifikation!H787</f>
        <v>0</v>
      </c>
      <c r="H370" s="359"/>
      <c r="I370" s="279"/>
    </row>
    <row r="371" spans="1:11" x14ac:dyDescent="0.3">
      <c r="A371" s="119"/>
      <c r="B371" s="283" t="s">
        <v>451</v>
      </c>
      <c r="C371" s="283"/>
      <c r="D371" s="283"/>
      <c r="E371" s="283"/>
      <c r="F371" s="345"/>
      <c r="G371" s="336">
        <f>Specifikation!H788</f>
        <v>0</v>
      </c>
      <c r="H371" s="359"/>
      <c r="I371" s="279"/>
    </row>
    <row r="372" spans="1:11" x14ac:dyDescent="0.3">
      <c r="A372" s="119"/>
      <c r="B372" s="591" t="s">
        <v>452</v>
      </c>
      <c r="C372" s="591"/>
      <c r="D372" s="283"/>
      <c r="E372" s="283"/>
      <c r="F372" s="345"/>
      <c r="G372" s="336">
        <f>Specifikation!H789</f>
        <v>0</v>
      </c>
      <c r="H372" s="359"/>
      <c r="I372" s="279"/>
    </row>
    <row r="373" spans="1:11" x14ac:dyDescent="0.3">
      <c r="A373" s="119"/>
      <c r="B373" s="283" t="s">
        <v>377</v>
      </c>
      <c r="C373" s="283"/>
      <c r="D373" s="283"/>
      <c r="E373" s="283"/>
      <c r="F373" s="345"/>
      <c r="G373" s="336">
        <f>Specifikation!I791</f>
        <v>0</v>
      </c>
      <c r="H373" s="359"/>
      <c r="I373" s="279"/>
    </row>
    <row r="374" spans="1:11" x14ac:dyDescent="0.3">
      <c r="A374" s="119"/>
      <c r="B374" s="283" t="s">
        <v>75</v>
      </c>
      <c r="C374" s="283"/>
      <c r="D374" s="283"/>
      <c r="E374" s="283"/>
      <c r="F374" s="345"/>
      <c r="G374" s="336">
        <f>Specifikation!I793</f>
        <v>0</v>
      </c>
      <c r="H374" s="359"/>
      <c r="I374" s="279"/>
    </row>
    <row r="375" spans="1:11" ht="14.4" thickBot="1" x14ac:dyDescent="0.35">
      <c r="A375" s="130"/>
      <c r="B375" s="337" t="s">
        <v>569</v>
      </c>
      <c r="C375" s="337"/>
      <c r="D375" s="337"/>
      <c r="E375" s="337"/>
      <c r="F375" s="345"/>
      <c r="G375" s="339"/>
      <c r="H375" s="360"/>
      <c r="I375" s="280"/>
    </row>
    <row r="376" spans="1:11" ht="16.05" customHeight="1" thickBot="1" x14ac:dyDescent="0.35">
      <c r="A376" s="130"/>
      <c r="B376" s="340" t="s">
        <v>453</v>
      </c>
      <c r="C376" s="340"/>
      <c r="D376" s="340"/>
      <c r="E376" s="340"/>
      <c r="F376" s="341">
        <f>SUM(F358:F375)</f>
        <v>0</v>
      </c>
      <c r="G376" s="342">
        <f>Specifikation!K794</f>
        <v>0</v>
      </c>
      <c r="H376" s="365">
        <f>F376-G376</f>
        <v>0</v>
      </c>
      <c r="I376" s="366">
        <f>IF(G376=0,0,H376/G376)</f>
        <v>0</v>
      </c>
      <c r="K376" s="18">
        <f>SUM(G358:G375)</f>
        <v>0</v>
      </c>
    </row>
    <row r="377" spans="1:11" x14ac:dyDescent="0.3">
      <c r="A377" s="119"/>
      <c r="B377" s="334"/>
      <c r="C377" s="334"/>
      <c r="D377" s="334"/>
      <c r="E377" s="334"/>
      <c r="F377" s="539"/>
      <c r="G377" s="336"/>
      <c r="H377" s="336"/>
      <c r="I377" s="197"/>
    </row>
    <row r="378" spans="1:11" x14ac:dyDescent="0.3">
      <c r="A378" s="119" t="str">
        <f>Specifikation!A796</f>
        <v>21</v>
      </c>
      <c r="B378" s="343" t="s">
        <v>455</v>
      </c>
      <c r="C378" s="343"/>
      <c r="D378" s="343"/>
      <c r="E378" s="343"/>
      <c r="F378" s="540"/>
      <c r="G378" s="344"/>
      <c r="H378" s="344"/>
      <c r="I378" s="286"/>
    </row>
    <row r="379" spans="1:11" x14ac:dyDescent="0.3">
      <c r="A379" s="119"/>
      <c r="B379" s="283" t="s">
        <v>241</v>
      </c>
      <c r="C379" s="283"/>
      <c r="D379" s="283"/>
      <c r="E379" s="283"/>
      <c r="F379" s="345"/>
      <c r="G379" s="336"/>
      <c r="H379" s="335"/>
      <c r="I379" s="279"/>
    </row>
    <row r="380" spans="1:11" x14ac:dyDescent="0.3">
      <c r="A380" s="119"/>
      <c r="B380" s="357" t="s">
        <v>456</v>
      </c>
      <c r="C380" s="283"/>
      <c r="D380" s="283"/>
      <c r="E380" s="283"/>
      <c r="F380" s="345"/>
      <c r="G380" s="336">
        <f>Specifikation!H798</f>
        <v>0</v>
      </c>
      <c r="H380" s="335"/>
      <c r="I380" s="279"/>
    </row>
    <row r="381" spans="1:11" x14ac:dyDescent="0.3">
      <c r="A381" s="119"/>
      <c r="B381" s="357" t="s">
        <v>578</v>
      </c>
      <c r="C381" s="334"/>
      <c r="D381" s="334"/>
      <c r="E381" s="334"/>
      <c r="F381" s="345"/>
      <c r="G381" s="336">
        <f>Specifikation!H799</f>
        <v>0</v>
      </c>
      <c r="H381" s="335"/>
      <c r="I381" s="279"/>
    </row>
    <row r="382" spans="1:11" x14ac:dyDescent="0.3">
      <c r="A382" s="119"/>
      <c r="B382" s="357" t="s">
        <v>458</v>
      </c>
      <c r="C382" s="283"/>
      <c r="D382" s="283"/>
      <c r="E382" s="283"/>
      <c r="F382" s="345"/>
      <c r="G382" s="336">
        <f>Specifikation!H800</f>
        <v>0</v>
      </c>
      <c r="H382" s="335"/>
      <c r="I382" s="279"/>
    </row>
    <row r="383" spans="1:11" x14ac:dyDescent="0.3">
      <c r="A383" s="119"/>
      <c r="B383" s="283" t="s">
        <v>459</v>
      </c>
      <c r="C383" s="283"/>
      <c r="D383" s="283"/>
      <c r="E383" s="283"/>
      <c r="F383" s="345"/>
      <c r="G383" s="336">
        <f>Specifikation!H801</f>
        <v>0</v>
      </c>
      <c r="H383" s="335"/>
      <c r="I383" s="279"/>
    </row>
    <row r="384" spans="1:11" x14ac:dyDescent="0.3">
      <c r="A384" s="119"/>
      <c r="B384" s="283" t="s">
        <v>144</v>
      </c>
      <c r="C384" s="283"/>
      <c r="D384" s="283"/>
      <c r="E384" s="283"/>
      <c r="F384" s="345"/>
      <c r="G384" s="336">
        <f>Specifikation!H802</f>
        <v>0</v>
      </c>
      <c r="H384" s="335"/>
      <c r="I384" s="279"/>
    </row>
    <row r="385" spans="1:12" ht="13.5" customHeight="1" x14ac:dyDescent="0.3">
      <c r="A385" s="119"/>
      <c r="B385" s="283" t="s">
        <v>460</v>
      </c>
      <c r="C385" s="283"/>
      <c r="D385" s="283"/>
      <c r="E385" s="283"/>
      <c r="F385" s="345"/>
      <c r="G385" s="336">
        <f>Specifikation!H803</f>
        <v>0</v>
      </c>
      <c r="H385" s="335"/>
      <c r="I385" s="279"/>
    </row>
    <row r="386" spans="1:12" x14ac:dyDescent="0.3">
      <c r="A386" s="119"/>
      <c r="B386" s="283" t="s">
        <v>143</v>
      </c>
      <c r="C386" s="283"/>
      <c r="D386" s="283"/>
      <c r="E386" s="283"/>
      <c r="F386" s="345"/>
      <c r="G386" s="336">
        <f>Specifikation!H804</f>
        <v>0</v>
      </c>
      <c r="H386" s="335"/>
      <c r="I386" s="279"/>
    </row>
    <row r="387" spans="1:12" x14ac:dyDescent="0.3">
      <c r="A387" s="119"/>
      <c r="B387" s="283" t="s">
        <v>461</v>
      </c>
      <c r="C387" s="283"/>
      <c r="D387" s="283"/>
      <c r="E387" s="283"/>
      <c r="F387" s="345"/>
      <c r="G387" s="336">
        <f>Specifikation!H805</f>
        <v>0</v>
      </c>
      <c r="H387" s="335"/>
      <c r="I387" s="279"/>
    </row>
    <row r="388" spans="1:12" ht="14.4" thickBot="1" x14ac:dyDescent="0.35">
      <c r="A388" s="130"/>
      <c r="B388" s="337" t="s">
        <v>75</v>
      </c>
      <c r="C388" s="337"/>
      <c r="D388" s="337"/>
      <c r="E388" s="337"/>
      <c r="F388" s="345"/>
      <c r="G388" s="339">
        <f>Specifikation!H806</f>
        <v>0</v>
      </c>
      <c r="H388" s="338"/>
      <c r="I388" s="280"/>
    </row>
    <row r="389" spans="1:12" ht="16.05" customHeight="1" thickBot="1" x14ac:dyDescent="0.35">
      <c r="A389" s="119"/>
      <c r="B389" s="334" t="s">
        <v>462</v>
      </c>
      <c r="C389" s="334"/>
      <c r="D389" s="334"/>
      <c r="E389" s="334"/>
      <c r="F389" s="538">
        <f>SUM(F379:F388)</f>
        <v>0</v>
      </c>
      <c r="G389" s="342">
        <f>Specifikation!K807</f>
        <v>0</v>
      </c>
      <c r="H389" s="365">
        <f>F389-G389</f>
        <v>0</v>
      </c>
      <c r="I389" s="366">
        <f>IF(G389=0,0,H389/G389)</f>
        <v>0</v>
      </c>
      <c r="K389" s="18">
        <f>SUM(G380:G388)</f>
        <v>0</v>
      </c>
    </row>
    <row r="390" spans="1:12" ht="16.05" customHeight="1" thickBot="1" x14ac:dyDescent="0.35">
      <c r="A390" s="136"/>
      <c r="B390" s="358" t="s">
        <v>463</v>
      </c>
      <c r="C390" s="358"/>
      <c r="D390" s="358"/>
      <c r="E390" s="358"/>
      <c r="F390" s="354">
        <f>F389+F376+F355</f>
        <v>0</v>
      </c>
      <c r="G390" s="355">
        <f>Specifikation!K808</f>
        <v>0</v>
      </c>
      <c r="H390" s="354">
        <f>F390-G390</f>
        <v>0</v>
      </c>
      <c r="I390" s="282">
        <f>IF(G390=0,0,H390/G390)</f>
        <v>0</v>
      </c>
      <c r="K390" s="18">
        <f>SUM(K355:K389)</f>
        <v>0</v>
      </c>
    </row>
    <row r="391" spans="1:12" x14ac:dyDescent="0.3">
      <c r="H391" s="363"/>
      <c r="I391" s="288"/>
    </row>
    <row r="392" spans="1:12" ht="16.05" customHeight="1" x14ac:dyDescent="0.3">
      <c r="B392" s="562" t="s">
        <v>464</v>
      </c>
      <c r="C392" s="592"/>
      <c r="D392" s="592"/>
      <c r="E392" s="592"/>
      <c r="F392" s="542">
        <f>F96</f>
        <v>0</v>
      </c>
      <c r="G392" s="587">
        <f>Specifikation!I810</f>
        <v>0</v>
      </c>
      <c r="H392" s="364">
        <f>F392-G392</f>
        <v>0</v>
      </c>
      <c r="I392" s="287">
        <f>IF(G392=0,0,H392/G392)</f>
        <v>0</v>
      </c>
      <c r="J392" s="104"/>
      <c r="K392" s="105"/>
    </row>
    <row r="393" spans="1:12" ht="16.05" customHeight="1" x14ac:dyDescent="0.3">
      <c r="B393" s="562" t="s">
        <v>465</v>
      </c>
      <c r="C393" s="593"/>
      <c r="D393" s="593"/>
      <c r="E393" s="593"/>
      <c r="F393" s="542">
        <f>F390+F345+F281</f>
        <v>0</v>
      </c>
      <c r="G393" s="587">
        <f>Specifikation!I811</f>
        <v>0</v>
      </c>
      <c r="H393" s="364">
        <f>F393-G393</f>
        <v>0</v>
      </c>
      <c r="I393" s="287">
        <f>IF(G393=0,0,H393/G393)</f>
        <v>0</v>
      </c>
      <c r="J393" s="104"/>
      <c r="K393" s="105">
        <f>K390+K345+K281</f>
        <v>0</v>
      </c>
      <c r="L393" s="307"/>
    </row>
    <row r="394" spans="1:12" ht="16.05" customHeight="1" x14ac:dyDescent="0.3">
      <c r="B394" s="563" t="s">
        <v>579</v>
      </c>
      <c r="C394" s="594"/>
      <c r="D394" s="595" t="s">
        <v>580</v>
      </c>
      <c r="E394" s="289">
        <f>Specifikation!G812</f>
        <v>0.05</v>
      </c>
      <c r="F394" s="649">
        <f>(F$392+F$393)*E394</f>
        <v>0</v>
      </c>
      <c r="G394" s="588">
        <f>Specifikation!I812</f>
        <v>0</v>
      </c>
      <c r="H394" s="367">
        <f>F394-G394</f>
        <v>0</v>
      </c>
      <c r="I394" s="368">
        <f>IF(G394=0,0,H394/G394)</f>
        <v>0</v>
      </c>
      <c r="J394" s="104"/>
      <c r="K394" s="111"/>
    </row>
    <row r="395" spans="1:12" ht="16.05" customHeight="1" x14ac:dyDescent="0.3">
      <c r="B395" s="564" t="s">
        <v>581</v>
      </c>
      <c r="C395" s="576"/>
      <c r="D395" s="577"/>
      <c r="E395" s="596">
        <f>Specifikation!G813</f>
        <v>0.1</v>
      </c>
      <c r="F395" s="619">
        <v>0</v>
      </c>
      <c r="G395" s="589">
        <f>Specifikation!I813</f>
        <v>0</v>
      </c>
      <c r="H395" s="367">
        <f>F395-G395</f>
        <v>0</v>
      </c>
      <c r="I395" s="368">
        <f>IF(G395=0,0,H395/G395)</f>
        <v>0</v>
      </c>
      <c r="J395" s="104"/>
      <c r="K395" s="111"/>
    </row>
    <row r="396" spans="1:12" ht="16.05" customHeight="1" x14ac:dyDescent="0.3">
      <c r="B396" s="562" t="s">
        <v>468</v>
      </c>
      <c r="C396" s="593"/>
      <c r="D396" s="593"/>
      <c r="E396" s="593"/>
      <c r="F396" s="542">
        <f>SUM(F392:F395)</f>
        <v>0</v>
      </c>
      <c r="G396" s="587">
        <f>Specifikation!I814</f>
        <v>0</v>
      </c>
      <c r="H396" s="364">
        <f>F396-G396</f>
        <v>0</v>
      </c>
      <c r="I396" s="287">
        <f>IF(G396=0,0,H396/G396)</f>
        <v>0</v>
      </c>
      <c r="J396" s="104"/>
      <c r="K396" s="111"/>
    </row>
  </sheetData>
  <mergeCells count="2">
    <mergeCell ref="B358:C358"/>
    <mergeCell ref="B359:C359"/>
  </mergeCells>
  <phoneticPr fontId="0" type="noConversion"/>
  <pageMargins left="0.78740157480314965" right="0" top="0.59055118110236227" bottom="0.59055118110236227" header="0.51181102362204722" footer="0.51181102362204722"/>
  <pageSetup paperSize="9" orientation="portrait" r:id="rId1"/>
  <headerFooter alignWithMargins="0">
    <oddHeader xml:space="preserve">&amp;R&amp;"Arial Narrow,Lihavoitu"&amp;9&amp;P/&amp;N&amp;9&amp;"Arial,Normaali"
</oddHead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55"/>
  <sheetViews>
    <sheetView zoomScaleNormal="100" workbookViewId="0">
      <selection activeCell="H44" sqref="H44"/>
    </sheetView>
  </sheetViews>
  <sheetFormatPr defaultColWidth="9.21875" defaultRowHeight="13.2" x14ac:dyDescent="0.3"/>
  <cols>
    <col min="1" max="1" width="2.21875" style="46" customWidth="1"/>
    <col min="2" max="2" width="29.44140625" style="46" customWidth="1"/>
    <col min="3" max="5" width="10.77734375" style="46" customWidth="1"/>
    <col min="6" max="16384" width="9.21875" style="46"/>
  </cols>
  <sheetData>
    <row r="1" spans="1:6" ht="15.6" x14ac:dyDescent="0.3">
      <c r="B1" s="579" t="s">
        <v>582</v>
      </c>
      <c r="C1" s="198"/>
    </row>
    <row r="2" spans="1:6" x14ac:dyDescent="0.3">
      <c r="B2" s="554"/>
      <c r="C2" s="198"/>
    </row>
    <row r="3" spans="1:6" ht="13.8" x14ac:dyDescent="0.3">
      <c r="B3" s="580" t="s">
        <v>65</v>
      </c>
      <c r="C3" s="623">
        <f>Specifikation!C2</f>
        <v>0</v>
      </c>
    </row>
    <row r="4" spans="1:6" ht="13.8" x14ac:dyDescent="0.3">
      <c r="B4" s="580" t="s">
        <v>66</v>
      </c>
      <c r="C4" s="623">
        <f>Specifikation!C3</f>
        <v>0</v>
      </c>
    </row>
    <row r="5" spans="1:6" ht="13.8" thickBot="1" x14ac:dyDescent="0.35">
      <c r="B5" s="198"/>
      <c r="C5" s="198"/>
    </row>
    <row r="6" spans="1:6" ht="13.8" x14ac:dyDescent="0.3">
      <c r="B6" s="581" t="s">
        <v>535</v>
      </c>
      <c r="C6" s="205" t="s">
        <v>536</v>
      </c>
      <c r="D6" s="205" t="s">
        <v>539</v>
      </c>
      <c r="E6" s="543" t="s">
        <v>540</v>
      </c>
      <c r="F6" s="206" t="s">
        <v>540</v>
      </c>
    </row>
    <row r="7" spans="1:6" x14ac:dyDescent="0.3">
      <c r="B7" s="582"/>
      <c r="C7" s="207" t="s">
        <v>541</v>
      </c>
      <c r="D7" s="207"/>
      <c r="E7" s="544" t="s">
        <v>543</v>
      </c>
      <c r="F7" s="548" t="s">
        <v>567</v>
      </c>
    </row>
    <row r="8" spans="1:6" ht="15" customHeight="1" x14ac:dyDescent="0.3">
      <c r="B8" s="221" t="s">
        <v>514</v>
      </c>
      <c r="C8" s="209">
        <f>'Slutredovisning Specifikation'!F96</f>
        <v>0</v>
      </c>
      <c r="D8" s="209">
        <f>Specifikation!K149</f>
        <v>0</v>
      </c>
      <c r="E8" s="209">
        <f t="shared" ref="E8:E31" si="0">+C8-D8</f>
        <v>0</v>
      </c>
      <c r="F8" s="551">
        <f>IF(D8=0,0,E8/D8)</f>
        <v>0</v>
      </c>
    </row>
    <row r="9" spans="1:6" ht="15" customHeight="1" x14ac:dyDescent="0.3">
      <c r="B9" s="221" t="s">
        <v>515</v>
      </c>
      <c r="C9" s="209">
        <f>'Slutredovisning Specifikation'!F180</f>
        <v>0</v>
      </c>
      <c r="D9" s="209">
        <f>Specifikation!K372</f>
        <v>0</v>
      </c>
      <c r="E9" s="209">
        <f t="shared" si="0"/>
        <v>0</v>
      </c>
      <c r="F9" s="551">
        <f t="shared" ref="F9:F32" si="1">IF(D9=0,0,E9/D9)</f>
        <v>0</v>
      </c>
    </row>
    <row r="10" spans="1:6" ht="15" customHeight="1" x14ac:dyDescent="0.3">
      <c r="B10" s="222" t="s">
        <v>226</v>
      </c>
      <c r="C10" s="209">
        <f>'Slutredovisning Specifikation'!F188</f>
        <v>0</v>
      </c>
      <c r="D10" s="209">
        <f>Specifikation!K413</f>
        <v>0</v>
      </c>
      <c r="E10" s="209">
        <f t="shared" si="0"/>
        <v>0</v>
      </c>
      <c r="F10" s="551">
        <f t="shared" si="1"/>
        <v>0</v>
      </c>
    </row>
    <row r="11" spans="1:6" ht="15" customHeight="1" x14ac:dyDescent="0.3">
      <c r="B11" s="221" t="s">
        <v>516</v>
      </c>
      <c r="C11" s="209">
        <f>'Slutredovisning Specifikation'!F204</f>
        <v>0</v>
      </c>
      <c r="D11" s="209">
        <f>Specifikation!K445</f>
        <v>0</v>
      </c>
      <c r="E11" s="209">
        <f t="shared" si="0"/>
        <v>0</v>
      </c>
      <c r="F11" s="551">
        <f t="shared" si="1"/>
        <v>0</v>
      </c>
    </row>
    <row r="12" spans="1:6" ht="15" customHeight="1" x14ac:dyDescent="0.3">
      <c r="B12" s="221" t="s">
        <v>517</v>
      </c>
      <c r="C12" s="209">
        <f>'Slutredovisning Specifikation'!F216</f>
        <v>0</v>
      </c>
      <c r="D12" s="209">
        <f>Specifikation!K466</f>
        <v>0</v>
      </c>
      <c r="E12" s="209">
        <f t="shared" si="0"/>
        <v>0</v>
      </c>
      <c r="F12" s="551">
        <f t="shared" si="1"/>
        <v>0</v>
      </c>
    </row>
    <row r="13" spans="1:6" ht="15" customHeight="1" x14ac:dyDescent="0.3">
      <c r="B13" s="221" t="s">
        <v>204</v>
      </c>
      <c r="C13" s="209">
        <f>'Slutredovisning Specifikation'!F225</f>
        <v>0</v>
      </c>
      <c r="D13" s="209">
        <f>Specifikation!K481</f>
        <v>0</v>
      </c>
      <c r="E13" s="209">
        <f t="shared" si="0"/>
        <v>0</v>
      </c>
      <c r="F13" s="551">
        <f t="shared" si="1"/>
        <v>0</v>
      </c>
    </row>
    <row r="14" spans="1:6" ht="15" customHeight="1" x14ac:dyDescent="0.3">
      <c r="B14" s="221" t="s">
        <v>518</v>
      </c>
      <c r="C14" s="209">
        <f>'Slutredovisning Specifikation'!F232</f>
        <v>0</v>
      </c>
      <c r="D14" s="209">
        <f>Specifikation!K492</f>
        <v>0</v>
      </c>
      <c r="E14" s="209">
        <f t="shared" si="0"/>
        <v>0</v>
      </c>
      <c r="F14" s="551">
        <f t="shared" si="1"/>
        <v>0</v>
      </c>
    </row>
    <row r="15" spans="1:6" ht="15" customHeight="1" x14ac:dyDescent="0.3">
      <c r="B15" s="221" t="s">
        <v>519</v>
      </c>
      <c r="C15" s="209">
        <f>'Slutredovisning Specifikation'!F250</f>
        <v>0</v>
      </c>
      <c r="D15" s="209">
        <f>Specifikation!K525</f>
        <v>0</v>
      </c>
      <c r="E15" s="209">
        <f t="shared" si="0"/>
        <v>0</v>
      </c>
      <c r="F15" s="551">
        <f t="shared" si="1"/>
        <v>0</v>
      </c>
    </row>
    <row r="16" spans="1:6" ht="15" customHeight="1" x14ac:dyDescent="0.3">
      <c r="B16" s="221" t="s">
        <v>520</v>
      </c>
      <c r="C16" s="209">
        <f>'Slutredovisning Specifikation'!F262</f>
        <v>0</v>
      </c>
      <c r="D16" s="209">
        <f>Specifikation!K592</f>
        <v>0</v>
      </c>
      <c r="E16" s="209">
        <f t="shared" si="0"/>
        <v>0</v>
      </c>
      <c r="F16" s="551">
        <f t="shared" si="1"/>
        <v>0</v>
      </c>
    </row>
    <row r="17" spans="2:8" ht="15" customHeight="1" x14ac:dyDescent="0.3">
      <c r="B17" s="221" t="s">
        <v>521</v>
      </c>
      <c r="C17" s="209">
        <f>'Slutredovisning Specifikation'!F270</f>
        <v>0</v>
      </c>
      <c r="D17" s="209">
        <f>Specifikation!K607</f>
        <v>0</v>
      </c>
      <c r="E17" s="209">
        <f t="shared" si="0"/>
        <v>0</v>
      </c>
      <c r="F17" s="551">
        <f t="shared" si="1"/>
        <v>0</v>
      </c>
    </row>
    <row r="18" spans="2:8" ht="15" customHeight="1" x14ac:dyDescent="0.3">
      <c r="B18" s="221" t="s">
        <v>544</v>
      </c>
      <c r="C18" s="209">
        <f>'Slutredovisning Specifikation'!F280</f>
        <v>0</v>
      </c>
      <c r="D18" s="209">
        <f>Specifikation!K622</f>
        <v>0</v>
      </c>
      <c r="E18" s="209">
        <f t="shared" si="0"/>
        <v>0</v>
      </c>
      <c r="F18" s="551">
        <f t="shared" si="1"/>
        <v>0</v>
      </c>
    </row>
    <row r="19" spans="2:8" ht="15" customHeight="1" x14ac:dyDescent="0.3">
      <c r="B19" s="221" t="s">
        <v>523</v>
      </c>
      <c r="C19" s="209">
        <f>'Slutredovisning Specifikation'!F299</f>
        <v>0</v>
      </c>
      <c r="D19" s="209">
        <f>Specifikation!K663</f>
        <v>0</v>
      </c>
      <c r="E19" s="209">
        <f t="shared" si="0"/>
        <v>0</v>
      </c>
      <c r="F19" s="551">
        <f t="shared" si="1"/>
        <v>0</v>
      </c>
    </row>
    <row r="20" spans="2:8" ht="15" customHeight="1" x14ac:dyDescent="0.3">
      <c r="B20" s="221" t="s">
        <v>524</v>
      </c>
      <c r="C20" s="209">
        <f>'Slutredovisning Specifikation'!F321</f>
        <v>0</v>
      </c>
      <c r="D20" s="209">
        <f>Specifikation!K704</f>
        <v>0</v>
      </c>
      <c r="E20" s="209">
        <f t="shared" si="0"/>
        <v>0</v>
      </c>
      <c r="F20" s="551">
        <f t="shared" si="1"/>
        <v>0</v>
      </c>
    </row>
    <row r="21" spans="2:8" ht="15" customHeight="1" x14ac:dyDescent="0.3">
      <c r="B21" s="223" t="s">
        <v>525</v>
      </c>
      <c r="C21" s="209">
        <f>'Slutredovisning Specifikation'!F339</f>
        <v>0</v>
      </c>
      <c r="D21" s="209">
        <f>Specifikation!K736</f>
        <v>0</v>
      </c>
      <c r="E21" s="209">
        <f t="shared" si="0"/>
        <v>0</v>
      </c>
      <c r="F21" s="551">
        <f t="shared" si="1"/>
        <v>0</v>
      </c>
    </row>
    <row r="22" spans="2:8" ht="15" customHeight="1" x14ac:dyDescent="0.3">
      <c r="B22" s="221" t="s">
        <v>526</v>
      </c>
      <c r="C22" s="209">
        <f>'Slutredovisning Specifikation'!F344</f>
        <v>0</v>
      </c>
      <c r="D22" s="209">
        <f>Specifikation!K742</f>
        <v>0</v>
      </c>
      <c r="E22" s="209">
        <f t="shared" si="0"/>
        <v>0</v>
      </c>
      <c r="F22" s="551">
        <f t="shared" si="1"/>
        <v>0</v>
      </c>
    </row>
    <row r="23" spans="2:8" ht="15" customHeight="1" x14ac:dyDescent="0.3">
      <c r="B23" s="221" t="s">
        <v>527</v>
      </c>
      <c r="C23" s="209">
        <f>'Slutredovisning Specifikation'!F355</f>
        <v>0</v>
      </c>
      <c r="D23" s="209">
        <f>Specifikation!K767</f>
        <v>0</v>
      </c>
      <c r="E23" s="209">
        <f t="shared" si="0"/>
        <v>0</v>
      </c>
      <c r="F23" s="551">
        <f t="shared" si="1"/>
        <v>0</v>
      </c>
    </row>
    <row r="24" spans="2:8" ht="15" customHeight="1" x14ac:dyDescent="0.3">
      <c r="B24" s="221" t="s">
        <v>528</v>
      </c>
      <c r="C24" s="209">
        <f>'Slutredovisning Specifikation'!F376</f>
        <v>0</v>
      </c>
      <c r="D24" s="209">
        <f>Specifikation!K794</f>
        <v>0</v>
      </c>
      <c r="E24" s="209">
        <f t="shared" si="0"/>
        <v>0</v>
      </c>
      <c r="F24" s="551">
        <f t="shared" si="1"/>
        <v>0</v>
      </c>
    </row>
    <row r="25" spans="2:8" ht="15" customHeight="1" x14ac:dyDescent="0.3">
      <c r="B25" s="221" t="s">
        <v>529</v>
      </c>
      <c r="C25" s="209">
        <f>'Slutredovisning Specifikation'!F389</f>
        <v>0</v>
      </c>
      <c r="D25" s="209">
        <f>Specifikation!K807</f>
        <v>0</v>
      </c>
      <c r="E25" s="209">
        <f t="shared" si="0"/>
        <v>0</v>
      </c>
      <c r="F25" s="551">
        <f t="shared" si="1"/>
        <v>0</v>
      </c>
      <c r="H25" s="618"/>
    </row>
    <row r="26" spans="2:8" s="47" customFormat="1" ht="15" customHeight="1" x14ac:dyDescent="0.3">
      <c r="B26" s="583" t="s">
        <v>545</v>
      </c>
      <c r="C26" s="211">
        <f>+C8</f>
        <v>0</v>
      </c>
      <c r="D26" s="211">
        <f>+D8</f>
        <v>0</v>
      </c>
      <c r="E26" s="545">
        <f t="shared" si="0"/>
        <v>0</v>
      </c>
      <c r="F26" s="552">
        <f t="shared" si="1"/>
        <v>0</v>
      </c>
    </row>
    <row r="27" spans="2:8" s="47" customFormat="1" ht="15" customHeight="1" x14ac:dyDescent="0.3">
      <c r="B27" s="583" t="s">
        <v>485</v>
      </c>
      <c r="C27" s="211">
        <f>SUM(C9:C18)</f>
        <v>0</v>
      </c>
      <c r="D27" s="211">
        <f>SUM(D9:D18)</f>
        <v>0</v>
      </c>
      <c r="E27" s="545">
        <f t="shared" si="0"/>
        <v>0</v>
      </c>
      <c r="F27" s="552">
        <f t="shared" si="1"/>
        <v>0</v>
      </c>
      <c r="G27" s="394"/>
    </row>
    <row r="28" spans="2:8" s="47" customFormat="1" ht="15" customHeight="1" x14ac:dyDescent="0.3">
      <c r="B28" s="583" t="s">
        <v>486</v>
      </c>
      <c r="C28" s="211">
        <f>SUM(C19:C22)</f>
        <v>0</v>
      </c>
      <c r="D28" s="211">
        <f>SUM(D19:D22)</f>
        <v>0</v>
      </c>
      <c r="E28" s="545">
        <f t="shared" si="0"/>
        <v>0</v>
      </c>
      <c r="F28" s="552">
        <f t="shared" si="1"/>
        <v>0</v>
      </c>
    </row>
    <row r="29" spans="2:8" s="47" customFormat="1" ht="15" customHeight="1" x14ac:dyDescent="0.3">
      <c r="B29" s="584" t="s">
        <v>487</v>
      </c>
      <c r="C29" s="211">
        <f>SUM(C23:C25)</f>
        <v>0</v>
      </c>
      <c r="D29" s="211">
        <f>SUM(D23:D25)</f>
        <v>0</v>
      </c>
      <c r="E29" s="546">
        <f t="shared" si="0"/>
        <v>0</v>
      </c>
      <c r="F29" s="552">
        <f t="shared" si="1"/>
        <v>0</v>
      </c>
      <c r="G29" s="394"/>
    </row>
    <row r="30" spans="2:8" ht="15" customHeight="1" x14ac:dyDescent="0.3">
      <c r="B30" s="395" t="s">
        <v>546</v>
      </c>
      <c r="C30" s="403">
        <f>'Slutredovisning Specifikation'!F394</f>
        <v>0</v>
      </c>
      <c r="D30" s="209">
        <f>Specifikation!I812</f>
        <v>0</v>
      </c>
      <c r="E30" s="209">
        <f t="shared" si="0"/>
        <v>0</v>
      </c>
      <c r="F30" s="551">
        <f t="shared" si="1"/>
        <v>0</v>
      </c>
    </row>
    <row r="31" spans="2:8" ht="15" customHeight="1" thickBot="1" x14ac:dyDescent="0.35">
      <c r="B31" s="396" t="s">
        <v>547</v>
      </c>
      <c r="C31" s="397">
        <f>'Slutredovisning Specifikation'!F395</f>
        <v>0</v>
      </c>
      <c r="D31" s="209">
        <f>Specifikation!I813</f>
        <v>0</v>
      </c>
      <c r="E31" s="209">
        <f t="shared" si="0"/>
        <v>0</v>
      </c>
      <c r="F31" s="551">
        <f t="shared" si="1"/>
        <v>0</v>
      </c>
    </row>
    <row r="32" spans="2:8" ht="18" customHeight="1" thickBot="1" x14ac:dyDescent="0.35">
      <c r="B32" s="401" t="s">
        <v>548</v>
      </c>
      <c r="C32" s="213">
        <f>SUM(C26:C31)</f>
        <v>0</v>
      </c>
      <c r="D32" s="213">
        <f>SUM(D26:D31)</f>
        <v>0</v>
      </c>
      <c r="E32" s="213">
        <f>SUM(E26:E31)</f>
        <v>0</v>
      </c>
      <c r="F32" s="547">
        <f t="shared" si="1"/>
        <v>0</v>
      </c>
    </row>
    <row r="33" spans="1:6" s="198" customFormat="1" ht="13.8" thickBot="1" x14ac:dyDescent="0.35">
      <c r="E33" s="554"/>
      <c r="F33" s="554"/>
    </row>
    <row r="34" spans="1:6" s="198" customFormat="1" ht="14.4" x14ac:dyDescent="0.3">
      <c r="B34" s="216" t="s">
        <v>549</v>
      </c>
      <c r="C34" s="200" t="s">
        <v>550</v>
      </c>
      <c r="D34" s="200" t="s">
        <v>583</v>
      </c>
      <c r="E34" s="543" t="s">
        <v>540</v>
      </c>
      <c r="F34" s="549" t="s">
        <v>540</v>
      </c>
    </row>
    <row r="35" spans="1:6" s="198" customFormat="1" x14ac:dyDescent="0.3">
      <c r="B35" s="220"/>
      <c r="C35" s="202"/>
      <c r="D35" s="202"/>
      <c r="E35" s="544" t="s">
        <v>543</v>
      </c>
      <c r="F35" s="550" t="s">
        <v>567</v>
      </c>
    </row>
    <row r="36" spans="1:6" s="198" customFormat="1" ht="15" customHeight="1" x14ac:dyDescent="0.3">
      <c r="B36" s="224"/>
      <c r="C36" s="204"/>
      <c r="D36" s="204"/>
      <c r="E36" s="403">
        <f>+C36-D36</f>
        <v>0</v>
      </c>
      <c r="F36" s="551">
        <f t="shared" ref="F36:F44" si="2">IF(D36=0,0,E36/D36)</f>
        <v>0</v>
      </c>
    </row>
    <row r="37" spans="1:6" s="198" customFormat="1" ht="15" customHeight="1" x14ac:dyDescent="0.3">
      <c r="B37" s="224"/>
      <c r="C37" s="204"/>
      <c r="D37" s="204"/>
      <c r="E37" s="403">
        <f t="shared" ref="E37:E43" si="3">+C37-D37</f>
        <v>0</v>
      </c>
      <c r="F37" s="551">
        <f t="shared" si="2"/>
        <v>0</v>
      </c>
    </row>
    <row r="38" spans="1:6" s="198" customFormat="1" ht="15" customHeight="1" x14ac:dyDescent="0.3">
      <c r="B38" s="224"/>
      <c r="C38" s="204"/>
      <c r="D38" s="204"/>
      <c r="E38" s="403">
        <f t="shared" si="3"/>
        <v>0</v>
      </c>
      <c r="F38" s="551">
        <f t="shared" si="2"/>
        <v>0</v>
      </c>
    </row>
    <row r="39" spans="1:6" s="198" customFormat="1" ht="15" customHeight="1" x14ac:dyDescent="0.3">
      <c r="B39" s="224"/>
      <c r="C39" s="204"/>
      <c r="D39" s="204"/>
      <c r="E39" s="403">
        <f t="shared" si="3"/>
        <v>0</v>
      </c>
      <c r="F39" s="551">
        <f t="shared" si="2"/>
        <v>0</v>
      </c>
    </row>
    <row r="40" spans="1:6" s="198" customFormat="1" ht="15" customHeight="1" x14ac:dyDescent="0.3">
      <c r="B40" s="224"/>
      <c r="C40" s="204"/>
      <c r="D40" s="204"/>
      <c r="E40" s="403">
        <f t="shared" si="3"/>
        <v>0</v>
      </c>
      <c r="F40" s="551">
        <f t="shared" si="2"/>
        <v>0</v>
      </c>
    </row>
    <row r="41" spans="1:6" s="198" customFormat="1" ht="15" customHeight="1" x14ac:dyDescent="0.3">
      <c r="B41" s="224"/>
      <c r="C41" s="204"/>
      <c r="D41" s="204"/>
      <c r="E41" s="403">
        <f t="shared" si="3"/>
        <v>0</v>
      </c>
      <c r="F41" s="551">
        <f t="shared" si="2"/>
        <v>0</v>
      </c>
    </row>
    <row r="42" spans="1:6" s="198" customFormat="1" ht="15" customHeight="1" x14ac:dyDescent="0.3">
      <c r="A42" s="574"/>
      <c r="B42" s="224"/>
      <c r="C42" s="204"/>
      <c r="D42" s="204"/>
      <c r="E42" s="403">
        <f t="shared" si="3"/>
        <v>0</v>
      </c>
      <c r="F42" s="551">
        <f t="shared" si="2"/>
        <v>0</v>
      </c>
    </row>
    <row r="43" spans="1:6" s="198" customFormat="1" ht="15" customHeight="1" thickBot="1" x14ac:dyDescent="0.35">
      <c r="A43" s="574"/>
      <c r="B43" s="225"/>
      <c r="C43" s="218"/>
      <c r="D43" s="218"/>
      <c r="E43" s="403">
        <f t="shared" si="3"/>
        <v>0</v>
      </c>
      <c r="F43" s="553">
        <f t="shared" si="2"/>
        <v>0</v>
      </c>
    </row>
    <row r="44" spans="1:6" s="219" customFormat="1" ht="18" customHeight="1" thickBot="1" x14ac:dyDescent="0.35">
      <c r="B44" s="215" t="s">
        <v>554</v>
      </c>
      <c r="C44" s="399">
        <f>SUM(C36:C43)</f>
        <v>0</v>
      </c>
      <c r="D44" s="399">
        <f>SUM(D36:D43)</f>
        <v>0</v>
      </c>
      <c r="E44" s="399">
        <f>SUM(E36:E43)</f>
        <v>0</v>
      </c>
      <c r="F44" s="547">
        <f t="shared" si="2"/>
        <v>0</v>
      </c>
    </row>
    <row r="45" spans="1:6" s="198" customFormat="1" x14ac:dyDescent="0.3"/>
    <row r="46" spans="1:6" s="198" customFormat="1" x14ac:dyDescent="0.3">
      <c r="B46" s="198" t="s">
        <v>555</v>
      </c>
    </row>
    <row r="47" spans="1:6" s="198" customFormat="1" x14ac:dyDescent="0.3"/>
    <row r="48" spans="1:6" s="198" customFormat="1" x14ac:dyDescent="0.3"/>
    <row r="49" spans="2:5" s="198" customFormat="1" x14ac:dyDescent="0.3">
      <c r="B49" s="198" t="s">
        <v>556</v>
      </c>
      <c r="C49" s="217"/>
      <c r="D49" s="217"/>
      <c r="E49" s="217"/>
    </row>
    <row r="50" spans="2:5" s="198" customFormat="1" x14ac:dyDescent="0.3">
      <c r="C50" s="198" t="s">
        <v>557</v>
      </c>
    </row>
    <row r="51" spans="2:5" s="198" customFormat="1" x14ac:dyDescent="0.3">
      <c r="B51" s="646" t="s">
        <v>584</v>
      </c>
    </row>
    <row r="52" spans="2:5" s="198" customFormat="1" x14ac:dyDescent="0.3">
      <c r="B52" s="647" t="s">
        <v>585</v>
      </c>
    </row>
    <row r="53" spans="2:5" s="198" customFormat="1" x14ac:dyDescent="0.3">
      <c r="B53" s="214" t="s">
        <v>586</v>
      </c>
    </row>
    <row r="54" spans="2:5" s="198" customFormat="1" x14ac:dyDescent="0.3">
      <c r="B54" s="648" t="s">
        <v>587</v>
      </c>
    </row>
    <row r="55" spans="2:5" s="198" customFormat="1" x14ac:dyDescent="0.3"/>
  </sheetData>
  <sheetProtection formatCells="0" insertRows="0" deleteRows="0"/>
  <phoneticPr fontId="8" type="noConversion"/>
  <pageMargins left="0.78740157480314965" right="0" top="0.59055118110236227" bottom="0" header="0.51181102362204722" footer="0.51181102362204722"/>
  <pageSetup paperSize="9" orientation="portrait" horizontalDpi="300" verticalDpi="300"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816"/>
  <sheetViews>
    <sheetView zoomScaleNormal="100" workbookViewId="0">
      <pane ySplit="5" topLeftCell="A796" activePane="bottomLeft" state="frozen"/>
      <selection pane="bottomLeft" activeCell="O426" sqref="O426"/>
    </sheetView>
  </sheetViews>
  <sheetFormatPr defaultColWidth="9.21875" defaultRowHeight="13.8" x14ac:dyDescent="0.3"/>
  <cols>
    <col min="1" max="1" width="3.44140625" style="231" customWidth="1"/>
    <col min="2" max="2" width="21.5546875" style="294" customWidth="1"/>
    <col min="3" max="3" width="30.77734375" style="294" customWidth="1"/>
    <col min="4" max="4" width="6.77734375" style="294" customWidth="1"/>
    <col min="5" max="5" width="6.21875" style="294" customWidth="1"/>
    <col min="6" max="6" width="5" style="294" customWidth="1"/>
    <col min="7" max="7" width="7" style="140" customWidth="1"/>
    <col min="8" max="8" width="8" style="371" customWidth="1"/>
    <col min="9" max="9" width="9.21875" style="362"/>
    <col min="10" max="10" width="10.77734375" style="362" customWidth="1"/>
    <col min="11" max="11" width="10.77734375" style="294" hidden="1" customWidth="1"/>
    <col min="12" max="13" width="10.77734375" style="293" customWidth="1"/>
    <col min="14" max="16384" width="9.21875" style="293"/>
  </cols>
  <sheetData>
    <row r="1" spans="1:17" ht="15.6" x14ac:dyDescent="0.3">
      <c r="A1" s="24"/>
      <c r="B1" s="504" t="s">
        <v>64</v>
      </c>
      <c r="C1" s="115"/>
      <c r="D1" s="139"/>
      <c r="E1" s="139"/>
      <c r="F1" s="139"/>
      <c r="G1" s="101"/>
      <c r="H1" s="370"/>
      <c r="I1" s="138"/>
      <c r="J1" s="138"/>
      <c r="K1" s="98"/>
      <c r="L1" s="4"/>
      <c r="M1" s="292"/>
      <c r="N1" s="292"/>
      <c r="O1" s="292"/>
      <c r="P1" s="292"/>
      <c r="Q1" s="292"/>
    </row>
    <row r="2" spans="1:17" x14ac:dyDescent="0.3">
      <c r="A2" s="24"/>
      <c r="B2" s="242" t="s">
        <v>65</v>
      </c>
      <c r="C2" s="278"/>
      <c r="D2" s="139"/>
      <c r="E2" s="139"/>
      <c r="F2" s="139"/>
      <c r="G2" s="101"/>
      <c r="H2" s="370"/>
      <c r="I2" s="138"/>
      <c r="J2" s="138"/>
      <c r="K2" s="98"/>
      <c r="L2" s="4"/>
      <c r="M2" s="292"/>
      <c r="N2" s="292"/>
      <c r="O2" s="292"/>
      <c r="P2" s="292"/>
      <c r="Q2" s="292"/>
    </row>
    <row r="3" spans="1:17" ht="13.5" customHeight="1" x14ac:dyDescent="0.3">
      <c r="A3" s="24"/>
      <c r="B3" s="242" t="s">
        <v>66</v>
      </c>
      <c r="C3" s="297"/>
      <c r="D3" s="120" t="s">
        <v>67</v>
      </c>
      <c r="E3" s="109"/>
      <c r="F3" s="928">
        <f>Sammanfattning!H5</f>
        <v>0</v>
      </c>
      <c r="G3" s="928"/>
      <c r="I3" s="372"/>
      <c r="J3" s="372"/>
      <c r="K3" s="98"/>
      <c r="L3" s="4"/>
      <c r="M3" s="292"/>
      <c r="N3" s="292"/>
      <c r="O3" s="292"/>
      <c r="P3" s="292"/>
      <c r="Q3" s="292"/>
    </row>
    <row r="4" spans="1:17" x14ac:dyDescent="0.3">
      <c r="A4" s="24"/>
      <c r="B4" s="115"/>
      <c r="C4" s="115"/>
      <c r="D4" s="295"/>
      <c r="E4" s="295"/>
      <c r="F4" s="115"/>
      <c r="G4" s="109"/>
      <c r="H4" s="373"/>
      <c r="I4" s="372"/>
      <c r="J4" s="372"/>
      <c r="K4" s="98"/>
      <c r="L4" s="4"/>
      <c r="M4" s="292"/>
      <c r="N4" s="292"/>
      <c r="O4" s="292"/>
      <c r="P4" s="292"/>
      <c r="Q4" s="292"/>
    </row>
    <row r="5" spans="1:17" ht="15" customHeight="1" x14ac:dyDescent="0.3">
      <c r="A5" s="24"/>
      <c r="B5" s="116"/>
      <c r="C5" s="116"/>
      <c r="D5" s="629" t="s">
        <v>42</v>
      </c>
      <c r="E5" s="629" t="s">
        <v>43</v>
      </c>
      <c r="F5" s="629" t="s">
        <v>44</v>
      </c>
      <c r="G5" s="630" t="s">
        <v>45</v>
      </c>
      <c r="H5" s="419" t="s">
        <v>46</v>
      </c>
      <c r="I5" s="420" t="s">
        <v>47</v>
      </c>
      <c r="J5" s="244"/>
      <c r="K5" s="534"/>
      <c r="L5" s="4"/>
      <c r="M5" s="292"/>
      <c r="N5" s="292"/>
      <c r="O5" s="292"/>
      <c r="P5" s="292"/>
      <c r="Q5" s="292"/>
    </row>
    <row r="6" spans="1:17" x14ac:dyDescent="0.3">
      <c r="A6" s="134" t="s">
        <v>68</v>
      </c>
      <c r="B6" s="334" t="s">
        <v>69</v>
      </c>
      <c r="C6" s="296"/>
      <c r="D6" s="493"/>
      <c r="E6" s="305"/>
      <c r="F6" s="494"/>
      <c r="G6" s="492"/>
      <c r="H6" s="495"/>
      <c r="I6" s="496"/>
      <c r="J6" s="508"/>
      <c r="K6" s="236"/>
      <c r="L6" s="604"/>
      <c r="M6" s="292"/>
      <c r="N6" s="292"/>
      <c r="O6" s="292"/>
      <c r="P6" s="292"/>
      <c r="Q6" s="292"/>
    </row>
    <row r="7" spans="1:17" x14ac:dyDescent="0.3">
      <c r="A7" s="25"/>
      <c r="B7" s="297" t="s">
        <v>70</v>
      </c>
      <c r="C7" s="297" t="s">
        <v>71</v>
      </c>
      <c r="D7" s="405"/>
      <c r="E7" s="97"/>
      <c r="F7" s="405"/>
      <c r="G7" s="96"/>
      <c r="H7" s="423">
        <f>IF(F7=0,D7*G7,D7*F7*G7)</f>
        <v>0</v>
      </c>
      <c r="I7" s="412"/>
      <c r="J7" s="509"/>
      <c r="K7" s="236"/>
      <c r="L7" s="604"/>
      <c r="M7" s="292"/>
      <c r="N7" s="292"/>
      <c r="O7" s="292"/>
      <c r="P7" s="292"/>
      <c r="Q7" s="292"/>
    </row>
    <row r="8" spans="1:17" x14ac:dyDescent="0.3">
      <c r="A8" s="25"/>
      <c r="B8" s="297" t="s">
        <v>72</v>
      </c>
      <c r="C8" s="297" t="s">
        <v>71</v>
      </c>
      <c r="D8" s="405"/>
      <c r="E8" s="97"/>
      <c r="F8" s="405"/>
      <c r="G8" s="96"/>
      <c r="H8" s="423">
        <f>IF(F8=0,D8*G8,D8*F8*G8)</f>
        <v>0</v>
      </c>
      <c r="I8" s="631"/>
      <c r="J8" s="374"/>
      <c r="K8" s="236"/>
      <c r="L8" s="604"/>
      <c r="M8" s="292"/>
      <c r="N8" s="292"/>
      <c r="O8" s="292"/>
      <c r="P8" s="292"/>
      <c r="Q8" s="292"/>
    </row>
    <row r="9" spans="1:17" x14ac:dyDescent="0.3">
      <c r="A9" s="25"/>
      <c r="B9" s="297" t="s">
        <v>73</v>
      </c>
      <c r="C9" s="297" t="s">
        <v>71</v>
      </c>
      <c r="D9" s="405"/>
      <c r="E9" s="97"/>
      <c r="F9" s="405"/>
      <c r="G9" s="96"/>
      <c r="H9" s="423">
        <f>IF(F9=0,D9*G9,D9*F9*G9)</f>
        <v>0</v>
      </c>
      <c r="I9" s="412"/>
      <c r="J9" s="509"/>
      <c r="K9" s="236"/>
      <c r="L9" s="604"/>
      <c r="M9" s="292"/>
      <c r="N9" s="292"/>
      <c r="O9" s="292"/>
      <c r="P9" s="292"/>
      <c r="Q9" s="292"/>
    </row>
    <row r="10" spans="1:17" x14ac:dyDescent="0.3">
      <c r="A10" s="25"/>
      <c r="B10" s="297" t="s">
        <v>74</v>
      </c>
      <c r="C10" s="297" t="s">
        <v>71</v>
      </c>
      <c r="D10" s="405"/>
      <c r="E10" s="97"/>
      <c r="F10" s="405"/>
      <c r="G10" s="96"/>
      <c r="H10" s="423">
        <f>IF(F10=0,D10*G10,D10*F10*G10)</f>
        <v>0</v>
      </c>
      <c r="I10" s="412"/>
      <c r="J10" s="509"/>
      <c r="K10" s="236"/>
      <c r="L10" s="604"/>
      <c r="M10" s="292"/>
      <c r="N10" s="292"/>
      <c r="O10" s="292"/>
      <c r="P10" s="292"/>
      <c r="Q10" s="292"/>
    </row>
    <row r="11" spans="1:17" ht="14.4" thickBot="1" x14ac:dyDescent="0.35">
      <c r="A11" s="228"/>
      <c r="B11" s="298" t="s">
        <v>75</v>
      </c>
      <c r="C11" s="298" t="s">
        <v>71</v>
      </c>
      <c r="D11" s="422"/>
      <c r="E11" s="141"/>
      <c r="F11" s="422"/>
      <c r="G11" s="445"/>
      <c r="H11" s="425">
        <f>IF(F11=0,D11*G11,D11*F11*G11)</f>
        <v>0</v>
      </c>
      <c r="I11" s="416">
        <f>SUM(H7:H11)</f>
        <v>0</v>
      </c>
      <c r="J11" s="374"/>
      <c r="K11" s="236"/>
      <c r="L11" s="604"/>
      <c r="M11" s="292"/>
      <c r="N11" s="292"/>
      <c r="O11" s="292"/>
      <c r="P11" s="292"/>
      <c r="Q11" s="292"/>
    </row>
    <row r="12" spans="1:17" ht="16.05" customHeight="1" thickBot="1" x14ac:dyDescent="0.35">
      <c r="A12" s="567"/>
      <c r="B12" s="340" t="s">
        <v>76</v>
      </c>
      <c r="C12" s="448"/>
      <c r="D12" s="427"/>
      <c r="E12" s="427"/>
      <c r="F12" s="427"/>
      <c r="G12" s="449"/>
      <c r="H12" s="437"/>
      <c r="I12" s="451">
        <f>K12</f>
        <v>0</v>
      </c>
      <c r="J12" s="524"/>
      <c r="K12" s="381">
        <f>I11</f>
        <v>0</v>
      </c>
      <c r="L12" s="604"/>
      <c r="M12" s="292"/>
      <c r="N12" s="292"/>
      <c r="O12" s="292"/>
      <c r="P12" s="292"/>
      <c r="Q12" s="292"/>
    </row>
    <row r="13" spans="1:17" x14ac:dyDescent="0.3">
      <c r="A13" s="568"/>
      <c r="B13" s="334"/>
      <c r="C13" s="297"/>
      <c r="D13" s="97"/>
      <c r="E13" s="97"/>
      <c r="F13" s="97"/>
      <c r="G13" s="96"/>
      <c r="H13" s="370"/>
      <c r="I13" s="374"/>
      <c r="J13" s="374"/>
      <c r="K13" s="194"/>
      <c r="L13" s="604"/>
      <c r="M13" s="292"/>
      <c r="N13" s="292"/>
      <c r="O13" s="292"/>
      <c r="P13" s="292"/>
      <c r="Q13" s="292"/>
    </row>
    <row r="14" spans="1:17" x14ac:dyDescent="0.3">
      <c r="A14" s="133" t="s">
        <v>77</v>
      </c>
      <c r="B14" s="343" t="s">
        <v>78</v>
      </c>
      <c r="C14" s="300"/>
      <c r="D14" s="417"/>
      <c r="E14" s="417"/>
      <c r="F14" s="417"/>
      <c r="G14" s="418"/>
      <c r="H14" s="419"/>
      <c r="I14" s="420"/>
      <c r="J14" s="244"/>
      <c r="K14" s="600"/>
      <c r="L14" s="601"/>
      <c r="M14" s="292"/>
      <c r="N14" s="292"/>
      <c r="O14" s="292"/>
      <c r="P14" s="292"/>
      <c r="Q14" s="292"/>
    </row>
    <row r="15" spans="1:17" x14ac:dyDescent="0.3">
      <c r="A15" s="24"/>
      <c r="B15" s="301" t="s">
        <v>79</v>
      </c>
      <c r="C15" s="301" t="s">
        <v>71</v>
      </c>
      <c r="D15" s="405"/>
      <c r="E15" s="97"/>
      <c r="F15" s="405"/>
      <c r="G15" s="438"/>
      <c r="H15" s="434">
        <f>IF(F15=0,D15*G15,D15*F15*G15)</f>
        <v>0</v>
      </c>
      <c r="I15" s="412"/>
      <c r="J15" s="509"/>
      <c r="K15" s="600"/>
      <c r="L15" s="601"/>
      <c r="M15" s="292"/>
      <c r="N15" s="292"/>
      <c r="O15" s="292"/>
      <c r="P15" s="292"/>
      <c r="Q15" s="292"/>
    </row>
    <row r="16" spans="1:17" x14ac:dyDescent="0.3">
      <c r="A16" s="24"/>
      <c r="B16" s="302"/>
      <c r="C16" s="302"/>
      <c r="D16" s="406"/>
      <c r="E16" s="143"/>
      <c r="F16" s="433"/>
      <c r="G16" s="439"/>
      <c r="H16" s="435">
        <f>IF(F16=0,D16*G16,D16*F16*G16)</f>
        <v>0</v>
      </c>
      <c r="I16" s="414">
        <f>SUM(H15:H16)</f>
        <v>0</v>
      </c>
      <c r="J16" s="374"/>
      <c r="K16" s="600"/>
      <c r="L16" s="601"/>
      <c r="M16" s="292"/>
      <c r="N16" s="292"/>
      <c r="O16" s="292"/>
      <c r="P16" s="292"/>
      <c r="Q16" s="292"/>
    </row>
    <row r="17" spans="1:17" x14ac:dyDescent="0.3">
      <c r="A17" s="24"/>
      <c r="B17" s="297" t="s">
        <v>80</v>
      </c>
      <c r="C17" s="297" t="s">
        <v>71</v>
      </c>
      <c r="D17" s="405"/>
      <c r="E17" s="97"/>
      <c r="F17" s="405"/>
      <c r="G17" s="438"/>
      <c r="H17" s="434">
        <f>IF(F17=0,D17*G17,D17*F17*G17)</f>
        <v>0</v>
      </c>
      <c r="I17" s="412"/>
      <c r="J17" s="509"/>
      <c r="K17" s="236"/>
      <c r="L17" s="237"/>
      <c r="M17" s="292"/>
      <c r="N17" s="292"/>
      <c r="O17" s="292"/>
      <c r="P17" s="292"/>
      <c r="Q17" s="292"/>
    </row>
    <row r="18" spans="1:17" x14ac:dyDescent="0.3">
      <c r="A18" s="24"/>
      <c r="B18" s="301"/>
      <c r="C18" s="301" t="s">
        <v>81</v>
      </c>
      <c r="D18" s="430"/>
      <c r="E18" s="145"/>
      <c r="F18" s="429"/>
      <c r="G18" s="108"/>
      <c r="H18" s="423">
        <f>D18*H17</f>
        <v>0</v>
      </c>
      <c r="I18" s="412"/>
      <c r="J18" s="509"/>
      <c r="K18" s="600"/>
      <c r="L18" s="601"/>
      <c r="M18" s="292"/>
      <c r="N18" s="292"/>
      <c r="O18" s="292"/>
      <c r="P18" s="292"/>
      <c r="Q18" s="292"/>
    </row>
    <row r="19" spans="1:17" x14ac:dyDescent="0.3">
      <c r="A19" s="24"/>
      <c r="B19" s="302"/>
      <c r="C19" s="302" t="s">
        <v>82</v>
      </c>
      <c r="D19" s="431"/>
      <c r="E19" s="143"/>
      <c r="F19" s="433"/>
      <c r="G19" s="144"/>
      <c r="H19" s="424">
        <f>(H17+H18)*D19</f>
        <v>0</v>
      </c>
      <c r="I19" s="414">
        <f>SUM(H17:H19)</f>
        <v>0</v>
      </c>
      <c r="J19" s="374"/>
      <c r="K19" s="600"/>
      <c r="L19" s="601"/>
      <c r="M19" s="292"/>
      <c r="N19" s="292"/>
      <c r="O19" s="292"/>
      <c r="P19" s="292"/>
      <c r="Q19" s="292"/>
    </row>
    <row r="20" spans="1:17" x14ac:dyDescent="0.3">
      <c r="A20" s="24"/>
      <c r="B20" s="301" t="s">
        <v>83</v>
      </c>
      <c r="C20" s="301" t="s">
        <v>71</v>
      </c>
      <c r="D20" s="429"/>
      <c r="E20" s="145"/>
      <c r="F20" s="429"/>
      <c r="G20" s="440"/>
      <c r="H20" s="434">
        <f>IF(F20=0,D20*G20,D20*F20*G20)</f>
        <v>0</v>
      </c>
      <c r="I20" s="412"/>
      <c r="J20" s="509"/>
      <c r="K20" s="600"/>
      <c r="L20" s="601"/>
      <c r="M20" s="292"/>
      <c r="N20" s="292"/>
      <c r="O20" s="292"/>
      <c r="P20" s="292"/>
      <c r="Q20" s="292"/>
    </row>
    <row r="21" spans="1:17" x14ac:dyDescent="0.3">
      <c r="A21" s="24"/>
      <c r="B21" s="301"/>
      <c r="C21" s="301" t="s">
        <v>81</v>
      </c>
      <c r="D21" s="430"/>
      <c r="E21" s="145"/>
      <c r="F21" s="429"/>
      <c r="G21" s="440"/>
      <c r="H21" s="434">
        <f>D21*H20</f>
        <v>0</v>
      </c>
      <c r="I21" s="412"/>
      <c r="J21" s="509"/>
      <c r="K21" s="600"/>
      <c r="L21" s="601"/>
      <c r="M21" s="292"/>
      <c r="N21" s="292"/>
      <c r="O21" s="292"/>
      <c r="P21" s="292"/>
      <c r="Q21" s="292"/>
    </row>
    <row r="22" spans="1:17" x14ac:dyDescent="0.3">
      <c r="A22" s="24"/>
      <c r="B22" s="302"/>
      <c r="C22" s="302" t="s">
        <v>82</v>
      </c>
      <c r="D22" s="431"/>
      <c r="E22" s="143"/>
      <c r="F22" s="433"/>
      <c r="G22" s="439"/>
      <c r="H22" s="435">
        <f>(H20+H21)*D22</f>
        <v>0</v>
      </c>
      <c r="I22" s="414">
        <f>SUM(H20:H22)</f>
        <v>0</v>
      </c>
      <c r="J22" s="374"/>
      <c r="K22" s="600"/>
      <c r="L22" s="601"/>
      <c r="M22" s="292"/>
      <c r="N22" s="292"/>
      <c r="O22" s="292"/>
      <c r="P22" s="292"/>
      <c r="Q22" s="292"/>
    </row>
    <row r="23" spans="1:17" x14ac:dyDescent="0.3">
      <c r="A23" s="24"/>
      <c r="B23" s="301" t="s">
        <v>84</v>
      </c>
      <c r="C23" s="301" t="s">
        <v>71</v>
      </c>
      <c r="D23" s="429"/>
      <c r="E23" s="145"/>
      <c r="F23" s="429"/>
      <c r="G23" s="440"/>
      <c r="H23" s="434">
        <f>IF(F23=0,D23*G23,D23*F23*G23)</f>
        <v>0</v>
      </c>
      <c r="I23" s="412"/>
      <c r="J23" s="374"/>
      <c r="K23" s="600"/>
      <c r="L23" s="601"/>
      <c r="M23" s="292"/>
      <c r="N23" s="292"/>
      <c r="O23" s="292"/>
      <c r="P23" s="292"/>
      <c r="Q23" s="292"/>
    </row>
    <row r="24" spans="1:17" x14ac:dyDescent="0.3">
      <c r="A24" s="24"/>
      <c r="B24" s="301"/>
      <c r="C24" s="301" t="s">
        <v>81</v>
      </c>
      <c r="D24" s="430"/>
      <c r="E24" s="145"/>
      <c r="F24" s="429"/>
      <c r="G24" s="440"/>
      <c r="H24" s="434">
        <f>D24*H23</f>
        <v>0</v>
      </c>
      <c r="I24" s="412"/>
      <c r="J24" s="374"/>
      <c r="K24" s="600"/>
      <c r="L24" s="601"/>
      <c r="M24" s="292"/>
      <c r="N24" s="292"/>
      <c r="O24" s="292"/>
      <c r="P24" s="292"/>
      <c r="Q24" s="292"/>
    </row>
    <row r="25" spans="1:17" x14ac:dyDescent="0.3">
      <c r="A25" s="24"/>
      <c r="B25" s="302"/>
      <c r="C25" s="302" t="s">
        <v>82</v>
      </c>
      <c r="D25" s="431"/>
      <c r="E25" s="143"/>
      <c r="F25" s="433"/>
      <c r="G25" s="439"/>
      <c r="H25" s="435">
        <f>(H23+H24)*D25</f>
        <v>0</v>
      </c>
      <c r="I25" s="414">
        <f>SUM(H23:H25)</f>
        <v>0</v>
      </c>
      <c r="J25" s="374"/>
      <c r="K25" s="600"/>
      <c r="L25" s="601"/>
      <c r="M25" s="292"/>
      <c r="N25" s="292"/>
      <c r="O25" s="292"/>
      <c r="P25" s="292"/>
      <c r="Q25" s="292"/>
    </row>
    <row r="26" spans="1:17" x14ac:dyDescent="0.3">
      <c r="A26" s="24"/>
      <c r="B26" s="301" t="s">
        <v>85</v>
      </c>
      <c r="C26" s="301" t="s">
        <v>71</v>
      </c>
      <c r="D26" s="429"/>
      <c r="E26" s="145"/>
      <c r="F26" s="429"/>
      <c r="G26" s="440"/>
      <c r="H26" s="434">
        <f>IF(F26=0,D26*G26,D26*F26*G26)</f>
        <v>0</v>
      </c>
      <c r="I26" s="412"/>
      <c r="J26" s="509"/>
      <c r="K26" s="600"/>
      <c r="L26" s="601"/>
      <c r="M26" s="292"/>
      <c r="N26" s="292"/>
      <c r="O26" s="292"/>
      <c r="P26" s="292"/>
      <c r="Q26" s="292"/>
    </row>
    <row r="27" spans="1:17" x14ac:dyDescent="0.3">
      <c r="A27" s="24"/>
      <c r="B27" s="301"/>
      <c r="C27" s="301" t="s">
        <v>81</v>
      </c>
      <c r="D27" s="430"/>
      <c r="E27" s="145"/>
      <c r="F27" s="429"/>
      <c r="G27" s="440"/>
      <c r="H27" s="434">
        <f>D27*H26</f>
        <v>0</v>
      </c>
      <c r="I27" s="412"/>
      <c r="J27" s="509"/>
      <c r="K27" s="600"/>
      <c r="L27" s="601"/>
      <c r="M27" s="292"/>
      <c r="N27" s="292"/>
      <c r="O27" s="292"/>
      <c r="P27" s="292"/>
      <c r="Q27" s="292"/>
    </row>
    <row r="28" spans="1:17" x14ac:dyDescent="0.3">
      <c r="A28" s="24"/>
      <c r="B28" s="302"/>
      <c r="C28" s="302" t="s">
        <v>82</v>
      </c>
      <c r="D28" s="431"/>
      <c r="E28" s="143"/>
      <c r="F28" s="433"/>
      <c r="G28" s="439"/>
      <c r="H28" s="435">
        <f>(H26+H27)*D28</f>
        <v>0</v>
      </c>
      <c r="I28" s="414">
        <f>SUM(H26:H28)</f>
        <v>0</v>
      </c>
      <c r="J28" s="374"/>
      <c r="K28" s="600"/>
      <c r="L28" s="601"/>
      <c r="M28" s="292"/>
      <c r="N28" s="292"/>
      <c r="O28" s="292"/>
      <c r="P28" s="292"/>
      <c r="Q28" s="292"/>
    </row>
    <row r="29" spans="1:17" x14ac:dyDescent="0.3">
      <c r="A29" s="24"/>
      <c r="B29" s="301" t="s">
        <v>86</v>
      </c>
      <c r="C29" s="301" t="s">
        <v>71</v>
      </c>
      <c r="D29" s="429"/>
      <c r="E29" s="145"/>
      <c r="F29" s="429"/>
      <c r="G29" s="440"/>
      <c r="H29" s="434">
        <f>IF(F29=0,D29*G29,D29*F29*G29)</f>
        <v>0</v>
      </c>
      <c r="I29" s="412"/>
      <c r="J29" s="509"/>
      <c r="K29" s="600"/>
      <c r="L29" s="601"/>
      <c r="M29" s="292"/>
      <c r="N29" s="292"/>
      <c r="O29" s="292"/>
      <c r="P29" s="292"/>
      <c r="Q29" s="292"/>
    </row>
    <row r="30" spans="1:17" x14ac:dyDescent="0.3">
      <c r="A30" s="24"/>
      <c r="B30" s="301"/>
      <c r="C30" s="301" t="s">
        <v>81</v>
      </c>
      <c r="D30" s="430"/>
      <c r="E30" s="145"/>
      <c r="F30" s="429"/>
      <c r="G30" s="440"/>
      <c r="H30" s="434">
        <f>D30*H29</f>
        <v>0</v>
      </c>
      <c r="I30" s="412"/>
      <c r="J30" s="509"/>
      <c r="K30" s="600"/>
      <c r="L30" s="601"/>
      <c r="M30" s="292"/>
      <c r="N30" s="292"/>
      <c r="O30" s="292"/>
      <c r="P30" s="292"/>
      <c r="Q30" s="292"/>
    </row>
    <row r="31" spans="1:17" x14ac:dyDescent="0.3">
      <c r="A31" s="24"/>
      <c r="B31" s="302"/>
      <c r="C31" s="302" t="s">
        <v>82</v>
      </c>
      <c r="D31" s="431"/>
      <c r="E31" s="143"/>
      <c r="F31" s="433"/>
      <c r="G31" s="439"/>
      <c r="H31" s="435">
        <f>(H29+H30)*D31</f>
        <v>0</v>
      </c>
      <c r="I31" s="414">
        <f>SUM(H29:H31)</f>
        <v>0</v>
      </c>
      <c r="J31" s="374"/>
      <c r="K31" s="600"/>
      <c r="L31" s="601"/>
      <c r="M31" s="292"/>
      <c r="N31" s="292"/>
      <c r="O31" s="292"/>
      <c r="P31" s="292"/>
      <c r="Q31" s="292"/>
    </row>
    <row r="32" spans="1:17" x14ac:dyDescent="0.3">
      <c r="A32" s="24"/>
      <c r="B32" s="301" t="s">
        <v>87</v>
      </c>
      <c r="C32" s="301" t="s">
        <v>71</v>
      </c>
      <c r="D32" s="429"/>
      <c r="E32" s="145"/>
      <c r="F32" s="429"/>
      <c r="G32" s="440"/>
      <c r="H32" s="434">
        <f>IF(F32=0,D32*G32,D32*F32*G32)</f>
        <v>0</v>
      </c>
      <c r="I32" s="412"/>
      <c r="J32" s="509"/>
      <c r="K32" s="600"/>
      <c r="L32" s="601"/>
      <c r="M32" s="292"/>
      <c r="N32" s="292"/>
      <c r="O32" s="292"/>
      <c r="P32" s="292"/>
      <c r="Q32" s="292"/>
    </row>
    <row r="33" spans="1:17" x14ac:dyDescent="0.3">
      <c r="A33" s="24"/>
      <c r="B33" s="301"/>
      <c r="C33" s="301" t="s">
        <v>81</v>
      </c>
      <c r="D33" s="430"/>
      <c r="E33" s="145"/>
      <c r="F33" s="429"/>
      <c r="G33" s="440"/>
      <c r="H33" s="434">
        <f>D33*H32</f>
        <v>0</v>
      </c>
      <c r="I33" s="412"/>
      <c r="J33" s="509"/>
      <c r="K33" s="600"/>
      <c r="L33" s="601"/>
      <c r="M33" s="292"/>
      <c r="N33" s="292"/>
      <c r="O33" s="292"/>
      <c r="P33" s="292"/>
      <c r="Q33" s="292"/>
    </row>
    <row r="34" spans="1:17" x14ac:dyDescent="0.3">
      <c r="A34" s="24"/>
      <c r="B34" s="302"/>
      <c r="C34" s="302" t="s">
        <v>82</v>
      </c>
      <c r="D34" s="431"/>
      <c r="E34" s="143"/>
      <c r="F34" s="433"/>
      <c r="G34" s="439"/>
      <c r="H34" s="435">
        <f>(H32+H33)*D34</f>
        <v>0</v>
      </c>
      <c r="I34" s="414">
        <f>SUM(H32:H34)</f>
        <v>0</v>
      </c>
      <c r="J34" s="374"/>
      <c r="K34" s="600"/>
      <c r="L34" s="601"/>
      <c r="M34" s="292"/>
      <c r="N34" s="292"/>
      <c r="O34" s="292"/>
      <c r="P34" s="292"/>
      <c r="Q34" s="292"/>
    </row>
    <row r="35" spans="1:17" x14ac:dyDescent="0.3">
      <c r="A35" s="24"/>
      <c r="B35" s="301" t="s">
        <v>88</v>
      </c>
      <c r="C35" s="301" t="s">
        <v>71</v>
      </c>
      <c r="D35" s="429"/>
      <c r="E35" s="145"/>
      <c r="F35" s="429"/>
      <c r="G35" s="440"/>
      <c r="H35" s="434">
        <f>IF(F35=0,D35*G35,D35*F35*G35)</f>
        <v>0</v>
      </c>
      <c r="I35" s="412"/>
      <c r="J35" s="509"/>
      <c r="K35" s="600"/>
      <c r="L35" s="601"/>
      <c r="M35" s="292"/>
      <c r="N35" s="292"/>
      <c r="O35" s="292"/>
      <c r="P35" s="292"/>
      <c r="Q35" s="292"/>
    </row>
    <row r="36" spans="1:17" x14ac:dyDescent="0.3">
      <c r="A36" s="24"/>
      <c r="B36" s="301"/>
      <c r="C36" s="301" t="s">
        <v>81</v>
      </c>
      <c r="D36" s="430"/>
      <c r="E36" s="145"/>
      <c r="F36" s="429"/>
      <c r="G36" s="440"/>
      <c r="H36" s="434">
        <f>D36*H35</f>
        <v>0</v>
      </c>
      <c r="I36" s="412"/>
      <c r="J36" s="509"/>
      <c r="K36" s="600"/>
      <c r="L36" s="601"/>
      <c r="M36" s="292"/>
      <c r="N36" s="292"/>
      <c r="O36" s="292"/>
      <c r="P36" s="292"/>
      <c r="Q36" s="292"/>
    </row>
    <row r="37" spans="1:17" x14ac:dyDescent="0.3">
      <c r="A37" s="24"/>
      <c r="B37" s="302"/>
      <c r="C37" s="302" t="s">
        <v>82</v>
      </c>
      <c r="D37" s="431"/>
      <c r="E37" s="143"/>
      <c r="F37" s="433"/>
      <c r="G37" s="439"/>
      <c r="H37" s="435">
        <f>(H35+H36)*D37</f>
        <v>0</v>
      </c>
      <c r="I37" s="414">
        <f>SUM(H35:H37)</f>
        <v>0</v>
      </c>
      <c r="J37" s="374"/>
      <c r="K37" s="600"/>
      <c r="L37" s="601"/>
      <c r="M37" s="292"/>
      <c r="N37" s="292"/>
      <c r="O37" s="292"/>
      <c r="P37" s="292"/>
      <c r="Q37" s="292"/>
    </row>
    <row r="38" spans="1:17" x14ac:dyDescent="0.3">
      <c r="A38" s="24"/>
      <c r="B38" s="301" t="s">
        <v>89</v>
      </c>
      <c r="C38" s="301" t="s">
        <v>71</v>
      </c>
      <c r="D38" s="429"/>
      <c r="E38" s="145"/>
      <c r="F38" s="429"/>
      <c r="G38" s="440"/>
      <c r="H38" s="434">
        <f>IF(F38=0,D38*G38,D38*F38*G38)</f>
        <v>0</v>
      </c>
      <c r="I38" s="412"/>
      <c r="J38" s="509"/>
      <c r="K38" s="600"/>
      <c r="L38" s="601"/>
      <c r="M38" s="292"/>
      <c r="N38" s="292"/>
      <c r="O38" s="292"/>
      <c r="P38" s="292"/>
      <c r="Q38" s="292"/>
    </row>
    <row r="39" spans="1:17" x14ac:dyDescent="0.3">
      <c r="A39" s="24"/>
      <c r="B39" s="301"/>
      <c r="C39" s="301" t="s">
        <v>81</v>
      </c>
      <c r="D39" s="430"/>
      <c r="E39" s="145"/>
      <c r="F39" s="429"/>
      <c r="G39" s="440"/>
      <c r="H39" s="434">
        <f>D39*H38</f>
        <v>0</v>
      </c>
      <c r="I39" s="412"/>
      <c r="J39" s="509"/>
      <c r="K39" s="600"/>
      <c r="L39" s="601"/>
      <c r="M39" s="292"/>
      <c r="N39" s="292"/>
      <c r="O39" s="292"/>
      <c r="P39" s="292"/>
      <c r="Q39" s="292"/>
    </row>
    <row r="40" spans="1:17" x14ac:dyDescent="0.3">
      <c r="A40" s="24"/>
      <c r="B40" s="302"/>
      <c r="C40" s="302" t="s">
        <v>82</v>
      </c>
      <c r="D40" s="431"/>
      <c r="E40" s="143"/>
      <c r="F40" s="433"/>
      <c r="G40" s="439"/>
      <c r="H40" s="435">
        <f>(H38+H39)*D40</f>
        <v>0</v>
      </c>
      <c r="I40" s="414">
        <f>SUM(H38:H40)</f>
        <v>0</v>
      </c>
      <c r="J40" s="374"/>
      <c r="K40" s="600"/>
      <c r="L40" s="601"/>
      <c r="M40" s="292"/>
      <c r="N40" s="292"/>
      <c r="O40" s="292"/>
      <c r="P40" s="292"/>
      <c r="Q40" s="292"/>
    </row>
    <row r="41" spans="1:17" x14ac:dyDescent="0.3">
      <c r="A41" s="24"/>
      <c r="B41" s="301" t="s">
        <v>90</v>
      </c>
      <c r="C41" s="301" t="s">
        <v>71</v>
      </c>
      <c r="D41" s="429"/>
      <c r="E41" s="145"/>
      <c r="F41" s="429"/>
      <c r="G41" s="440"/>
      <c r="H41" s="434">
        <f>IF(F41=0,D41*G41,D41*F41*G41)</f>
        <v>0</v>
      </c>
      <c r="I41" s="412"/>
      <c r="J41" s="509"/>
      <c r="K41" s="600"/>
      <c r="L41" s="601"/>
      <c r="M41" s="292"/>
      <c r="N41" s="292"/>
      <c r="O41" s="292"/>
      <c r="P41" s="292"/>
      <c r="Q41" s="292"/>
    </row>
    <row r="42" spans="1:17" x14ac:dyDescent="0.3">
      <c r="A42" s="24"/>
      <c r="B42" s="301"/>
      <c r="C42" s="301" t="s">
        <v>81</v>
      </c>
      <c r="D42" s="430"/>
      <c r="E42" s="145"/>
      <c r="F42" s="429"/>
      <c r="G42" s="440"/>
      <c r="H42" s="434">
        <f>D42*H41</f>
        <v>0</v>
      </c>
      <c r="I42" s="412"/>
      <c r="J42" s="509"/>
      <c r="K42" s="600"/>
      <c r="L42" s="601"/>
      <c r="M42" s="292"/>
      <c r="N42" s="292"/>
      <c r="O42" s="292"/>
      <c r="P42" s="292"/>
      <c r="Q42" s="292"/>
    </row>
    <row r="43" spans="1:17" x14ac:dyDescent="0.3">
      <c r="A43" s="24"/>
      <c r="B43" s="302"/>
      <c r="C43" s="302" t="s">
        <v>82</v>
      </c>
      <c r="D43" s="431"/>
      <c r="E43" s="143"/>
      <c r="F43" s="433"/>
      <c r="G43" s="439"/>
      <c r="H43" s="435">
        <f>(H41+H42)*D43</f>
        <v>0</v>
      </c>
      <c r="I43" s="414">
        <f>SUM(H41:H43)</f>
        <v>0</v>
      </c>
      <c r="J43" s="374"/>
      <c r="K43" s="600"/>
      <c r="L43" s="601"/>
      <c r="M43" s="292"/>
      <c r="N43" s="292"/>
      <c r="O43" s="292"/>
      <c r="P43" s="292"/>
      <c r="Q43" s="292"/>
    </row>
    <row r="44" spans="1:17" x14ac:dyDescent="0.3">
      <c r="A44" s="24"/>
      <c r="B44" s="301" t="s">
        <v>91</v>
      </c>
      <c r="C44" s="301" t="s">
        <v>71</v>
      </c>
      <c r="D44" s="429"/>
      <c r="E44" s="145"/>
      <c r="F44" s="429"/>
      <c r="G44" s="440"/>
      <c r="H44" s="434">
        <f>IF(F44=0,D44*G44,D44*F44*G44)</f>
        <v>0</v>
      </c>
      <c r="I44" s="412"/>
      <c r="J44" s="509"/>
      <c r="K44" s="600"/>
      <c r="L44" s="601"/>
      <c r="M44" s="292"/>
      <c r="N44" s="292"/>
      <c r="O44" s="292"/>
      <c r="P44" s="292"/>
      <c r="Q44" s="292"/>
    </row>
    <row r="45" spans="1:17" x14ac:dyDescent="0.3">
      <c r="A45" s="24"/>
      <c r="B45" s="301"/>
      <c r="C45" s="301" t="s">
        <v>81</v>
      </c>
      <c r="D45" s="430"/>
      <c r="E45" s="145"/>
      <c r="F45" s="429"/>
      <c r="G45" s="440"/>
      <c r="H45" s="434">
        <f>D45*H44</f>
        <v>0</v>
      </c>
      <c r="I45" s="412"/>
      <c r="J45" s="509"/>
      <c r="K45" s="600"/>
      <c r="L45" s="601"/>
      <c r="M45" s="292"/>
      <c r="N45" s="292"/>
      <c r="O45" s="292"/>
      <c r="P45" s="292"/>
      <c r="Q45" s="292"/>
    </row>
    <row r="46" spans="1:17" x14ac:dyDescent="0.3">
      <c r="A46" s="24"/>
      <c r="B46" s="302"/>
      <c r="C46" s="302" t="s">
        <v>82</v>
      </c>
      <c r="D46" s="431"/>
      <c r="E46" s="143"/>
      <c r="F46" s="433"/>
      <c r="G46" s="439"/>
      <c r="H46" s="435">
        <f>(H44+H45)*D46</f>
        <v>0</v>
      </c>
      <c r="I46" s="414">
        <f>SUM(H44:H46)</f>
        <v>0</v>
      </c>
      <c r="J46" s="374"/>
      <c r="K46" s="600"/>
      <c r="L46" s="601"/>
      <c r="M46" s="292"/>
      <c r="N46" s="292"/>
      <c r="O46" s="292"/>
      <c r="P46" s="292"/>
      <c r="Q46" s="292"/>
    </row>
    <row r="47" spans="1:17" x14ac:dyDescent="0.3">
      <c r="A47" s="24"/>
      <c r="B47" s="301" t="s">
        <v>676</v>
      </c>
      <c r="C47" s="301" t="s">
        <v>71</v>
      </c>
      <c r="D47" s="429"/>
      <c r="E47" s="145"/>
      <c r="F47" s="429"/>
      <c r="G47" s="440"/>
      <c r="H47" s="434">
        <f>IF(F47=0,D47*G47,D47*F47*G47)</f>
        <v>0</v>
      </c>
      <c r="I47" s="412"/>
      <c r="J47" s="509"/>
      <c r="K47" s="600"/>
      <c r="L47" s="601"/>
      <c r="M47" s="292"/>
      <c r="N47" s="292"/>
      <c r="O47" s="292"/>
      <c r="P47" s="292"/>
      <c r="Q47" s="292"/>
    </row>
    <row r="48" spans="1:17" x14ac:dyDescent="0.3">
      <c r="A48" s="24"/>
      <c r="B48" s="301"/>
      <c r="C48" s="301" t="s">
        <v>81</v>
      </c>
      <c r="D48" s="430"/>
      <c r="E48" s="145"/>
      <c r="F48" s="429"/>
      <c r="G48" s="440"/>
      <c r="H48" s="434">
        <f>D48*H47</f>
        <v>0</v>
      </c>
      <c r="I48" s="412"/>
      <c r="J48" s="509"/>
      <c r="K48" s="600"/>
      <c r="L48" s="601"/>
      <c r="M48" s="292"/>
      <c r="N48" s="292"/>
      <c r="O48" s="292"/>
      <c r="P48" s="292"/>
      <c r="Q48" s="292"/>
    </row>
    <row r="49" spans="1:17" x14ac:dyDescent="0.3">
      <c r="A49" s="24"/>
      <c r="B49" s="302"/>
      <c r="C49" s="302" t="s">
        <v>82</v>
      </c>
      <c r="D49" s="431"/>
      <c r="E49" s="143"/>
      <c r="F49" s="433"/>
      <c r="G49" s="439"/>
      <c r="H49" s="435">
        <f>(H47+H48)*D49</f>
        <v>0</v>
      </c>
      <c r="I49" s="414">
        <f>SUM(H47:H49)</f>
        <v>0</v>
      </c>
      <c r="J49" s="374"/>
      <c r="K49" s="600"/>
      <c r="L49" s="601"/>
      <c r="M49" s="292"/>
      <c r="N49" s="292"/>
      <c r="O49" s="292"/>
      <c r="P49" s="292"/>
      <c r="Q49" s="292"/>
    </row>
    <row r="50" spans="1:17" x14ac:dyDescent="0.3">
      <c r="A50" s="24"/>
      <c r="B50" s="301" t="s">
        <v>677</v>
      </c>
      <c r="C50" s="301" t="s">
        <v>71</v>
      </c>
      <c r="D50" s="429"/>
      <c r="E50" s="145"/>
      <c r="F50" s="429"/>
      <c r="G50" s="440"/>
      <c r="H50" s="434">
        <f>IF(F50=0,D50*G50,D50*F50*G50)</f>
        <v>0</v>
      </c>
      <c r="I50" s="412"/>
      <c r="J50" s="509"/>
      <c r="K50" s="600"/>
      <c r="L50" s="601"/>
      <c r="M50" s="292"/>
      <c r="N50" s="292"/>
      <c r="O50" s="292"/>
      <c r="P50" s="292"/>
      <c r="Q50" s="292"/>
    </row>
    <row r="51" spans="1:17" x14ac:dyDescent="0.3">
      <c r="A51" s="24"/>
      <c r="B51" s="301"/>
      <c r="C51" s="301" t="s">
        <v>81</v>
      </c>
      <c r="D51" s="430"/>
      <c r="E51" s="145"/>
      <c r="F51" s="429"/>
      <c r="G51" s="440"/>
      <c r="H51" s="434">
        <f>D51*H50</f>
        <v>0</v>
      </c>
      <c r="I51" s="412"/>
      <c r="J51" s="509"/>
      <c r="K51" s="600"/>
      <c r="L51" s="601"/>
      <c r="M51" s="292"/>
      <c r="N51" s="292"/>
      <c r="O51" s="292"/>
      <c r="P51" s="292"/>
      <c r="Q51" s="292"/>
    </row>
    <row r="52" spans="1:17" x14ac:dyDescent="0.3">
      <c r="A52" s="24"/>
      <c r="B52" s="302"/>
      <c r="C52" s="302" t="s">
        <v>82</v>
      </c>
      <c r="D52" s="431"/>
      <c r="E52" s="143"/>
      <c r="F52" s="433"/>
      <c r="G52" s="439"/>
      <c r="H52" s="435">
        <f>(H50+H51)*D52</f>
        <v>0</v>
      </c>
      <c r="I52" s="414">
        <f>SUM(H50:H52)</f>
        <v>0</v>
      </c>
      <c r="J52" s="374"/>
      <c r="K52" s="600"/>
      <c r="L52" s="601"/>
      <c r="M52" s="292"/>
      <c r="N52" s="292"/>
      <c r="O52" s="292"/>
      <c r="P52" s="292"/>
      <c r="Q52" s="292"/>
    </row>
    <row r="53" spans="1:17" x14ac:dyDescent="0.3">
      <c r="A53" s="24"/>
      <c r="B53" s="301" t="s">
        <v>92</v>
      </c>
      <c r="C53" s="301" t="s">
        <v>71</v>
      </c>
      <c r="D53" s="429"/>
      <c r="E53" s="145"/>
      <c r="F53" s="429"/>
      <c r="G53" s="440"/>
      <c r="H53" s="434">
        <f>IF(F53=0,D53*G53,D53*F53*G53)</f>
        <v>0</v>
      </c>
      <c r="I53" s="412"/>
      <c r="J53" s="509"/>
      <c r="K53" s="600"/>
      <c r="L53" s="601"/>
      <c r="M53" s="292"/>
      <c r="N53" s="292"/>
      <c r="O53" s="292"/>
      <c r="P53" s="292"/>
      <c r="Q53" s="292"/>
    </row>
    <row r="54" spans="1:17" x14ac:dyDescent="0.3">
      <c r="A54" s="24"/>
      <c r="B54" s="301"/>
      <c r="C54" s="301" t="s">
        <v>81</v>
      </c>
      <c r="D54" s="430"/>
      <c r="E54" s="145"/>
      <c r="F54" s="429"/>
      <c r="G54" s="440"/>
      <c r="H54" s="434">
        <f>D54*H53</f>
        <v>0</v>
      </c>
      <c r="I54" s="412"/>
      <c r="J54" s="509"/>
      <c r="K54" s="600"/>
      <c r="L54" s="601"/>
      <c r="M54" s="292"/>
      <c r="N54" s="292"/>
      <c r="O54" s="292"/>
      <c r="P54" s="292"/>
      <c r="Q54" s="292"/>
    </row>
    <row r="55" spans="1:17" x14ac:dyDescent="0.3">
      <c r="A55" s="24"/>
      <c r="B55" s="302"/>
      <c r="C55" s="302" t="s">
        <v>82</v>
      </c>
      <c r="D55" s="431"/>
      <c r="E55" s="143"/>
      <c r="F55" s="433"/>
      <c r="G55" s="439"/>
      <c r="H55" s="435">
        <f>(H53+H54)*D55</f>
        <v>0</v>
      </c>
      <c r="I55" s="414">
        <f>SUM(H53:H55)</f>
        <v>0</v>
      </c>
      <c r="J55" s="374"/>
      <c r="K55" s="600"/>
      <c r="L55" s="601"/>
      <c r="M55" s="292"/>
      <c r="N55" s="292"/>
      <c r="O55" s="292"/>
      <c r="P55" s="292"/>
      <c r="Q55" s="292"/>
    </row>
    <row r="56" spans="1:17" x14ac:dyDescent="0.3">
      <c r="A56" s="24"/>
      <c r="B56" s="301" t="s">
        <v>93</v>
      </c>
      <c r="C56" s="301" t="s">
        <v>71</v>
      </c>
      <c r="D56" s="429"/>
      <c r="E56" s="145"/>
      <c r="F56" s="429"/>
      <c r="G56" s="440"/>
      <c r="H56" s="434">
        <f>IF(F56=0,D56*G56,D56*F56*G56)</f>
        <v>0</v>
      </c>
      <c r="I56" s="412"/>
      <c r="J56" s="509"/>
      <c r="K56" s="600"/>
      <c r="L56" s="601"/>
      <c r="M56" s="292"/>
      <c r="N56" s="292"/>
      <c r="O56" s="292"/>
      <c r="P56" s="292"/>
      <c r="Q56" s="292"/>
    </row>
    <row r="57" spans="1:17" x14ac:dyDescent="0.3">
      <c r="A57" s="24"/>
      <c r="B57" s="301"/>
      <c r="C57" s="301" t="s">
        <v>81</v>
      </c>
      <c r="D57" s="430"/>
      <c r="E57" s="145"/>
      <c r="F57" s="429"/>
      <c r="G57" s="440"/>
      <c r="H57" s="434">
        <f>D57*H56</f>
        <v>0</v>
      </c>
      <c r="I57" s="412"/>
      <c r="J57" s="509"/>
      <c r="K57" s="600"/>
      <c r="L57" s="601"/>
      <c r="M57" s="292"/>
      <c r="N57" s="292"/>
      <c r="O57" s="292"/>
      <c r="P57" s="292"/>
      <c r="Q57" s="292"/>
    </row>
    <row r="58" spans="1:17" x14ac:dyDescent="0.3">
      <c r="A58" s="24"/>
      <c r="B58" s="302"/>
      <c r="C58" s="302" t="s">
        <v>82</v>
      </c>
      <c r="D58" s="431"/>
      <c r="E58" s="143"/>
      <c r="F58" s="433"/>
      <c r="G58" s="439"/>
      <c r="H58" s="435">
        <f>(H56+H57)*D58</f>
        <v>0</v>
      </c>
      <c r="I58" s="414">
        <f>SUM(H56:H58)</f>
        <v>0</v>
      </c>
      <c r="J58" s="374"/>
      <c r="K58" s="600"/>
      <c r="L58" s="601"/>
      <c r="M58" s="292"/>
      <c r="N58" s="292"/>
      <c r="O58" s="292"/>
      <c r="P58" s="292"/>
      <c r="Q58" s="292"/>
    </row>
    <row r="59" spans="1:17" x14ac:dyDescent="0.3">
      <c r="A59" s="24"/>
      <c r="B59" s="301" t="s">
        <v>94</v>
      </c>
      <c r="C59" s="301" t="s">
        <v>71</v>
      </c>
      <c r="D59" s="429"/>
      <c r="E59" s="145"/>
      <c r="F59" s="429"/>
      <c r="G59" s="440"/>
      <c r="H59" s="434">
        <f>IF(F59=0,D59*G59,D59*F59*G59)</f>
        <v>0</v>
      </c>
      <c r="I59" s="412"/>
      <c r="J59" s="509"/>
      <c r="K59" s="600"/>
      <c r="L59" s="601"/>
      <c r="M59" s="292"/>
      <c r="N59" s="292"/>
      <c r="O59" s="292"/>
      <c r="P59" s="292"/>
      <c r="Q59" s="292"/>
    </row>
    <row r="60" spans="1:17" x14ac:dyDescent="0.3">
      <c r="A60" s="24"/>
      <c r="B60" s="301"/>
      <c r="C60" s="301" t="s">
        <v>81</v>
      </c>
      <c r="D60" s="430"/>
      <c r="E60" s="145"/>
      <c r="F60" s="429"/>
      <c r="G60" s="440"/>
      <c r="H60" s="434">
        <f>D60*H59</f>
        <v>0</v>
      </c>
      <c r="I60" s="412"/>
      <c r="J60" s="509"/>
      <c r="K60" s="600"/>
      <c r="L60" s="601"/>
      <c r="M60" s="292"/>
      <c r="N60" s="292"/>
      <c r="O60" s="292"/>
      <c r="P60" s="292"/>
      <c r="Q60" s="292"/>
    </row>
    <row r="61" spans="1:17" x14ac:dyDescent="0.3">
      <c r="A61" s="24"/>
      <c r="B61" s="302"/>
      <c r="C61" s="302" t="s">
        <v>82</v>
      </c>
      <c r="D61" s="431"/>
      <c r="E61" s="143"/>
      <c r="F61" s="433"/>
      <c r="G61" s="439"/>
      <c r="H61" s="435">
        <f>(H59+H60)*D61</f>
        <v>0</v>
      </c>
      <c r="I61" s="414">
        <f>SUM(H59:H61)</f>
        <v>0</v>
      </c>
      <c r="J61" s="374"/>
      <c r="K61" s="600"/>
      <c r="L61" s="601"/>
      <c r="M61" s="292"/>
      <c r="N61" s="292"/>
      <c r="O61" s="292"/>
      <c r="P61" s="292"/>
      <c r="Q61" s="292"/>
    </row>
    <row r="62" spans="1:17" x14ac:dyDescent="0.3">
      <c r="A62" s="24"/>
      <c r="B62" s="301" t="s">
        <v>75</v>
      </c>
      <c r="C62" s="301" t="s">
        <v>71</v>
      </c>
      <c r="D62" s="429"/>
      <c r="E62" s="145"/>
      <c r="F62" s="429"/>
      <c r="G62" s="440"/>
      <c r="H62" s="434">
        <f>IF(F62=0,D62*G62,D62*F62*G62)</f>
        <v>0</v>
      </c>
      <c r="I62" s="412"/>
      <c r="J62" s="509"/>
      <c r="K62" s="600"/>
      <c r="L62" s="601"/>
      <c r="M62" s="292"/>
      <c r="N62" s="292"/>
      <c r="O62" s="292"/>
      <c r="P62" s="292"/>
      <c r="Q62" s="292"/>
    </row>
    <row r="63" spans="1:17" x14ac:dyDescent="0.3">
      <c r="A63" s="24"/>
      <c r="B63" s="301"/>
      <c r="C63" s="301" t="s">
        <v>81</v>
      </c>
      <c r="D63" s="430"/>
      <c r="E63" s="145"/>
      <c r="F63" s="429"/>
      <c r="G63" s="440"/>
      <c r="H63" s="434">
        <f>D63*H62</f>
        <v>0</v>
      </c>
      <c r="I63" s="412"/>
      <c r="J63" s="509"/>
      <c r="K63" s="600"/>
      <c r="L63" s="601"/>
      <c r="M63" s="292"/>
      <c r="N63" s="292"/>
      <c r="O63" s="292"/>
      <c r="P63" s="292"/>
      <c r="Q63" s="292"/>
    </row>
    <row r="64" spans="1:17" x14ac:dyDescent="0.3">
      <c r="A64" s="24"/>
      <c r="B64" s="302"/>
      <c r="C64" s="302" t="s">
        <v>82</v>
      </c>
      <c r="D64" s="431"/>
      <c r="E64" s="143"/>
      <c r="F64" s="433"/>
      <c r="G64" s="439"/>
      <c r="H64" s="435">
        <f>(H62+H63)*D64</f>
        <v>0</v>
      </c>
      <c r="I64" s="414">
        <f>SUM(H62:H64)</f>
        <v>0</v>
      </c>
      <c r="J64" s="374"/>
      <c r="K64" s="600"/>
      <c r="L64" s="601"/>
      <c r="M64" s="292"/>
      <c r="N64" s="292"/>
      <c r="O64" s="292"/>
      <c r="P64" s="292"/>
      <c r="Q64" s="292"/>
    </row>
    <row r="65" spans="1:17" x14ac:dyDescent="0.3">
      <c r="A65" s="24"/>
      <c r="B65" s="300" t="s">
        <v>95</v>
      </c>
      <c r="C65" s="301"/>
      <c r="D65" s="430"/>
      <c r="E65" s="149"/>
      <c r="F65" s="429"/>
      <c r="G65" s="440"/>
      <c r="H65" s="434"/>
      <c r="I65" s="415"/>
      <c r="J65" s="374"/>
      <c r="K65" s="600"/>
      <c r="L65" s="601"/>
      <c r="M65" s="292"/>
      <c r="N65" s="292"/>
      <c r="O65" s="292"/>
      <c r="P65" s="292"/>
      <c r="Q65" s="292"/>
    </row>
    <row r="66" spans="1:17" x14ac:dyDescent="0.3">
      <c r="A66" s="24"/>
      <c r="B66" s="301" t="s">
        <v>96</v>
      </c>
      <c r="C66" s="301" t="s">
        <v>71</v>
      </c>
      <c r="D66" s="429"/>
      <c r="E66" s="145"/>
      <c r="F66" s="429"/>
      <c r="G66" s="440"/>
      <c r="H66" s="434">
        <f>IF(F66=0,D66*G66,D66*F66*G66)</f>
        <v>0</v>
      </c>
      <c r="I66" s="415"/>
      <c r="J66" s="374"/>
      <c r="K66" s="600"/>
      <c r="L66" s="601"/>
      <c r="M66" s="292"/>
      <c r="N66" s="292"/>
      <c r="O66" s="292"/>
      <c r="P66" s="292"/>
      <c r="Q66" s="292"/>
    </row>
    <row r="67" spans="1:17" x14ac:dyDescent="0.3">
      <c r="A67" s="24"/>
      <c r="B67" s="301"/>
      <c r="C67" s="301" t="s">
        <v>81</v>
      </c>
      <c r="D67" s="430"/>
      <c r="E67" s="145"/>
      <c r="F67" s="429"/>
      <c r="G67" s="440"/>
      <c r="H67" s="434">
        <f>D67*H66</f>
        <v>0</v>
      </c>
      <c r="I67" s="415"/>
      <c r="J67" s="374"/>
      <c r="K67" s="600"/>
      <c r="L67" s="601"/>
      <c r="M67" s="292"/>
      <c r="N67" s="292"/>
      <c r="O67" s="292"/>
      <c r="P67" s="292"/>
      <c r="Q67" s="292"/>
    </row>
    <row r="68" spans="1:17" x14ac:dyDescent="0.3">
      <c r="A68" s="24"/>
      <c r="B68" s="302"/>
      <c r="C68" s="302" t="s">
        <v>82</v>
      </c>
      <c r="D68" s="431"/>
      <c r="E68" s="143"/>
      <c r="F68" s="433"/>
      <c r="G68" s="439"/>
      <c r="H68" s="435">
        <f>(H66+H67)*D68</f>
        <v>0</v>
      </c>
      <c r="I68" s="414">
        <f>SUM(H66:H68)</f>
        <v>0</v>
      </c>
      <c r="J68" s="374"/>
      <c r="K68" s="600"/>
      <c r="L68" s="601"/>
      <c r="M68" s="292"/>
      <c r="N68" s="292"/>
      <c r="O68" s="292"/>
      <c r="P68" s="292"/>
      <c r="Q68" s="292"/>
    </row>
    <row r="69" spans="1:17" x14ac:dyDescent="0.3">
      <c r="A69" s="24"/>
      <c r="B69" s="301" t="s">
        <v>97</v>
      </c>
      <c r="C69" s="301" t="s">
        <v>71</v>
      </c>
      <c r="D69" s="429"/>
      <c r="E69" s="145"/>
      <c r="F69" s="429"/>
      <c r="G69" s="440"/>
      <c r="H69" s="434">
        <f>IF(F69=0,D69*G69,D69*F69*G69)</f>
        <v>0</v>
      </c>
      <c r="I69" s="415"/>
      <c r="J69" s="374"/>
      <c r="K69" s="600"/>
      <c r="L69" s="601"/>
      <c r="M69" s="292"/>
      <c r="N69" s="292"/>
      <c r="O69" s="292"/>
      <c r="P69" s="292"/>
      <c r="Q69" s="292"/>
    </row>
    <row r="70" spans="1:17" x14ac:dyDescent="0.3">
      <c r="A70" s="24"/>
      <c r="B70" s="301"/>
      <c r="C70" s="301" t="s">
        <v>81</v>
      </c>
      <c r="D70" s="430"/>
      <c r="E70" s="145"/>
      <c r="F70" s="429"/>
      <c r="G70" s="440"/>
      <c r="H70" s="434">
        <f>D70*H69</f>
        <v>0</v>
      </c>
      <c r="I70" s="415"/>
      <c r="J70" s="374"/>
      <c r="K70" s="600"/>
      <c r="L70" s="601"/>
      <c r="M70" s="292"/>
      <c r="N70" s="292"/>
      <c r="O70" s="292"/>
      <c r="P70" s="292"/>
      <c r="Q70" s="292"/>
    </row>
    <row r="71" spans="1:17" x14ac:dyDescent="0.3">
      <c r="A71" s="24"/>
      <c r="B71" s="302"/>
      <c r="C71" s="302" t="s">
        <v>82</v>
      </c>
      <c r="D71" s="431"/>
      <c r="E71" s="143"/>
      <c r="F71" s="433"/>
      <c r="G71" s="439"/>
      <c r="H71" s="435">
        <f>(H69+H70)*D71</f>
        <v>0</v>
      </c>
      <c r="I71" s="414">
        <f>SUM(H69:H71)</f>
        <v>0</v>
      </c>
      <c r="J71" s="374"/>
      <c r="K71" s="600"/>
      <c r="L71" s="601"/>
      <c r="M71" s="292"/>
      <c r="N71" s="292"/>
      <c r="O71" s="292"/>
      <c r="P71" s="292"/>
      <c r="Q71" s="292"/>
    </row>
    <row r="72" spans="1:17" x14ac:dyDescent="0.3">
      <c r="A72" s="24"/>
      <c r="B72" s="301" t="s">
        <v>98</v>
      </c>
      <c r="C72" s="301" t="s">
        <v>71</v>
      </c>
      <c r="D72" s="429"/>
      <c r="E72" s="145"/>
      <c r="F72" s="429"/>
      <c r="G72" s="440"/>
      <c r="H72" s="434">
        <f>IF(F72=0,D72*G72,D72*F72*G72)</f>
        <v>0</v>
      </c>
      <c r="I72" s="415"/>
      <c r="J72" s="374"/>
      <c r="K72" s="600"/>
      <c r="L72" s="601"/>
      <c r="M72" s="292"/>
      <c r="N72" s="292"/>
      <c r="O72" s="292"/>
      <c r="P72" s="292"/>
      <c r="Q72" s="292"/>
    </row>
    <row r="73" spans="1:17" x14ac:dyDescent="0.3">
      <c r="A73" s="24"/>
      <c r="B73" s="301"/>
      <c r="C73" s="301" t="s">
        <v>81</v>
      </c>
      <c r="D73" s="430"/>
      <c r="E73" s="145"/>
      <c r="F73" s="429"/>
      <c r="G73" s="440"/>
      <c r="H73" s="434">
        <f>D73*H72</f>
        <v>0</v>
      </c>
      <c r="I73" s="415"/>
      <c r="J73" s="374"/>
      <c r="K73" s="600"/>
      <c r="L73" s="601"/>
      <c r="M73" s="292"/>
      <c r="N73" s="292"/>
      <c r="O73" s="292"/>
      <c r="P73" s="292"/>
      <c r="Q73" s="292"/>
    </row>
    <row r="74" spans="1:17" x14ac:dyDescent="0.3">
      <c r="A74" s="24"/>
      <c r="B74" s="302"/>
      <c r="C74" s="302" t="s">
        <v>82</v>
      </c>
      <c r="D74" s="431"/>
      <c r="E74" s="143"/>
      <c r="F74" s="433"/>
      <c r="G74" s="439"/>
      <c r="H74" s="435">
        <f>(H72+H73)*D74</f>
        <v>0</v>
      </c>
      <c r="I74" s="414">
        <f>SUM(H72:H74)</f>
        <v>0</v>
      </c>
      <c r="J74" s="374"/>
      <c r="K74" s="600"/>
      <c r="L74" s="601"/>
      <c r="M74" s="292"/>
      <c r="N74" s="292"/>
      <c r="O74" s="292"/>
      <c r="P74" s="292"/>
      <c r="Q74" s="292"/>
    </row>
    <row r="75" spans="1:17" x14ac:dyDescent="0.3">
      <c r="A75" s="24"/>
      <c r="B75" s="301" t="s">
        <v>96</v>
      </c>
      <c r="C75" s="301" t="s">
        <v>71</v>
      </c>
      <c r="D75" s="429"/>
      <c r="E75" s="145"/>
      <c r="F75" s="429"/>
      <c r="G75" s="440"/>
      <c r="H75" s="434">
        <f>IF(F75=0,D75*G75,D75*F75*G75)</f>
        <v>0</v>
      </c>
      <c r="I75" s="415"/>
      <c r="J75" s="374"/>
      <c r="K75" s="600"/>
      <c r="L75" s="601"/>
      <c r="M75" s="292"/>
      <c r="N75" s="292"/>
      <c r="O75" s="292"/>
      <c r="P75" s="292"/>
      <c r="Q75" s="292"/>
    </row>
    <row r="76" spans="1:17" x14ac:dyDescent="0.3">
      <c r="A76" s="24"/>
      <c r="B76" s="301"/>
      <c r="C76" s="301" t="s">
        <v>81</v>
      </c>
      <c r="D76" s="430"/>
      <c r="E76" s="145"/>
      <c r="F76" s="429"/>
      <c r="G76" s="440"/>
      <c r="H76" s="434">
        <f>D76*H75</f>
        <v>0</v>
      </c>
      <c r="I76" s="415"/>
      <c r="J76" s="374"/>
      <c r="K76" s="600"/>
      <c r="L76" s="601"/>
      <c r="M76" s="292"/>
      <c r="N76" s="292"/>
      <c r="O76" s="292"/>
      <c r="P76" s="292"/>
      <c r="Q76" s="292"/>
    </row>
    <row r="77" spans="1:17" x14ac:dyDescent="0.3">
      <c r="A77" s="24"/>
      <c r="B77" s="302"/>
      <c r="C77" s="302" t="s">
        <v>82</v>
      </c>
      <c r="D77" s="431"/>
      <c r="E77" s="143"/>
      <c r="F77" s="433"/>
      <c r="G77" s="439"/>
      <c r="H77" s="435">
        <f>(H75+H76)*D77</f>
        <v>0</v>
      </c>
      <c r="I77" s="414">
        <f>SUM(H75:H77)</f>
        <v>0</v>
      </c>
      <c r="J77" s="374"/>
      <c r="K77" s="600"/>
      <c r="L77" s="601"/>
      <c r="M77" s="292"/>
      <c r="N77" s="292"/>
      <c r="O77" s="292"/>
      <c r="P77" s="292"/>
      <c r="Q77" s="292"/>
    </row>
    <row r="78" spans="1:17" x14ac:dyDescent="0.3">
      <c r="A78" s="24"/>
      <c r="B78" s="301" t="s">
        <v>99</v>
      </c>
      <c r="C78" s="301" t="s">
        <v>71</v>
      </c>
      <c r="D78" s="429"/>
      <c r="E78" s="145"/>
      <c r="F78" s="429"/>
      <c r="G78" s="440"/>
      <c r="H78" s="434">
        <f>IF(F78=0,D78*G78,D78*F78*G78)</f>
        <v>0</v>
      </c>
      <c r="I78" s="415"/>
      <c r="J78" s="374"/>
      <c r="K78" s="600"/>
      <c r="L78" s="601"/>
      <c r="M78" s="292"/>
      <c r="N78" s="292"/>
      <c r="O78" s="292"/>
      <c r="P78" s="292"/>
      <c r="Q78" s="292"/>
    </row>
    <row r="79" spans="1:17" x14ac:dyDescent="0.3">
      <c r="A79" s="24"/>
      <c r="B79" s="301"/>
      <c r="C79" s="301" t="s">
        <v>81</v>
      </c>
      <c r="D79" s="430"/>
      <c r="E79" s="145"/>
      <c r="F79" s="429"/>
      <c r="G79" s="440"/>
      <c r="H79" s="434">
        <f>D79*H78</f>
        <v>0</v>
      </c>
      <c r="I79" s="415"/>
      <c r="J79" s="374"/>
      <c r="K79" s="600"/>
      <c r="L79" s="601"/>
      <c r="M79" s="292"/>
      <c r="N79" s="292"/>
      <c r="O79" s="292"/>
      <c r="P79" s="292"/>
      <c r="Q79" s="292"/>
    </row>
    <row r="80" spans="1:17" x14ac:dyDescent="0.3">
      <c r="A80" s="24"/>
      <c r="B80" s="302"/>
      <c r="C80" s="302" t="s">
        <v>82</v>
      </c>
      <c r="D80" s="431"/>
      <c r="E80" s="143"/>
      <c r="F80" s="433"/>
      <c r="G80" s="439"/>
      <c r="H80" s="435">
        <f>(H78+H79)*D80</f>
        <v>0</v>
      </c>
      <c r="I80" s="414">
        <f>SUM(H78:H80)</f>
        <v>0</v>
      </c>
      <c r="J80" s="374"/>
      <c r="K80" s="600"/>
      <c r="L80" s="601"/>
      <c r="M80" s="292"/>
      <c r="N80" s="292"/>
      <c r="O80" s="292"/>
      <c r="P80" s="292"/>
      <c r="Q80" s="292"/>
    </row>
    <row r="81" spans="1:17" x14ac:dyDescent="0.3">
      <c r="A81" s="24"/>
      <c r="B81" s="301" t="s">
        <v>100</v>
      </c>
      <c r="C81" s="301" t="s">
        <v>71</v>
      </c>
      <c r="D81" s="429"/>
      <c r="E81" s="145"/>
      <c r="F81" s="429"/>
      <c r="G81" s="440"/>
      <c r="H81" s="434">
        <f>IF(F81=0,D81*G81,D81*F81*G81)</f>
        <v>0</v>
      </c>
      <c r="I81" s="415"/>
      <c r="J81" s="374"/>
      <c r="K81" s="600"/>
      <c r="L81" s="601"/>
      <c r="M81" s="292"/>
      <c r="N81" s="292"/>
      <c r="O81" s="292"/>
      <c r="P81" s="292"/>
      <c r="Q81" s="292"/>
    </row>
    <row r="82" spans="1:17" x14ac:dyDescent="0.3">
      <c r="A82" s="24"/>
      <c r="B82" s="301"/>
      <c r="C82" s="301" t="s">
        <v>81</v>
      </c>
      <c r="D82" s="430"/>
      <c r="E82" s="145"/>
      <c r="F82" s="429"/>
      <c r="G82" s="440"/>
      <c r="H82" s="434">
        <f>D82*H81</f>
        <v>0</v>
      </c>
      <c r="I82" s="415"/>
      <c r="J82" s="374"/>
      <c r="K82" s="600"/>
      <c r="L82" s="601"/>
      <c r="M82" s="292"/>
      <c r="N82" s="292"/>
      <c r="O82" s="292"/>
      <c r="P82" s="292"/>
      <c r="Q82" s="292"/>
    </row>
    <row r="83" spans="1:17" ht="14.4" thickBot="1" x14ac:dyDescent="0.35">
      <c r="A83" s="24"/>
      <c r="B83" s="303"/>
      <c r="C83" s="303" t="s">
        <v>82</v>
      </c>
      <c r="D83" s="432"/>
      <c r="E83" s="147"/>
      <c r="F83" s="407"/>
      <c r="G83" s="441"/>
      <c r="H83" s="436">
        <f>(H81+H82)*D83</f>
        <v>0</v>
      </c>
      <c r="I83" s="416">
        <f>SUM(H81:H83)</f>
        <v>0</v>
      </c>
      <c r="J83" s="374"/>
      <c r="K83" s="600"/>
      <c r="L83" s="601"/>
      <c r="M83" s="292"/>
      <c r="N83" s="292"/>
      <c r="O83" s="292"/>
      <c r="P83" s="292"/>
      <c r="Q83" s="292"/>
    </row>
    <row r="84" spans="1:17" x14ac:dyDescent="0.3">
      <c r="A84" s="24"/>
      <c r="B84" s="300" t="s">
        <v>101</v>
      </c>
      <c r="C84" s="301"/>
      <c r="D84" s="430"/>
      <c r="E84" s="149"/>
      <c r="F84" s="429"/>
      <c r="G84" s="440"/>
      <c r="H84" s="434"/>
      <c r="I84" s="415"/>
      <c r="J84" s="374"/>
      <c r="K84" s="600"/>
      <c r="L84" s="601"/>
      <c r="M84" s="292"/>
      <c r="N84" s="292"/>
      <c r="O84" s="292"/>
      <c r="P84" s="292"/>
      <c r="Q84" s="292"/>
    </row>
    <row r="85" spans="1:17" x14ac:dyDescent="0.3">
      <c r="A85" s="24"/>
      <c r="B85" s="301" t="s">
        <v>102</v>
      </c>
      <c r="C85" s="301" t="s">
        <v>71</v>
      </c>
      <c r="D85" s="429"/>
      <c r="E85" s="145"/>
      <c r="F85" s="429"/>
      <c r="G85" s="440"/>
      <c r="H85" s="434">
        <f>IF(F85=0,D85*G85,D85*F85*G85)</f>
        <v>0</v>
      </c>
      <c r="I85" s="415"/>
      <c r="J85" s="374"/>
      <c r="K85" s="600"/>
      <c r="L85" s="601"/>
      <c r="M85" s="292"/>
      <c r="N85" s="292"/>
      <c r="O85" s="292"/>
      <c r="P85" s="292"/>
      <c r="Q85" s="292"/>
    </row>
    <row r="86" spans="1:17" x14ac:dyDescent="0.3">
      <c r="B86" s="301"/>
      <c r="C86" s="301" t="s">
        <v>81</v>
      </c>
      <c r="D86" s="430"/>
      <c r="E86" s="145"/>
      <c r="F86" s="429"/>
      <c r="G86" s="440"/>
      <c r="H86" s="434">
        <f>D86*H85</f>
        <v>0</v>
      </c>
      <c r="I86" s="415"/>
      <c r="K86" s="600"/>
      <c r="L86" s="601"/>
      <c r="M86" s="292"/>
      <c r="N86" s="292"/>
      <c r="O86" s="292"/>
      <c r="P86" s="292"/>
      <c r="Q86" s="292"/>
    </row>
    <row r="87" spans="1:17" x14ac:dyDescent="0.3">
      <c r="A87" s="24"/>
      <c r="B87" s="302"/>
      <c r="C87" s="302" t="s">
        <v>82</v>
      </c>
      <c r="D87" s="431"/>
      <c r="E87" s="143"/>
      <c r="F87" s="433"/>
      <c r="G87" s="439"/>
      <c r="H87" s="435">
        <f>(H85+H86)*D87</f>
        <v>0</v>
      </c>
      <c r="I87" s="414">
        <f>SUM(H85:H87)</f>
        <v>0</v>
      </c>
      <c r="J87" s="374"/>
      <c r="K87" s="600"/>
      <c r="L87" s="601"/>
      <c r="M87" s="292"/>
      <c r="N87" s="292"/>
      <c r="O87" s="292"/>
      <c r="P87" s="292"/>
      <c r="Q87" s="292"/>
    </row>
    <row r="88" spans="1:17" x14ac:dyDescent="0.3">
      <c r="A88" s="24"/>
      <c r="B88" s="301" t="s">
        <v>103</v>
      </c>
      <c r="C88" s="301" t="s">
        <v>71</v>
      </c>
      <c r="D88" s="429"/>
      <c r="E88" s="145"/>
      <c r="F88" s="429"/>
      <c r="G88" s="440"/>
      <c r="H88" s="434">
        <f>IF(F88=0,D88*G88,D88*F88*G88)</f>
        <v>0</v>
      </c>
      <c r="I88" s="415"/>
      <c r="J88" s="374"/>
      <c r="K88" s="600"/>
      <c r="L88" s="601"/>
      <c r="M88" s="292"/>
      <c r="N88" s="292"/>
      <c r="O88" s="292"/>
      <c r="P88" s="292"/>
      <c r="Q88" s="292"/>
    </row>
    <row r="89" spans="1:17" x14ac:dyDescent="0.3">
      <c r="A89" s="24"/>
      <c r="B89" s="301"/>
      <c r="C89" s="301" t="s">
        <v>81</v>
      </c>
      <c r="D89" s="430"/>
      <c r="E89" s="145"/>
      <c r="F89" s="429"/>
      <c r="G89" s="440"/>
      <c r="H89" s="434">
        <f>D89*H88</f>
        <v>0</v>
      </c>
      <c r="I89" s="415"/>
      <c r="J89" s="374"/>
      <c r="K89" s="600"/>
      <c r="L89" s="601"/>
      <c r="M89" s="292"/>
      <c r="N89" s="292"/>
      <c r="O89" s="292"/>
      <c r="P89" s="292"/>
      <c r="Q89" s="292"/>
    </row>
    <row r="90" spans="1:17" x14ac:dyDescent="0.3">
      <c r="A90" s="24"/>
      <c r="B90" s="302"/>
      <c r="C90" s="302" t="s">
        <v>82</v>
      </c>
      <c r="D90" s="431"/>
      <c r="E90" s="143"/>
      <c r="F90" s="433"/>
      <c r="G90" s="439"/>
      <c r="H90" s="435">
        <f>(H88+H89)*D90</f>
        <v>0</v>
      </c>
      <c r="I90" s="414">
        <f>SUM(H88:H90)</f>
        <v>0</v>
      </c>
      <c r="J90" s="374"/>
      <c r="K90" s="600"/>
      <c r="L90" s="601"/>
      <c r="M90" s="292"/>
      <c r="N90" s="292"/>
      <c r="O90" s="292"/>
      <c r="P90" s="292"/>
      <c r="Q90" s="292"/>
    </row>
    <row r="91" spans="1:17" x14ac:dyDescent="0.3">
      <c r="A91" s="24"/>
      <c r="B91" s="301" t="s">
        <v>104</v>
      </c>
      <c r="C91" s="301" t="s">
        <v>71</v>
      </c>
      <c r="D91" s="429"/>
      <c r="E91" s="145"/>
      <c r="F91" s="429"/>
      <c r="G91" s="440"/>
      <c r="H91" s="434">
        <f>IF(F91=0,D91*G91,D91*F91*G91)</f>
        <v>0</v>
      </c>
      <c r="I91" s="415"/>
      <c r="J91" s="374"/>
      <c r="K91" s="600"/>
      <c r="L91" s="601"/>
      <c r="M91" s="292"/>
      <c r="N91" s="292"/>
      <c r="O91" s="292"/>
      <c r="P91" s="292"/>
      <c r="Q91" s="292"/>
    </row>
    <row r="92" spans="1:17" x14ac:dyDescent="0.3">
      <c r="A92" s="24"/>
      <c r="B92" s="301"/>
      <c r="C92" s="301" t="s">
        <v>81</v>
      </c>
      <c r="D92" s="430"/>
      <c r="E92" s="145"/>
      <c r="F92" s="429"/>
      <c r="G92" s="440"/>
      <c r="H92" s="434">
        <f>D92*H91</f>
        <v>0</v>
      </c>
      <c r="I92" s="415"/>
      <c r="J92" s="374"/>
      <c r="K92" s="600"/>
      <c r="L92" s="601"/>
      <c r="M92" s="292"/>
      <c r="N92" s="292"/>
      <c r="O92" s="292"/>
      <c r="P92" s="292"/>
      <c r="Q92" s="292"/>
    </row>
    <row r="93" spans="1:17" x14ac:dyDescent="0.3">
      <c r="A93" s="24"/>
      <c r="B93" s="302"/>
      <c r="C93" s="302" t="s">
        <v>82</v>
      </c>
      <c r="D93" s="431"/>
      <c r="E93" s="143"/>
      <c r="F93" s="433"/>
      <c r="G93" s="439"/>
      <c r="H93" s="435">
        <f>(H91+H92)*D93</f>
        <v>0</v>
      </c>
      <c r="I93" s="414">
        <f>SUM(H91:H93)</f>
        <v>0</v>
      </c>
      <c r="J93" s="374"/>
      <c r="K93" s="600"/>
      <c r="L93" s="601"/>
      <c r="M93" s="292"/>
      <c r="N93" s="292"/>
      <c r="O93" s="292"/>
      <c r="P93" s="292"/>
      <c r="Q93" s="292"/>
    </row>
    <row r="94" spans="1:17" x14ac:dyDescent="0.3">
      <c r="A94" s="24"/>
      <c r="B94" s="301" t="s">
        <v>105</v>
      </c>
      <c r="C94" s="301" t="s">
        <v>71</v>
      </c>
      <c r="D94" s="429"/>
      <c r="E94" s="145"/>
      <c r="F94" s="429"/>
      <c r="G94" s="440"/>
      <c r="H94" s="434">
        <f>IF(F94=0,D94*G94,D94*F94*G94)</f>
        <v>0</v>
      </c>
      <c r="I94" s="415"/>
      <c r="J94" s="374"/>
      <c r="K94" s="600"/>
      <c r="L94" s="601"/>
      <c r="M94" s="292"/>
      <c r="N94" s="292"/>
      <c r="O94" s="292"/>
      <c r="P94" s="292"/>
      <c r="Q94" s="292"/>
    </row>
    <row r="95" spans="1:17" x14ac:dyDescent="0.3">
      <c r="A95" s="24"/>
      <c r="B95" s="301"/>
      <c r="C95" s="301" t="s">
        <v>81</v>
      </c>
      <c r="D95" s="430"/>
      <c r="E95" s="145"/>
      <c r="F95" s="429"/>
      <c r="G95" s="440"/>
      <c r="H95" s="434">
        <f>D95*H94</f>
        <v>0</v>
      </c>
      <c r="I95" s="415"/>
      <c r="J95" s="374"/>
      <c r="K95" s="600"/>
      <c r="L95" s="601"/>
      <c r="M95" s="292"/>
      <c r="N95" s="292"/>
      <c r="O95" s="292"/>
      <c r="P95" s="292"/>
      <c r="Q95" s="292"/>
    </row>
    <row r="96" spans="1:17" x14ac:dyDescent="0.3">
      <c r="A96" s="24"/>
      <c r="B96" s="302"/>
      <c r="C96" s="302" t="s">
        <v>82</v>
      </c>
      <c r="D96" s="431"/>
      <c r="E96" s="143"/>
      <c r="F96" s="433"/>
      <c r="G96" s="439"/>
      <c r="H96" s="435">
        <f>(H94+H95)*D96</f>
        <v>0</v>
      </c>
      <c r="I96" s="414">
        <f>SUM(H94:H96)</f>
        <v>0</v>
      </c>
      <c r="J96" s="374"/>
      <c r="K96" s="600"/>
      <c r="L96" s="601"/>
      <c r="M96" s="292"/>
      <c r="N96" s="292"/>
      <c r="O96" s="292"/>
      <c r="P96" s="292"/>
      <c r="Q96" s="292"/>
    </row>
    <row r="97" spans="1:17" x14ac:dyDescent="0.3">
      <c r="A97" s="24"/>
      <c r="B97" s="301" t="s">
        <v>106</v>
      </c>
      <c r="C97" s="301" t="s">
        <v>71</v>
      </c>
      <c r="D97" s="429"/>
      <c r="E97" s="145"/>
      <c r="F97" s="429"/>
      <c r="G97" s="440"/>
      <c r="H97" s="434">
        <f>IF(F97=0,D97*G97,D97*F97*G97)</f>
        <v>0</v>
      </c>
      <c r="I97" s="415"/>
      <c r="J97" s="374"/>
      <c r="K97" s="600"/>
      <c r="L97" s="601"/>
      <c r="M97" s="292"/>
      <c r="N97" s="292"/>
      <c r="O97" s="292"/>
      <c r="P97" s="292"/>
      <c r="Q97" s="292"/>
    </row>
    <row r="98" spans="1:17" x14ac:dyDescent="0.3">
      <c r="A98" s="24"/>
      <c r="B98" s="301"/>
      <c r="C98" s="301" t="s">
        <v>81</v>
      </c>
      <c r="D98" s="430"/>
      <c r="E98" s="145"/>
      <c r="F98" s="429"/>
      <c r="G98" s="440"/>
      <c r="H98" s="434">
        <f>D98*H97</f>
        <v>0</v>
      </c>
      <c r="I98" s="415"/>
      <c r="J98" s="374"/>
      <c r="K98" s="600"/>
      <c r="L98" s="601"/>
      <c r="M98" s="292"/>
      <c r="N98" s="292"/>
      <c r="O98" s="292"/>
      <c r="P98" s="292"/>
      <c r="Q98" s="292"/>
    </row>
    <row r="99" spans="1:17" ht="14.4" thickBot="1" x14ac:dyDescent="0.35">
      <c r="A99" s="230"/>
      <c r="B99" s="303"/>
      <c r="C99" s="303" t="s">
        <v>82</v>
      </c>
      <c r="D99" s="432"/>
      <c r="E99" s="147"/>
      <c r="F99" s="407"/>
      <c r="G99" s="441"/>
      <c r="H99" s="436">
        <f>(H97+H98)*D99</f>
        <v>0</v>
      </c>
      <c r="I99" s="416">
        <f>SUM(H97:H99)</f>
        <v>0</v>
      </c>
      <c r="J99" s="374"/>
      <c r="K99" s="600"/>
      <c r="L99" s="601"/>
      <c r="M99" s="292"/>
      <c r="N99" s="292"/>
      <c r="O99" s="292"/>
      <c r="P99" s="292"/>
      <c r="Q99" s="292"/>
    </row>
    <row r="100" spans="1:17" ht="16.05" customHeight="1" thickBot="1" x14ac:dyDescent="0.35">
      <c r="A100" s="566"/>
      <c r="B100" s="349" t="s">
        <v>107</v>
      </c>
      <c r="C100" s="303"/>
      <c r="D100" s="499"/>
      <c r="E100" s="147"/>
      <c r="F100" s="148"/>
      <c r="G100" s="107"/>
      <c r="H100" s="437"/>
      <c r="I100" s="451">
        <f>K100</f>
        <v>0</v>
      </c>
      <c r="J100" s="524"/>
      <c r="K100" s="602">
        <f>SUM(I15:I99)</f>
        <v>0</v>
      </c>
      <c r="L100" s="601"/>
      <c r="M100" s="292"/>
      <c r="N100" s="292"/>
      <c r="O100" s="292"/>
      <c r="P100" s="292"/>
      <c r="Q100" s="292"/>
    </row>
    <row r="101" spans="1:17" x14ac:dyDescent="0.3">
      <c r="A101" s="133"/>
      <c r="B101" s="343"/>
      <c r="C101" s="301"/>
      <c r="D101" s="146"/>
      <c r="E101" s="149"/>
      <c r="F101" s="145"/>
      <c r="G101" s="108"/>
      <c r="H101" s="370"/>
      <c r="I101" s="374"/>
      <c r="J101" s="374"/>
      <c r="K101" s="378"/>
      <c r="L101" s="601"/>
      <c r="M101" s="292"/>
      <c r="N101" s="292"/>
      <c r="O101" s="292"/>
      <c r="P101" s="292"/>
      <c r="Q101" s="292"/>
    </row>
    <row r="102" spans="1:17" x14ac:dyDescent="0.3">
      <c r="A102" s="133" t="s">
        <v>108</v>
      </c>
      <c r="B102" s="343" t="s">
        <v>109</v>
      </c>
      <c r="C102" s="297"/>
      <c r="D102" s="417"/>
      <c r="E102" s="417"/>
      <c r="F102" s="417"/>
      <c r="G102" s="418"/>
      <c r="H102" s="419"/>
      <c r="I102" s="420"/>
      <c r="J102" s="244"/>
      <c r="K102" s="236"/>
      <c r="L102" s="237"/>
      <c r="M102" s="292"/>
      <c r="N102" s="292"/>
      <c r="O102" s="292"/>
      <c r="P102" s="292"/>
      <c r="Q102" s="292"/>
    </row>
    <row r="103" spans="1:17" x14ac:dyDescent="0.3">
      <c r="A103" s="24"/>
      <c r="B103" s="297" t="s">
        <v>110</v>
      </c>
      <c r="C103" s="297"/>
      <c r="D103" s="405"/>
      <c r="E103" s="405"/>
      <c r="F103" s="405"/>
      <c r="G103" s="444"/>
      <c r="H103" s="370">
        <f t="shared" ref="H103:H110" si="0">IF(F103=0,D103*G103,D103*F103*G103)</f>
        <v>0</v>
      </c>
      <c r="I103" s="412"/>
      <c r="J103" s="509"/>
      <c r="K103" s="236"/>
      <c r="L103" s="237"/>
      <c r="M103" s="292"/>
      <c r="N103" s="292"/>
      <c r="O103" s="292"/>
      <c r="P103" s="292"/>
      <c r="Q103" s="292"/>
    </row>
    <row r="104" spans="1:17" x14ac:dyDescent="0.3">
      <c r="A104" s="24"/>
      <c r="B104" s="297" t="s">
        <v>111</v>
      </c>
      <c r="C104" s="297"/>
      <c r="D104" s="405"/>
      <c r="E104" s="405"/>
      <c r="F104" s="405"/>
      <c r="G104" s="444"/>
      <c r="H104" s="370">
        <f t="shared" si="0"/>
        <v>0</v>
      </c>
      <c r="I104" s="412"/>
      <c r="J104" s="509"/>
      <c r="K104" s="236"/>
      <c r="L104" s="237"/>
      <c r="M104" s="292"/>
      <c r="N104" s="292"/>
      <c r="O104" s="292"/>
      <c r="P104" s="292"/>
      <c r="Q104" s="292"/>
    </row>
    <row r="105" spans="1:17" x14ac:dyDescent="0.3">
      <c r="A105" s="24"/>
      <c r="B105" s="297" t="s">
        <v>112</v>
      </c>
      <c r="C105" s="297"/>
      <c r="D105" s="405"/>
      <c r="E105" s="405"/>
      <c r="F105" s="405"/>
      <c r="G105" s="444"/>
      <c r="H105" s="370">
        <f t="shared" si="0"/>
        <v>0</v>
      </c>
      <c r="I105" s="412"/>
      <c r="J105" s="509"/>
      <c r="K105" s="236"/>
      <c r="L105" s="237"/>
      <c r="M105" s="292"/>
      <c r="N105" s="292"/>
      <c r="O105" s="292"/>
      <c r="P105" s="292"/>
      <c r="Q105" s="292"/>
    </row>
    <row r="106" spans="1:17" x14ac:dyDescent="0.3">
      <c r="A106" s="24"/>
      <c r="B106" s="297" t="s">
        <v>113</v>
      </c>
      <c r="C106" s="297"/>
      <c r="D106" s="405"/>
      <c r="E106" s="405"/>
      <c r="F106" s="405"/>
      <c r="G106" s="444"/>
      <c r="H106" s="370">
        <f t="shared" si="0"/>
        <v>0</v>
      </c>
      <c r="I106" s="412"/>
      <c r="J106" s="509"/>
      <c r="K106" s="236"/>
      <c r="L106" s="237"/>
      <c r="M106" s="292"/>
      <c r="N106" s="292"/>
      <c r="O106" s="292"/>
      <c r="P106" s="292"/>
      <c r="Q106" s="292"/>
    </row>
    <row r="107" spans="1:17" x14ac:dyDescent="0.3">
      <c r="A107" s="24"/>
      <c r="B107" s="297" t="s">
        <v>114</v>
      </c>
      <c r="C107" s="296"/>
      <c r="D107" s="405"/>
      <c r="E107" s="405"/>
      <c r="F107" s="405"/>
      <c r="G107" s="444"/>
      <c r="H107" s="370">
        <f t="shared" si="0"/>
        <v>0</v>
      </c>
      <c r="I107" s="413"/>
      <c r="J107" s="510"/>
      <c r="K107" s="236"/>
      <c r="L107" s="237"/>
      <c r="M107" s="292"/>
      <c r="N107" s="292"/>
      <c r="O107" s="292"/>
      <c r="P107" s="292"/>
      <c r="Q107" s="292"/>
    </row>
    <row r="108" spans="1:17" x14ac:dyDescent="0.3">
      <c r="A108" s="24"/>
      <c r="B108" s="297" t="s">
        <v>115</v>
      </c>
      <c r="C108" s="297"/>
      <c r="D108" s="405"/>
      <c r="E108" s="405"/>
      <c r="F108" s="405"/>
      <c r="G108" s="444"/>
      <c r="H108" s="370">
        <f t="shared" si="0"/>
        <v>0</v>
      </c>
      <c r="I108" s="412"/>
      <c r="J108" s="509"/>
      <c r="K108" s="236"/>
      <c r="L108" s="237"/>
      <c r="M108" s="292"/>
      <c r="N108" s="292"/>
      <c r="O108" s="292"/>
      <c r="P108" s="292"/>
      <c r="Q108" s="292"/>
    </row>
    <row r="109" spans="1:17" x14ac:dyDescent="0.3">
      <c r="A109" s="24"/>
      <c r="B109" s="297" t="s">
        <v>116</v>
      </c>
      <c r="C109" s="297"/>
      <c r="D109" s="405"/>
      <c r="E109" s="405"/>
      <c r="F109" s="405"/>
      <c r="G109" s="444"/>
      <c r="H109" s="370">
        <f t="shared" si="0"/>
        <v>0</v>
      </c>
      <c r="I109" s="415"/>
      <c r="J109" s="374"/>
      <c r="K109" s="236"/>
      <c r="L109" s="237"/>
      <c r="M109" s="292"/>
      <c r="N109" s="292"/>
      <c r="O109" s="292"/>
      <c r="P109" s="292"/>
      <c r="Q109" s="292"/>
    </row>
    <row r="110" spans="1:17" ht="14.4" thickBot="1" x14ac:dyDescent="0.35">
      <c r="A110" s="228"/>
      <c r="B110" s="303" t="s">
        <v>75</v>
      </c>
      <c r="C110" s="298"/>
      <c r="D110" s="422"/>
      <c r="E110" s="422"/>
      <c r="F110" s="422"/>
      <c r="G110" s="445"/>
      <c r="H110" s="375">
        <f t="shared" si="0"/>
        <v>0</v>
      </c>
      <c r="I110" s="416"/>
      <c r="J110" s="374"/>
      <c r="K110" s="236"/>
      <c r="L110" s="237"/>
      <c r="M110" s="292"/>
      <c r="N110" s="292"/>
      <c r="O110" s="292"/>
      <c r="P110" s="292"/>
      <c r="Q110" s="292"/>
    </row>
    <row r="111" spans="1:17" ht="16.05" customHeight="1" thickBot="1" x14ac:dyDescent="0.35">
      <c r="A111" s="571"/>
      <c r="B111" s="349" t="s">
        <v>117</v>
      </c>
      <c r="C111" s="304"/>
      <c r="D111" s="443"/>
      <c r="E111" s="443"/>
      <c r="F111" s="443"/>
      <c r="G111" s="442"/>
      <c r="H111" s="350"/>
      <c r="I111" s="526">
        <f>K111</f>
        <v>0</v>
      </c>
      <c r="J111" s="525"/>
      <c r="K111" s="603">
        <f>SUM(H103:H110)</f>
        <v>0</v>
      </c>
      <c r="L111" s="361"/>
    </row>
    <row r="112" spans="1:17" x14ac:dyDescent="0.3">
      <c r="A112" s="572"/>
      <c r="B112" s="343"/>
      <c r="C112" s="305"/>
      <c r="D112" s="305"/>
      <c r="E112" s="305"/>
      <c r="F112" s="305"/>
      <c r="G112" s="305"/>
      <c r="H112" s="351"/>
      <c r="I112" s="347"/>
      <c r="J112" s="347"/>
      <c r="K112" s="525"/>
      <c r="L112" s="361"/>
    </row>
    <row r="113" spans="1:17" x14ac:dyDescent="0.3">
      <c r="A113" s="133" t="s">
        <v>118</v>
      </c>
      <c r="B113" s="334" t="s">
        <v>119</v>
      </c>
      <c r="C113" s="334"/>
      <c r="D113" s="650"/>
      <c r="E113" s="650"/>
      <c r="F113" s="540"/>
      <c r="G113" s="344"/>
      <c r="H113" s="344"/>
      <c r="I113" s="286"/>
      <c r="J113" s="244"/>
      <c r="K113" s="236"/>
      <c r="L113" s="237"/>
      <c r="M113" s="292"/>
      <c r="N113" s="292"/>
      <c r="O113" s="292"/>
      <c r="P113" s="292"/>
      <c r="Q113" s="292"/>
    </row>
    <row r="114" spans="1:17" x14ac:dyDescent="0.3">
      <c r="A114" s="119"/>
      <c r="B114" s="283" t="s">
        <v>120</v>
      </c>
      <c r="C114" s="297" t="s">
        <v>121</v>
      </c>
      <c r="D114" s="405"/>
      <c r="E114" s="405"/>
      <c r="F114" s="405"/>
      <c r="G114" s="444"/>
      <c r="H114" s="370">
        <f t="shared" ref="H114:H139" si="1">IF(F114=0,D114*G114,D114*F114*G114)</f>
        <v>0</v>
      </c>
      <c r="I114" s="412"/>
      <c r="J114" s="509"/>
      <c r="K114" s="236"/>
      <c r="L114" s="237"/>
      <c r="M114" s="292"/>
      <c r="N114" s="318"/>
      <c r="O114" s="292"/>
      <c r="P114" s="292"/>
      <c r="Q114" s="292"/>
    </row>
    <row r="115" spans="1:17" x14ac:dyDescent="0.3">
      <c r="A115" s="119"/>
      <c r="B115" s="283"/>
      <c r="C115" s="283" t="s">
        <v>122</v>
      </c>
      <c r="D115" s="405"/>
      <c r="E115" s="405"/>
      <c r="F115" s="405"/>
      <c r="G115" s="444"/>
      <c r="H115" s="370">
        <f t="shared" si="1"/>
        <v>0</v>
      </c>
      <c r="I115" s="279"/>
      <c r="J115" s="509"/>
      <c r="K115" s="236"/>
      <c r="L115" s="237"/>
      <c r="M115" s="292"/>
      <c r="N115" s="292"/>
      <c r="O115" s="292"/>
      <c r="P115" s="292"/>
      <c r="Q115" s="292"/>
    </row>
    <row r="116" spans="1:17" x14ac:dyDescent="0.3">
      <c r="A116" s="119"/>
      <c r="B116" s="283" t="s">
        <v>123</v>
      </c>
      <c r="C116" s="297" t="s">
        <v>124</v>
      </c>
      <c r="D116" s="405"/>
      <c r="E116" s="405"/>
      <c r="F116" s="405"/>
      <c r="G116" s="444"/>
      <c r="H116" s="370">
        <f t="shared" si="1"/>
        <v>0</v>
      </c>
      <c r="I116" s="279"/>
      <c r="J116" s="509"/>
      <c r="K116" s="236"/>
      <c r="L116" s="237"/>
      <c r="M116" s="292"/>
      <c r="N116" s="292"/>
      <c r="O116" s="292"/>
      <c r="P116" s="292"/>
      <c r="Q116" s="292"/>
    </row>
    <row r="117" spans="1:17" x14ac:dyDescent="0.3">
      <c r="A117" s="119"/>
      <c r="B117" s="283"/>
      <c r="C117" s="297" t="s">
        <v>125</v>
      </c>
      <c r="D117" s="405"/>
      <c r="E117" s="405"/>
      <c r="F117" s="405"/>
      <c r="G117" s="444"/>
      <c r="H117" s="370">
        <f t="shared" si="1"/>
        <v>0</v>
      </c>
      <c r="I117" s="279"/>
      <c r="J117" s="509"/>
      <c r="K117" s="236"/>
      <c r="L117" s="237"/>
      <c r="M117" s="292"/>
      <c r="N117" s="292"/>
      <c r="O117" s="292"/>
      <c r="P117" s="292"/>
      <c r="Q117" s="292"/>
    </row>
    <row r="118" spans="1:17" x14ac:dyDescent="0.3">
      <c r="A118" s="119"/>
      <c r="B118" s="283"/>
      <c r="C118" s="297" t="s">
        <v>126</v>
      </c>
      <c r="D118" s="405"/>
      <c r="E118" s="405"/>
      <c r="F118" s="405"/>
      <c r="G118" s="444"/>
      <c r="H118" s="370">
        <f t="shared" si="1"/>
        <v>0</v>
      </c>
      <c r="I118" s="279"/>
      <c r="J118" s="509"/>
      <c r="K118" s="236"/>
      <c r="L118" s="237"/>
      <c r="M118" s="292"/>
      <c r="N118" s="292"/>
      <c r="O118" s="292"/>
      <c r="P118" s="292"/>
      <c r="Q118" s="292"/>
    </row>
    <row r="119" spans="1:17" x14ac:dyDescent="0.3">
      <c r="A119" s="119"/>
      <c r="B119" s="283"/>
      <c r="C119" s="297" t="s">
        <v>122</v>
      </c>
      <c r="D119" s="405"/>
      <c r="E119" s="405"/>
      <c r="F119" s="405"/>
      <c r="G119" s="444"/>
      <c r="H119" s="370">
        <f t="shared" si="1"/>
        <v>0</v>
      </c>
      <c r="I119" s="279"/>
      <c r="J119" s="509"/>
      <c r="K119" s="236"/>
      <c r="L119" s="237"/>
      <c r="M119" s="292"/>
      <c r="N119" s="292"/>
      <c r="O119" s="292"/>
      <c r="P119" s="292"/>
      <c r="Q119" s="292"/>
    </row>
    <row r="120" spans="1:17" x14ac:dyDescent="0.3">
      <c r="A120" s="119"/>
      <c r="B120" s="283"/>
      <c r="C120" s="297" t="s">
        <v>127</v>
      </c>
      <c r="D120" s="405"/>
      <c r="E120" s="405"/>
      <c r="F120" s="405"/>
      <c r="G120" s="444"/>
      <c r="H120" s="370">
        <f t="shared" si="1"/>
        <v>0</v>
      </c>
      <c r="I120" s="279"/>
      <c r="J120" s="509"/>
      <c r="K120" s="236"/>
      <c r="L120" s="237"/>
      <c r="M120" s="292"/>
      <c r="N120" s="292"/>
      <c r="O120" s="292"/>
      <c r="P120" s="292"/>
      <c r="Q120" s="292"/>
    </row>
    <row r="121" spans="1:17" x14ac:dyDescent="0.3">
      <c r="A121" s="119"/>
      <c r="B121" s="283"/>
      <c r="C121" s="297" t="s">
        <v>128</v>
      </c>
      <c r="D121" s="405"/>
      <c r="E121" s="405"/>
      <c r="F121" s="405"/>
      <c r="G121" s="444"/>
      <c r="H121" s="370">
        <f t="shared" si="1"/>
        <v>0</v>
      </c>
      <c r="I121" s="279"/>
      <c r="J121" s="509"/>
      <c r="K121" s="236"/>
      <c r="L121" s="237"/>
      <c r="M121" s="292"/>
      <c r="N121" s="292"/>
      <c r="O121" s="292"/>
      <c r="P121" s="292"/>
      <c r="Q121" s="292"/>
    </row>
    <row r="122" spans="1:17" x14ac:dyDescent="0.3">
      <c r="A122" s="119"/>
      <c r="B122" s="297" t="s">
        <v>129</v>
      </c>
      <c r="C122" s="301" t="s">
        <v>130</v>
      </c>
      <c r="D122" s="405"/>
      <c r="E122" s="405"/>
      <c r="F122" s="405"/>
      <c r="G122" s="444"/>
      <c r="H122" s="370">
        <f t="shared" si="1"/>
        <v>0</v>
      </c>
      <c r="I122" s="279"/>
      <c r="J122" s="509"/>
      <c r="K122" s="236"/>
      <c r="L122" s="237"/>
      <c r="M122" s="292"/>
      <c r="N122" s="292"/>
      <c r="O122" s="292"/>
      <c r="P122" s="292"/>
      <c r="Q122" s="292"/>
    </row>
    <row r="123" spans="1:17" x14ac:dyDescent="0.3">
      <c r="A123" s="119"/>
      <c r="B123" s="297"/>
      <c r="C123" s="301" t="s">
        <v>131</v>
      </c>
      <c r="D123" s="405"/>
      <c r="E123" s="405"/>
      <c r="F123" s="405"/>
      <c r="G123" s="444"/>
      <c r="H123" s="370">
        <f t="shared" si="1"/>
        <v>0</v>
      </c>
      <c r="I123" s="279"/>
      <c r="J123" s="509"/>
      <c r="K123" s="236"/>
      <c r="L123" s="237"/>
      <c r="M123" s="292"/>
      <c r="N123" s="292"/>
      <c r="O123" s="292"/>
      <c r="P123" s="292"/>
      <c r="Q123" s="292"/>
    </row>
    <row r="124" spans="1:17" x14ac:dyDescent="0.3">
      <c r="A124" s="119"/>
      <c r="B124" s="297"/>
      <c r="C124" s="297" t="s">
        <v>132</v>
      </c>
      <c r="D124" s="405"/>
      <c r="E124" s="405"/>
      <c r="F124" s="405"/>
      <c r="G124" s="444"/>
      <c r="H124" s="370">
        <f t="shared" si="1"/>
        <v>0</v>
      </c>
      <c r="I124" s="279"/>
      <c r="J124" s="509"/>
      <c r="K124" s="236"/>
      <c r="L124" s="237"/>
      <c r="M124" s="292"/>
      <c r="N124" s="292"/>
      <c r="O124" s="292"/>
      <c r="P124" s="292"/>
      <c r="Q124" s="292"/>
    </row>
    <row r="125" spans="1:17" x14ac:dyDescent="0.3">
      <c r="A125" s="119"/>
      <c r="B125" s="283" t="s">
        <v>101</v>
      </c>
      <c r="C125" s="283" t="s">
        <v>133</v>
      </c>
      <c r="D125" s="405"/>
      <c r="E125" s="405"/>
      <c r="F125" s="405"/>
      <c r="G125" s="444"/>
      <c r="H125" s="370">
        <f t="shared" si="1"/>
        <v>0</v>
      </c>
      <c r="I125" s="279"/>
      <c r="J125" s="509"/>
      <c r="K125" s="236"/>
      <c r="L125" s="604"/>
      <c r="M125" s="292"/>
      <c r="N125" s="292"/>
      <c r="O125" s="292"/>
      <c r="P125" s="292"/>
      <c r="Q125" s="292"/>
    </row>
    <row r="126" spans="1:17" x14ac:dyDescent="0.3">
      <c r="A126" s="119"/>
      <c r="B126" s="283"/>
      <c r="C126" s="283" t="s">
        <v>134</v>
      </c>
      <c r="D126" s="405"/>
      <c r="E126" s="405"/>
      <c r="F126" s="405"/>
      <c r="G126" s="444"/>
      <c r="H126" s="370">
        <f t="shared" si="1"/>
        <v>0</v>
      </c>
      <c r="I126" s="279"/>
      <c r="J126" s="509"/>
      <c r="K126" s="236"/>
      <c r="L126" s="237"/>
      <c r="M126" s="292"/>
      <c r="N126" s="292"/>
      <c r="O126" s="292"/>
      <c r="P126" s="292"/>
      <c r="Q126" s="292"/>
    </row>
    <row r="127" spans="1:17" x14ac:dyDescent="0.3">
      <c r="A127" s="119"/>
      <c r="B127" s="283"/>
      <c r="C127" s="283" t="s">
        <v>135</v>
      </c>
      <c r="D127" s="405"/>
      <c r="E127" s="405"/>
      <c r="F127" s="405"/>
      <c r="G127" s="444"/>
      <c r="H127" s="370">
        <f t="shared" si="1"/>
        <v>0</v>
      </c>
      <c r="I127" s="279"/>
      <c r="J127" s="509"/>
      <c r="K127" s="236"/>
      <c r="L127" s="237"/>
      <c r="M127" s="292"/>
      <c r="N127" s="292"/>
      <c r="O127" s="292"/>
      <c r="P127" s="292"/>
      <c r="Q127" s="292"/>
    </row>
    <row r="128" spans="1:17" x14ac:dyDescent="0.3">
      <c r="A128" s="119"/>
      <c r="B128" s="283"/>
      <c r="C128" s="283" t="s">
        <v>136</v>
      </c>
      <c r="D128" s="405"/>
      <c r="E128" s="405"/>
      <c r="F128" s="405"/>
      <c r="G128" s="444"/>
      <c r="H128" s="370">
        <f t="shared" si="1"/>
        <v>0</v>
      </c>
      <c r="I128" s="279"/>
      <c r="J128" s="509"/>
      <c r="K128" s="236"/>
      <c r="L128" s="237"/>
      <c r="M128" s="292"/>
      <c r="N128" s="292"/>
      <c r="O128" s="292"/>
      <c r="P128" s="292"/>
      <c r="Q128" s="292"/>
    </row>
    <row r="129" spans="1:17" x14ac:dyDescent="0.3">
      <c r="A129" s="119"/>
      <c r="B129" s="283"/>
      <c r="C129" s="297" t="s">
        <v>121</v>
      </c>
      <c r="D129" s="405"/>
      <c r="E129" s="405"/>
      <c r="F129" s="405"/>
      <c r="G129" s="444"/>
      <c r="H129" s="370">
        <f t="shared" si="1"/>
        <v>0</v>
      </c>
      <c r="I129" s="279"/>
      <c r="J129" s="509"/>
      <c r="K129" s="236"/>
      <c r="L129" s="237"/>
      <c r="M129" s="292"/>
      <c r="N129" s="292"/>
      <c r="O129" s="292"/>
      <c r="P129" s="292"/>
      <c r="Q129" s="292"/>
    </row>
    <row r="130" spans="1:17" x14ac:dyDescent="0.3">
      <c r="A130" s="119"/>
      <c r="B130" s="283"/>
      <c r="C130" s="283" t="s">
        <v>137</v>
      </c>
      <c r="D130" s="405"/>
      <c r="E130" s="405"/>
      <c r="F130" s="405"/>
      <c r="G130" s="444"/>
      <c r="H130" s="370">
        <f t="shared" si="1"/>
        <v>0</v>
      </c>
      <c r="I130" s="279"/>
      <c r="J130" s="509"/>
      <c r="K130" s="236"/>
      <c r="L130" s="237"/>
      <c r="M130" s="292"/>
      <c r="N130" s="292"/>
      <c r="O130" s="292"/>
      <c r="P130" s="292"/>
      <c r="Q130" s="292"/>
    </row>
    <row r="131" spans="1:17" x14ac:dyDescent="0.3">
      <c r="A131" s="124"/>
      <c r="B131" s="283" t="s">
        <v>138</v>
      </c>
      <c r="C131" s="283"/>
      <c r="D131" s="405"/>
      <c r="E131" s="405"/>
      <c r="F131" s="405"/>
      <c r="G131" s="444"/>
      <c r="H131" s="370">
        <f t="shared" si="1"/>
        <v>0</v>
      </c>
      <c r="I131" s="279"/>
      <c r="J131" s="509"/>
      <c r="K131" s="236"/>
      <c r="L131" s="237"/>
      <c r="M131" s="292"/>
      <c r="N131" s="292"/>
      <c r="O131" s="292"/>
      <c r="P131" s="292"/>
      <c r="Q131" s="292"/>
    </row>
    <row r="132" spans="1:17" x14ac:dyDescent="0.3">
      <c r="A132" s="119"/>
      <c r="B132" s="346" t="s">
        <v>139</v>
      </c>
      <c r="C132" s="346"/>
      <c r="D132" s="405"/>
      <c r="E132" s="405"/>
      <c r="F132" s="405"/>
      <c r="G132" s="444"/>
      <c r="H132" s="370">
        <f t="shared" si="1"/>
        <v>0</v>
      </c>
      <c r="I132" s="279"/>
      <c r="J132" s="509"/>
      <c r="K132" s="236"/>
      <c r="L132" s="237"/>
      <c r="M132" s="292"/>
      <c r="N132" s="292"/>
      <c r="O132" s="292"/>
      <c r="P132" s="292"/>
      <c r="Q132" s="292"/>
    </row>
    <row r="133" spans="1:17" x14ac:dyDescent="0.3">
      <c r="A133" s="119"/>
      <c r="B133" s="346" t="s">
        <v>140</v>
      </c>
      <c r="C133" s="346"/>
      <c r="D133" s="405"/>
      <c r="E133" s="405"/>
      <c r="F133" s="405"/>
      <c r="G133" s="444"/>
      <c r="H133" s="370">
        <f t="shared" si="1"/>
        <v>0</v>
      </c>
      <c r="I133" s="279"/>
      <c r="J133" s="509"/>
      <c r="K133" s="236"/>
      <c r="L133" s="237"/>
      <c r="M133" s="292"/>
      <c r="N133" s="292"/>
      <c r="O133" s="292"/>
      <c r="P133" s="292"/>
      <c r="Q133" s="292"/>
    </row>
    <row r="134" spans="1:17" x14ac:dyDescent="0.3">
      <c r="A134" s="119"/>
      <c r="B134" s="346" t="s">
        <v>141</v>
      </c>
      <c r="C134" s="346"/>
      <c r="D134" s="405"/>
      <c r="E134" s="405"/>
      <c r="F134" s="405"/>
      <c r="G134" s="444"/>
      <c r="H134" s="370">
        <f t="shared" si="1"/>
        <v>0</v>
      </c>
      <c r="I134" s="279"/>
      <c r="J134" s="509"/>
      <c r="K134" s="236"/>
      <c r="L134" s="237"/>
      <c r="M134" s="292"/>
      <c r="N134" s="292"/>
      <c r="O134" s="292"/>
      <c r="P134" s="292"/>
      <c r="Q134" s="292"/>
    </row>
    <row r="135" spans="1:17" x14ac:dyDescent="0.3">
      <c r="A135" s="119"/>
      <c r="B135" s="301" t="s">
        <v>142</v>
      </c>
      <c r="C135" s="346"/>
      <c r="D135" s="405"/>
      <c r="E135" s="405"/>
      <c r="F135" s="405"/>
      <c r="G135" s="444"/>
      <c r="H135" s="370">
        <f t="shared" si="1"/>
        <v>0</v>
      </c>
      <c r="I135" s="279"/>
      <c r="J135" s="509"/>
      <c r="K135" s="236"/>
      <c r="L135" s="237"/>
      <c r="M135" s="292"/>
      <c r="N135" s="292"/>
      <c r="O135" s="292"/>
      <c r="P135" s="292"/>
      <c r="Q135" s="292"/>
    </row>
    <row r="136" spans="1:17" x14ac:dyDescent="0.3">
      <c r="A136" s="119"/>
      <c r="B136" s="301" t="s">
        <v>143</v>
      </c>
      <c r="C136" s="346"/>
      <c r="D136" s="405"/>
      <c r="E136" s="405"/>
      <c r="F136" s="405"/>
      <c r="G136" s="444"/>
      <c r="H136" s="370">
        <f t="shared" si="1"/>
        <v>0</v>
      </c>
      <c r="I136" s="279"/>
      <c r="J136" s="509"/>
      <c r="K136" s="236"/>
      <c r="L136" s="237"/>
      <c r="M136" s="292"/>
      <c r="N136" s="292"/>
      <c r="O136" s="292"/>
      <c r="P136" s="292"/>
      <c r="Q136" s="292"/>
    </row>
    <row r="137" spans="1:17" x14ac:dyDescent="0.3">
      <c r="A137" s="119"/>
      <c r="B137" s="301" t="s">
        <v>144</v>
      </c>
      <c r="C137" s="346"/>
      <c r="D137" s="405"/>
      <c r="E137" s="405"/>
      <c r="F137" s="405"/>
      <c r="G137" s="444"/>
      <c r="H137" s="370">
        <f t="shared" si="1"/>
        <v>0</v>
      </c>
      <c r="I137" s="279"/>
      <c r="J137" s="509"/>
      <c r="K137" s="236"/>
      <c r="L137" s="237"/>
      <c r="M137" s="292"/>
      <c r="N137" s="292"/>
      <c r="O137" s="292"/>
      <c r="P137" s="292"/>
      <c r="Q137" s="292"/>
    </row>
    <row r="138" spans="1:17" x14ac:dyDescent="0.3">
      <c r="A138" s="119"/>
      <c r="B138" s="346" t="s">
        <v>145</v>
      </c>
      <c r="C138" s="346" t="s">
        <v>146</v>
      </c>
      <c r="D138" s="405"/>
      <c r="E138" s="405"/>
      <c r="F138" s="405"/>
      <c r="G138" s="444"/>
      <c r="H138" s="370">
        <f t="shared" si="1"/>
        <v>0</v>
      </c>
      <c r="I138" s="279"/>
      <c r="J138" s="374"/>
      <c r="K138" s="600"/>
      <c r="L138" s="601"/>
      <c r="M138" s="292"/>
      <c r="N138" s="292"/>
      <c r="O138" s="292"/>
      <c r="P138" s="292"/>
      <c r="Q138" s="292"/>
    </row>
    <row r="139" spans="1:17" ht="16.05" customHeight="1" x14ac:dyDescent="0.3">
      <c r="A139" s="119"/>
      <c r="B139" s="346"/>
      <c r="C139" s="346" t="s">
        <v>147</v>
      </c>
      <c r="D139" s="405"/>
      <c r="E139" s="405"/>
      <c r="F139" s="405"/>
      <c r="G139" s="444"/>
      <c r="H139" s="370">
        <f t="shared" si="1"/>
        <v>0</v>
      </c>
      <c r="I139" s="279"/>
      <c r="J139" s="524"/>
      <c r="K139" s="378"/>
      <c r="L139" s="601"/>
      <c r="M139" s="292"/>
      <c r="N139" s="292"/>
      <c r="O139" s="292"/>
      <c r="P139" s="292"/>
      <c r="Q139" s="292"/>
    </row>
    <row r="140" spans="1:17" ht="15" customHeight="1" x14ac:dyDescent="0.3">
      <c r="A140" s="119"/>
      <c r="B140" s="346"/>
      <c r="C140" s="346" t="s">
        <v>148</v>
      </c>
      <c r="D140" s="405"/>
      <c r="E140" s="405"/>
      <c r="F140" s="405"/>
      <c r="G140" s="444"/>
      <c r="H140" s="370">
        <f>IF(F140=0,D140*G140,D140*F140*G140)</f>
        <v>0</v>
      </c>
      <c r="I140" s="279"/>
      <c r="J140" s="507"/>
      <c r="K140" s="507"/>
      <c r="L140" s="605"/>
      <c r="M140" s="292"/>
      <c r="N140" s="292"/>
      <c r="O140" s="292"/>
      <c r="P140" s="292"/>
      <c r="Q140" s="292"/>
    </row>
    <row r="141" spans="1:17" s="506" customFormat="1" ht="15" customHeight="1" x14ac:dyDescent="0.3">
      <c r="A141" s="119"/>
      <c r="B141" s="346"/>
      <c r="C141" s="346" t="s">
        <v>149</v>
      </c>
      <c r="D141" s="405"/>
      <c r="E141" s="405"/>
      <c r="F141" s="405"/>
      <c r="G141" s="444"/>
      <c r="H141" s="370">
        <f>IF(F141=0,D141*G141,D141*F141*G141)</f>
        <v>0</v>
      </c>
      <c r="I141" s="279"/>
      <c r="J141" s="507"/>
      <c r="K141" s="507"/>
      <c r="L141" s="605"/>
      <c r="M141" s="505"/>
      <c r="N141" s="505"/>
      <c r="O141" s="505"/>
      <c r="P141" s="505"/>
      <c r="Q141" s="505"/>
    </row>
    <row r="142" spans="1:17" s="506" customFormat="1" ht="15" customHeight="1" x14ac:dyDescent="0.3">
      <c r="A142" s="119"/>
      <c r="B142" s="346"/>
      <c r="C142" s="346" t="s">
        <v>150</v>
      </c>
      <c r="D142" s="405"/>
      <c r="E142" s="405"/>
      <c r="F142" s="405"/>
      <c r="G142" s="444"/>
      <c r="H142" s="370">
        <f t="shared" ref="H142:H147" si="2">IF(F142=0,D142*G142,D142*F142*G142)</f>
        <v>0</v>
      </c>
      <c r="I142" s="279"/>
      <c r="J142" s="507"/>
      <c r="K142" s="507"/>
      <c r="L142" s="605"/>
      <c r="M142" s="505"/>
      <c r="N142" s="505"/>
      <c r="O142" s="505"/>
      <c r="P142" s="505"/>
      <c r="Q142" s="505"/>
    </row>
    <row r="143" spans="1:17" s="506" customFormat="1" ht="15" customHeight="1" x14ac:dyDescent="0.3">
      <c r="A143" s="119"/>
      <c r="B143" s="346"/>
      <c r="C143" s="346" t="s">
        <v>151</v>
      </c>
      <c r="D143" s="405"/>
      <c r="E143" s="405"/>
      <c r="F143" s="405"/>
      <c r="G143" s="444"/>
      <c r="H143" s="370">
        <f t="shared" si="2"/>
        <v>0</v>
      </c>
      <c r="I143" s="279"/>
      <c r="J143" s="507"/>
      <c r="K143" s="507"/>
      <c r="L143" s="605"/>
      <c r="M143" s="505"/>
      <c r="N143" s="505"/>
      <c r="O143" s="505"/>
      <c r="P143" s="505"/>
      <c r="Q143" s="505"/>
    </row>
    <row r="144" spans="1:17" s="506" customFormat="1" ht="15" customHeight="1" x14ac:dyDescent="0.3">
      <c r="A144" s="119"/>
      <c r="B144" s="346"/>
      <c r="C144" s="301" t="s">
        <v>152</v>
      </c>
      <c r="D144" s="405"/>
      <c r="E144" s="405"/>
      <c r="F144" s="405"/>
      <c r="G144" s="444"/>
      <c r="H144" s="370">
        <f t="shared" si="2"/>
        <v>0</v>
      </c>
      <c r="I144" s="279"/>
      <c r="J144" s="507"/>
      <c r="K144" s="507"/>
      <c r="L144" s="605"/>
      <c r="M144" s="505"/>
      <c r="N144" s="505"/>
      <c r="O144" s="505"/>
      <c r="P144" s="505"/>
      <c r="Q144" s="505"/>
    </row>
    <row r="145" spans="1:17" s="506" customFormat="1" ht="15" customHeight="1" x14ac:dyDescent="0.3">
      <c r="A145" s="119"/>
      <c r="B145" s="346"/>
      <c r="C145" s="301" t="s">
        <v>153</v>
      </c>
      <c r="D145" s="405"/>
      <c r="E145" s="405"/>
      <c r="F145" s="405"/>
      <c r="G145" s="444"/>
      <c r="H145" s="370">
        <f t="shared" si="2"/>
        <v>0</v>
      </c>
      <c r="I145" s="279"/>
      <c r="J145" s="507"/>
      <c r="K145" s="507"/>
      <c r="L145" s="605"/>
      <c r="M145" s="505"/>
      <c r="N145" s="505"/>
      <c r="O145" s="505"/>
      <c r="P145" s="505"/>
      <c r="Q145" s="505"/>
    </row>
    <row r="146" spans="1:17" s="506" customFormat="1" ht="15" customHeight="1" x14ac:dyDescent="0.3">
      <c r="A146" s="119"/>
      <c r="B146" s="346"/>
      <c r="C146" s="346" t="s">
        <v>154</v>
      </c>
      <c r="D146" s="405"/>
      <c r="E146" s="405"/>
      <c r="F146" s="405"/>
      <c r="G146" s="444"/>
      <c r="H146" s="370">
        <f t="shared" si="2"/>
        <v>0</v>
      </c>
      <c r="I146" s="279"/>
      <c r="J146" s="507"/>
      <c r="K146" s="507"/>
      <c r="L146" s="605"/>
      <c r="M146" s="505"/>
      <c r="N146" s="505"/>
      <c r="O146" s="505"/>
      <c r="P146" s="505"/>
      <c r="Q146" s="505"/>
    </row>
    <row r="147" spans="1:17" s="506" customFormat="1" ht="15" customHeight="1" thickBot="1" x14ac:dyDescent="0.35">
      <c r="A147" s="127"/>
      <c r="B147" s="337" t="s">
        <v>75</v>
      </c>
      <c r="C147" s="337"/>
      <c r="D147" s="422"/>
      <c r="E147" s="422"/>
      <c r="F147" s="422"/>
      <c r="G147" s="445"/>
      <c r="H147" s="375">
        <f t="shared" si="2"/>
        <v>0</v>
      </c>
      <c r="I147" s="280"/>
      <c r="J147" s="507"/>
      <c r="K147" s="507"/>
      <c r="L147" s="605"/>
      <c r="M147" s="505"/>
      <c r="N147" s="505"/>
      <c r="O147" s="505"/>
      <c r="P147" s="505"/>
      <c r="Q147" s="505"/>
    </row>
    <row r="148" spans="1:17" s="506" customFormat="1" ht="15" customHeight="1" thickBot="1" x14ac:dyDescent="0.35">
      <c r="A148" s="127"/>
      <c r="B148" s="340" t="s">
        <v>155</v>
      </c>
      <c r="C148" s="337"/>
      <c r="D148" s="653"/>
      <c r="E148" s="655"/>
      <c r="F148" s="341"/>
      <c r="G148" s="342"/>
      <c r="H148" s="341"/>
      <c r="I148" s="651">
        <f>K148</f>
        <v>0</v>
      </c>
      <c r="J148" s="507"/>
      <c r="K148" s="603">
        <f>SUM(H114:H147)</f>
        <v>0</v>
      </c>
      <c r="L148" s="605"/>
      <c r="M148" s="505"/>
      <c r="N148" s="505"/>
      <c r="O148" s="505"/>
      <c r="P148" s="505"/>
      <c r="Q148" s="505"/>
    </row>
    <row r="149" spans="1:17" s="506" customFormat="1" ht="15" customHeight="1" thickBot="1" x14ac:dyDescent="0.35">
      <c r="A149" s="352"/>
      <c r="B149" s="353" t="s">
        <v>156</v>
      </c>
      <c r="C149" s="353"/>
      <c r="D149" s="654"/>
      <c r="E149" s="656"/>
      <c r="F149" s="354"/>
      <c r="G149" s="355"/>
      <c r="H149" s="354"/>
      <c r="I149" s="652">
        <f>K149</f>
        <v>0</v>
      </c>
      <c r="J149" s="507"/>
      <c r="K149" s="507">
        <f>K12+K100+K111+K148</f>
        <v>0</v>
      </c>
      <c r="L149" s="605"/>
      <c r="M149" s="505"/>
      <c r="N149" s="505"/>
      <c r="O149" s="505"/>
      <c r="P149" s="505"/>
      <c r="Q149" s="505"/>
    </row>
    <row r="150" spans="1:17" ht="15" customHeight="1" x14ac:dyDescent="0.3">
      <c r="A150" s="570" t="s">
        <v>157</v>
      </c>
      <c r="B150" s="334" t="s">
        <v>158</v>
      </c>
      <c r="C150" s="308"/>
      <c r="D150" s="644"/>
      <c r="E150" s="644"/>
      <c r="F150" s="644"/>
      <c r="G150" s="645"/>
      <c r="H150" s="347"/>
      <c r="I150" s="511"/>
      <c r="J150" s="511"/>
      <c r="K150" s="356"/>
      <c r="L150" s="237"/>
      <c r="M150" s="292"/>
      <c r="N150" s="292"/>
      <c r="O150" s="292"/>
      <c r="P150" s="292"/>
      <c r="Q150" s="292"/>
    </row>
    <row r="151" spans="1:17" x14ac:dyDescent="0.3">
      <c r="A151" s="24"/>
      <c r="B151" s="296" t="s">
        <v>159</v>
      </c>
      <c r="C151" s="296"/>
      <c r="D151" s="417"/>
      <c r="E151" s="417"/>
      <c r="F151" s="417"/>
      <c r="G151" s="418"/>
      <c r="H151" s="419"/>
      <c r="I151" s="420"/>
      <c r="J151" s="244"/>
      <c r="K151" s="236"/>
      <c r="L151" s="237"/>
      <c r="M151" s="292"/>
      <c r="N151" s="292"/>
      <c r="O151" s="292"/>
      <c r="P151" s="292"/>
      <c r="Q151" s="292"/>
    </row>
    <row r="152" spans="1:17" x14ac:dyDescent="0.3">
      <c r="A152" s="24"/>
      <c r="B152" s="301" t="s">
        <v>79</v>
      </c>
      <c r="C152" s="301" t="s">
        <v>71</v>
      </c>
      <c r="D152" s="405"/>
      <c r="E152" s="97"/>
      <c r="F152" s="405"/>
      <c r="G152" s="450"/>
      <c r="H152" s="434">
        <f>IF(F152=0,D152*G152,D152*F152*G152)</f>
        <v>0</v>
      </c>
      <c r="I152" s="412"/>
      <c r="J152" s="244"/>
      <c r="K152" s="236"/>
      <c r="L152" s="237"/>
      <c r="M152" s="292"/>
      <c r="N152" s="292"/>
      <c r="O152" s="292"/>
      <c r="P152" s="292"/>
      <c r="Q152" s="292"/>
    </row>
    <row r="153" spans="1:17" x14ac:dyDescent="0.3">
      <c r="A153" s="24"/>
      <c r="B153" s="302"/>
      <c r="C153" s="302" t="s">
        <v>71</v>
      </c>
      <c r="D153" s="406"/>
      <c r="E153" s="143"/>
      <c r="F153" s="433"/>
      <c r="G153" s="439"/>
      <c r="H153" s="435">
        <f>IF(F153=0,D153*G153,D153*F153*G153)</f>
        <v>0</v>
      </c>
      <c r="I153" s="414">
        <f>SUM(H152:H153)</f>
        <v>0</v>
      </c>
      <c r="J153" s="244"/>
      <c r="K153" s="236"/>
      <c r="L153" s="237"/>
      <c r="M153" s="292"/>
      <c r="N153" s="292"/>
      <c r="O153" s="292"/>
      <c r="P153" s="292"/>
      <c r="Q153" s="292"/>
    </row>
    <row r="154" spans="1:17" x14ac:dyDescent="0.3">
      <c r="A154" s="24"/>
      <c r="B154" s="297" t="s">
        <v>80</v>
      </c>
      <c r="C154" s="297" t="s">
        <v>71</v>
      </c>
      <c r="D154" s="405"/>
      <c r="E154" s="97"/>
      <c r="F154" s="405"/>
      <c r="G154" s="96"/>
      <c r="H154" s="423">
        <f>IF(F154=0,D154*G154,D154*F154*G154)</f>
        <v>0</v>
      </c>
      <c r="I154" s="412"/>
      <c r="J154" s="509"/>
      <c r="K154" s="236"/>
      <c r="L154" s="237"/>
      <c r="M154" s="292"/>
      <c r="N154" s="292"/>
      <c r="O154" s="292"/>
      <c r="P154" s="292"/>
      <c r="Q154" s="292"/>
    </row>
    <row r="155" spans="1:17" x14ac:dyDescent="0.3">
      <c r="A155" s="24"/>
      <c r="B155" s="301"/>
      <c r="C155" s="301" t="s">
        <v>81</v>
      </c>
      <c r="D155" s="430"/>
      <c r="E155" s="145"/>
      <c r="F155" s="429"/>
      <c r="G155" s="108"/>
      <c r="H155" s="423">
        <f>D155*H154</f>
        <v>0</v>
      </c>
      <c r="I155" s="412"/>
      <c r="J155" s="509"/>
      <c r="K155" s="600"/>
      <c r="L155" s="601"/>
      <c r="M155" s="292"/>
      <c r="N155" s="292"/>
      <c r="O155" s="292"/>
      <c r="P155" s="292"/>
      <c r="Q155" s="292"/>
    </row>
    <row r="156" spans="1:17" x14ac:dyDescent="0.3">
      <c r="A156" s="24"/>
      <c r="B156" s="302"/>
      <c r="C156" s="302" t="s">
        <v>82</v>
      </c>
      <c r="D156" s="431"/>
      <c r="E156" s="143"/>
      <c r="F156" s="433"/>
      <c r="G156" s="144"/>
      <c r="H156" s="424">
        <f>(H154+H155)*D156</f>
        <v>0</v>
      </c>
      <c r="I156" s="414">
        <f>SUM(H154:H156)</f>
        <v>0</v>
      </c>
      <c r="J156" s="374"/>
      <c r="K156" s="600"/>
      <c r="L156" s="601"/>
      <c r="M156" s="292"/>
      <c r="N156" s="292"/>
      <c r="O156" s="292"/>
      <c r="P156" s="292"/>
      <c r="Q156" s="292"/>
    </row>
    <row r="157" spans="1:17" x14ac:dyDescent="0.3">
      <c r="A157" s="24"/>
      <c r="B157" s="297" t="s">
        <v>83</v>
      </c>
      <c r="C157" s="297" t="s">
        <v>71</v>
      </c>
      <c r="D157" s="429"/>
      <c r="E157" s="145"/>
      <c r="F157" s="429"/>
      <c r="G157" s="108"/>
      <c r="H157" s="423">
        <f>IF(F157=0,D157*G157,D157*F157*G157)</f>
        <v>0</v>
      </c>
      <c r="I157" s="412"/>
      <c r="J157" s="509"/>
      <c r="K157" s="236"/>
      <c r="L157" s="237"/>
      <c r="M157" s="292"/>
      <c r="N157" s="292"/>
      <c r="O157" s="292"/>
      <c r="P157" s="292"/>
      <c r="Q157" s="292"/>
    </row>
    <row r="158" spans="1:17" x14ac:dyDescent="0.3">
      <c r="A158" s="24"/>
      <c r="B158" s="301"/>
      <c r="C158" s="301" t="s">
        <v>81</v>
      </c>
      <c r="D158" s="430"/>
      <c r="E158" s="145"/>
      <c r="F158" s="429"/>
      <c r="G158" s="108"/>
      <c r="H158" s="423">
        <f>D158*H157</f>
        <v>0</v>
      </c>
      <c r="I158" s="412"/>
      <c r="J158" s="509"/>
      <c r="K158" s="600"/>
      <c r="L158" s="601"/>
      <c r="M158" s="292"/>
      <c r="N158" s="292"/>
      <c r="O158" s="292"/>
      <c r="P158" s="292"/>
      <c r="Q158" s="292"/>
    </row>
    <row r="159" spans="1:17" x14ac:dyDescent="0.3">
      <c r="A159" s="24"/>
      <c r="B159" s="302"/>
      <c r="C159" s="302" t="s">
        <v>82</v>
      </c>
      <c r="D159" s="431"/>
      <c r="E159" s="143"/>
      <c r="F159" s="433"/>
      <c r="G159" s="144"/>
      <c r="H159" s="424">
        <f>(H157+H158)*D159</f>
        <v>0</v>
      </c>
      <c r="I159" s="414">
        <f>SUM(H157:H159)</f>
        <v>0</v>
      </c>
      <c r="J159" s="374"/>
      <c r="K159" s="600"/>
      <c r="L159" s="601"/>
      <c r="M159" s="292"/>
      <c r="N159" s="292"/>
      <c r="O159" s="292"/>
      <c r="P159" s="292"/>
      <c r="Q159" s="292"/>
    </row>
    <row r="160" spans="1:17" x14ac:dyDescent="0.3">
      <c r="A160" s="24"/>
      <c r="B160" s="297" t="s">
        <v>84</v>
      </c>
      <c r="C160" s="297" t="s">
        <v>71</v>
      </c>
      <c r="D160" s="429"/>
      <c r="E160" s="145"/>
      <c r="F160" s="429"/>
      <c r="G160" s="108"/>
      <c r="H160" s="423">
        <f>IF(F160=0,D160*G160,D160*F160*G160)</f>
        <v>0</v>
      </c>
      <c r="I160" s="412"/>
      <c r="J160" s="509"/>
      <c r="K160" s="236"/>
      <c r="L160" s="237"/>
      <c r="M160" s="292"/>
      <c r="N160" s="292"/>
      <c r="O160" s="292"/>
      <c r="P160" s="292"/>
      <c r="Q160" s="292"/>
    </row>
    <row r="161" spans="1:17" x14ac:dyDescent="0.3">
      <c r="A161" s="24"/>
      <c r="B161" s="301"/>
      <c r="C161" s="301" t="s">
        <v>81</v>
      </c>
      <c r="D161" s="430"/>
      <c r="E161" s="145"/>
      <c r="F161" s="429"/>
      <c r="G161" s="108"/>
      <c r="H161" s="423">
        <f>D161*H160</f>
        <v>0</v>
      </c>
      <c r="I161" s="412"/>
      <c r="J161" s="509"/>
      <c r="K161" s="600"/>
      <c r="L161" s="601"/>
      <c r="M161" s="292"/>
      <c r="N161" s="292"/>
      <c r="O161" s="292"/>
      <c r="P161" s="292"/>
      <c r="Q161" s="292"/>
    </row>
    <row r="162" spans="1:17" x14ac:dyDescent="0.3">
      <c r="A162" s="24"/>
      <c r="B162" s="302"/>
      <c r="C162" s="302" t="s">
        <v>82</v>
      </c>
      <c r="D162" s="431"/>
      <c r="E162" s="143"/>
      <c r="F162" s="433"/>
      <c r="G162" s="144"/>
      <c r="H162" s="424">
        <f>(H160+H161)*D162</f>
        <v>0</v>
      </c>
      <c r="I162" s="414">
        <f>SUM(H160:H162)</f>
        <v>0</v>
      </c>
      <c r="J162" s="374"/>
      <c r="K162" s="600"/>
      <c r="L162" s="601"/>
      <c r="M162" s="292"/>
      <c r="N162" s="292"/>
      <c r="O162" s="292"/>
      <c r="P162" s="292"/>
      <c r="Q162" s="292"/>
    </row>
    <row r="163" spans="1:17" x14ac:dyDescent="0.3">
      <c r="A163" s="24"/>
      <c r="B163" s="297" t="s">
        <v>160</v>
      </c>
      <c r="C163" s="297" t="s">
        <v>71</v>
      </c>
      <c r="D163" s="429"/>
      <c r="E163" s="145"/>
      <c r="F163" s="429"/>
      <c r="G163" s="108"/>
      <c r="H163" s="423">
        <f>IF(F163=0,D163*G163,D163*F163*G163)</f>
        <v>0</v>
      </c>
      <c r="I163" s="412"/>
      <c r="J163" s="509"/>
      <c r="K163" s="236"/>
      <c r="L163" s="237"/>
      <c r="M163" s="292"/>
      <c r="N163" s="292"/>
      <c r="O163" s="292"/>
      <c r="P163" s="292"/>
      <c r="Q163" s="292"/>
    </row>
    <row r="164" spans="1:17" x14ac:dyDescent="0.3">
      <c r="A164" s="24"/>
      <c r="B164" s="301"/>
      <c r="C164" s="301" t="s">
        <v>81</v>
      </c>
      <c r="D164" s="430"/>
      <c r="E164" s="145"/>
      <c r="F164" s="429"/>
      <c r="G164" s="108"/>
      <c r="H164" s="423">
        <f>D164*H163</f>
        <v>0</v>
      </c>
      <c r="I164" s="412"/>
      <c r="J164" s="509"/>
      <c r="K164" s="600"/>
      <c r="L164" s="601"/>
      <c r="M164" s="292"/>
      <c r="N164" s="292"/>
      <c r="O164" s="292"/>
      <c r="P164" s="292"/>
      <c r="Q164" s="292"/>
    </row>
    <row r="165" spans="1:17" x14ac:dyDescent="0.3">
      <c r="A165" s="24"/>
      <c r="B165" s="302"/>
      <c r="C165" s="302" t="s">
        <v>82</v>
      </c>
      <c r="D165" s="431"/>
      <c r="E165" s="143"/>
      <c r="F165" s="433"/>
      <c r="G165" s="144"/>
      <c r="H165" s="424">
        <f>(H163+H164)*D165</f>
        <v>0</v>
      </c>
      <c r="I165" s="414">
        <f>SUM(H163:H165)</f>
        <v>0</v>
      </c>
      <c r="J165" s="374"/>
      <c r="K165" s="600"/>
      <c r="L165" s="601"/>
      <c r="M165" s="292"/>
      <c r="N165" s="292"/>
      <c r="O165" s="292"/>
      <c r="P165" s="292"/>
      <c r="Q165" s="292"/>
    </row>
    <row r="166" spans="1:17" x14ac:dyDescent="0.3">
      <c r="A166" s="24"/>
      <c r="B166" s="297" t="s">
        <v>94</v>
      </c>
      <c r="C166" s="297" t="s">
        <v>71</v>
      </c>
      <c r="D166" s="429"/>
      <c r="E166" s="145"/>
      <c r="F166" s="429"/>
      <c r="G166" s="108"/>
      <c r="H166" s="423">
        <f>IF(F166=0,D166*G166,D166*F166*G166)</f>
        <v>0</v>
      </c>
      <c r="I166" s="412"/>
      <c r="J166" s="509"/>
      <c r="K166" s="236"/>
      <c r="L166" s="237"/>
      <c r="M166" s="292"/>
      <c r="N166" s="292"/>
      <c r="O166" s="292"/>
      <c r="P166" s="292"/>
      <c r="Q166" s="292"/>
    </row>
    <row r="167" spans="1:17" x14ac:dyDescent="0.3">
      <c r="A167" s="24"/>
      <c r="B167" s="301"/>
      <c r="C167" s="301" t="s">
        <v>81</v>
      </c>
      <c r="D167" s="430"/>
      <c r="E167" s="145"/>
      <c r="F167" s="429"/>
      <c r="G167" s="108"/>
      <c r="H167" s="423">
        <f>D167*H166</f>
        <v>0</v>
      </c>
      <c r="I167" s="412"/>
      <c r="J167" s="509"/>
      <c r="K167" s="600"/>
      <c r="L167" s="601"/>
      <c r="M167" s="292"/>
      <c r="N167" s="292"/>
      <c r="O167" s="292"/>
      <c r="P167" s="292"/>
      <c r="Q167" s="292"/>
    </row>
    <row r="168" spans="1:17" x14ac:dyDescent="0.3">
      <c r="A168" s="24"/>
      <c r="B168" s="302"/>
      <c r="C168" s="302" t="s">
        <v>82</v>
      </c>
      <c r="D168" s="431"/>
      <c r="E168" s="143"/>
      <c r="F168" s="433"/>
      <c r="G168" s="144"/>
      <c r="H168" s="424">
        <f>(H166+H167)*D168</f>
        <v>0</v>
      </c>
      <c r="I168" s="414">
        <f>SUM(H166:H168)</f>
        <v>0</v>
      </c>
      <c r="J168" s="374"/>
      <c r="K168" s="600"/>
      <c r="L168" s="601"/>
      <c r="M168" s="292"/>
      <c r="N168" s="292"/>
      <c r="O168" s="292"/>
      <c r="P168" s="292"/>
      <c r="Q168" s="292"/>
    </row>
    <row r="169" spans="1:17" x14ac:dyDescent="0.3">
      <c r="A169" s="24"/>
      <c r="B169" s="297" t="s">
        <v>161</v>
      </c>
      <c r="C169" s="297" t="s">
        <v>71</v>
      </c>
      <c r="D169" s="429"/>
      <c r="E169" s="145"/>
      <c r="F169" s="429"/>
      <c r="G169" s="108"/>
      <c r="H169" s="423">
        <f>IF(F169=0,D169*G169,D169*F169*G169)</f>
        <v>0</v>
      </c>
      <c r="I169" s="412"/>
      <c r="J169" s="509"/>
      <c r="K169" s="236"/>
      <c r="L169" s="237"/>
      <c r="M169" s="292"/>
      <c r="N169" s="292"/>
      <c r="O169" s="292"/>
      <c r="P169" s="292"/>
      <c r="Q169" s="292"/>
    </row>
    <row r="170" spans="1:17" x14ac:dyDescent="0.3">
      <c r="A170" s="24"/>
      <c r="B170" s="301"/>
      <c r="C170" s="301" t="s">
        <v>81</v>
      </c>
      <c r="D170" s="430"/>
      <c r="E170" s="145"/>
      <c r="F170" s="429"/>
      <c r="G170" s="108"/>
      <c r="H170" s="423">
        <f>D170*H169</f>
        <v>0</v>
      </c>
      <c r="I170" s="412"/>
      <c r="J170" s="509"/>
      <c r="K170" s="600"/>
      <c r="L170" s="601"/>
      <c r="M170" s="292"/>
      <c r="N170" s="292"/>
      <c r="O170" s="292"/>
      <c r="P170" s="292"/>
      <c r="Q170" s="292"/>
    </row>
    <row r="171" spans="1:17" x14ac:dyDescent="0.3">
      <c r="A171" s="24"/>
      <c r="B171" s="302"/>
      <c r="C171" s="302" t="s">
        <v>82</v>
      </c>
      <c r="D171" s="431"/>
      <c r="E171" s="143"/>
      <c r="F171" s="433"/>
      <c r="G171" s="144"/>
      <c r="H171" s="424">
        <f>(H169+H170)*D171</f>
        <v>0</v>
      </c>
      <c r="I171" s="414">
        <f>SUM(H169:H171)</f>
        <v>0</v>
      </c>
      <c r="J171" s="374"/>
      <c r="K171" s="600"/>
      <c r="L171" s="601"/>
      <c r="M171" s="292"/>
      <c r="N171" s="292"/>
      <c r="O171" s="292"/>
      <c r="P171" s="292"/>
      <c r="Q171" s="292"/>
    </row>
    <row r="172" spans="1:17" x14ac:dyDescent="0.3">
      <c r="A172" s="24"/>
      <c r="B172" s="297" t="s">
        <v>91</v>
      </c>
      <c r="C172" s="297" t="s">
        <v>71</v>
      </c>
      <c r="D172" s="429"/>
      <c r="E172" s="145"/>
      <c r="F172" s="429"/>
      <c r="G172" s="108"/>
      <c r="H172" s="423">
        <f>IF(F172=0,D172*G172,D172*F172*G172)</f>
        <v>0</v>
      </c>
      <c r="I172" s="412"/>
      <c r="J172" s="509"/>
      <c r="K172" s="236"/>
      <c r="L172" s="237"/>
      <c r="M172" s="292"/>
      <c r="N172" s="292"/>
      <c r="O172" s="292"/>
      <c r="P172" s="292"/>
      <c r="Q172" s="292"/>
    </row>
    <row r="173" spans="1:17" x14ac:dyDescent="0.3">
      <c r="A173" s="24"/>
      <c r="B173" s="301"/>
      <c r="C173" s="301" t="s">
        <v>81</v>
      </c>
      <c r="D173" s="430"/>
      <c r="E173" s="145"/>
      <c r="F173" s="429"/>
      <c r="G173" s="108"/>
      <c r="H173" s="423">
        <f>D173*H172</f>
        <v>0</v>
      </c>
      <c r="I173" s="412"/>
      <c r="J173" s="509"/>
      <c r="K173" s="600"/>
      <c r="L173" s="601"/>
      <c r="M173" s="292"/>
      <c r="N173" s="292"/>
      <c r="O173" s="292"/>
      <c r="P173" s="292"/>
      <c r="Q173" s="292"/>
    </row>
    <row r="174" spans="1:17" x14ac:dyDescent="0.3">
      <c r="A174" s="24"/>
      <c r="B174" s="302"/>
      <c r="C174" s="302" t="s">
        <v>82</v>
      </c>
      <c r="D174" s="431"/>
      <c r="E174" s="143"/>
      <c r="F174" s="433"/>
      <c r="G174" s="144"/>
      <c r="H174" s="424">
        <f>(H172+H173)*D174</f>
        <v>0</v>
      </c>
      <c r="I174" s="414">
        <f>SUM(H172:H174)</f>
        <v>0</v>
      </c>
      <c r="J174" s="374"/>
      <c r="K174" s="600"/>
      <c r="L174" s="601"/>
      <c r="M174" s="292"/>
      <c r="N174" s="292"/>
      <c r="O174" s="292"/>
      <c r="P174" s="292"/>
      <c r="Q174" s="292"/>
    </row>
    <row r="175" spans="1:17" x14ac:dyDescent="0.3">
      <c r="A175" s="24"/>
      <c r="B175" s="297" t="s">
        <v>162</v>
      </c>
      <c r="C175" s="297" t="s">
        <v>71</v>
      </c>
      <c r="D175" s="429"/>
      <c r="E175" s="145"/>
      <c r="F175" s="429"/>
      <c r="G175" s="108"/>
      <c r="H175" s="423">
        <f>IF(F175=0,D175*G175,D175*F175*G175)</f>
        <v>0</v>
      </c>
      <c r="I175" s="412"/>
      <c r="J175" s="509"/>
      <c r="K175" s="236"/>
      <c r="L175" s="237"/>
      <c r="M175" s="292"/>
      <c r="N175" s="292"/>
      <c r="O175" s="292"/>
      <c r="P175" s="292"/>
      <c r="Q175" s="292"/>
    </row>
    <row r="176" spans="1:17" x14ac:dyDescent="0.3">
      <c r="A176" s="24"/>
      <c r="B176" s="301"/>
      <c r="C176" s="301" t="s">
        <v>81</v>
      </c>
      <c r="D176" s="430"/>
      <c r="E176" s="145"/>
      <c r="F176" s="429"/>
      <c r="G176" s="108"/>
      <c r="H176" s="423">
        <f>D176*H175</f>
        <v>0</v>
      </c>
      <c r="I176" s="412"/>
      <c r="J176" s="509"/>
      <c r="K176" s="600"/>
      <c r="L176" s="601"/>
      <c r="M176" s="292"/>
      <c r="N176" s="292"/>
      <c r="O176" s="292"/>
      <c r="P176" s="292"/>
      <c r="Q176" s="292"/>
    </row>
    <row r="177" spans="1:17" x14ac:dyDescent="0.3">
      <c r="A177" s="24"/>
      <c r="B177" s="302"/>
      <c r="C177" s="302" t="s">
        <v>82</v>
      </c>
      <c r="D177" s="431"/>
      <c r="E177" s="143"/>
      <c r="F177" s="433"/>
      <c r="G177" s="144"/>
      <c r="H177" s="424">
        <f>(H175+H176)*D177</f>
        <v>0</v>
      </c>
      <c r="I177" s="414">
        <f>SUM(H175:H177)</f>
        <v>0</v>
      </c>
      <c r="J177" s="374"/>
      <c r="K177" s="600"/>
      <c r="L177" s="601"/>
      <c r="M177" s="292"/>
      <c r="N177" s="292"/>
      <c r="O177" s="292"/>
      <c r="P177" s="292"/>
      <c r="Q177" s="292"/>
    </row>
    <row r="178" spans="1:17" x14ac:dyDescent="0.3">
      <c r="A178" s="24"/>
      <c r="B178" s="297" t="s">
        <v>676</v>
      </c>
      <c r="C178" s="297" t="s">
        <v>71</v>
      </c>
      <c r="D178" s="429"/>
      <c r="E178" s="145"/>
      <c r="F178" s="429"/>
      <c r="G178" s="108"/>
      <c r="H178" s="423">
        <f>IF(F178=0,D178*G178,D178*F178*G178)</f>
        <v>0</v>
      </c>
      <c r="I178" s="412"/>
      <c r="J178" s="509"/>
      <c r="K178" s="236"/>
      <c r="L178" s="237"/>
      <c r="M178" s="292"/>
      <c r="N178" s="292"/>
      <c r="O178" s="292"/>
      <c r="P178" s="292"/>
      <c r="Q178" s="292"/>
    </row>
    <row r="179" spans="1:17" x14ac:dyDescent="0.3">
      <c r="A179" s="24"/>
      <c r="B179" s="301"/>
      <c r="C179" s="301" t="s">
        <v>81</v>
      </c>
      <c r="D179" s="430"/>
      <c r="E179" s="145"/>
      <c r="F179" s="429"/>
      <c r="G179" s="108"/>
      <c r="H179" s="423">
        <f>D179*H178</f>
        <v>0</v>
      </c>
      <c r="I179" s="412"/>
      <c r="J179" s="509"/>
      <c r="K179" s="600"/>
      <c r="L179" s="601"/>
      <c r="M179" s="292"/>
      <c r="N179" s="292"/>
      <c r="O179" s="292"/>
      <c r="P179" s="292"/>
      <c r="Q179" s="292"/>
    </row>
    <row r="180" spans="1:17" x14ac:dyDescent="0.3">
      <c r="A180" s="24"/>
      <c r="B180" s="302"/>
      <c r="C180" s="302" t="s">
        <v>82</v>
      </c>
      <c r="D180" s="431"/>
      <c r="E180" s="143"/>
      <c r="F180" s="433"/>
      <c r="G180" s="144"/>
      <c r="H180" s="424">
        <f>(H178+H179)*D180</f>
        <v>0</v>
      </c>
      <c r="I180" s="414">
        <f>SUM(H178:H180)</f>
        <v>0</v>
      </c>
      <c r="J180" s="374"/>
      <c r="K180" s="600"/>
      <c r="L180" s="601"/>
      <c r="M180" s="292"/>
      <c r="N180" s="292"/>
      <c r="O180" s="292"/>
      <c r="P180" s="292"/>
      <c r="Q180" s="292"/>
    </row>
    <row r="181" spans="1:17" x14ac:dyDescent="0.3">
      <c r="A181" s="24"/>
      <c r="B181" s="297" t="s">
        <v>677</v>
      </c>
      <c r="C181" s="297" t="s">
        <v>71</v>
      </c>
      <c r="D181" s="429"/>
      <c r="E181" s="145"/>
      <c r="F181" s="429"/>
      <c r="G181" s="108"/>
      <c r="H181" s="423">
        <f>IF(F181=0,D181*G181,D181*F181*G181)</f>
        <v>0</v>
      </c>
      <c r="I181" s="412"/>
      <c r="J181" s="509"/>
      <c r="K181" s="236"/>
      <c r="L181" s="237"/>
      <c r="M181" s="292"/>
      <c r="N181" s="292"/>
      <c r="O181" s="292"/>
      <c r="P181" s="292"/>
      <c r="Q181" s="292"/>
    </row>
    <row r="182" spans="1:17" x14ac:dyDescent="0.3">
      <c r="A182" s="24"/>
      <c r="B182" s="301"/>
      <c r="C182" s="301" t="s">
        <v>81</v>
      </c>
      <c r="D182" s="430"/>
      <c r="E182" s="145"/>
      <c r="F182" s="429"/>
      <c r="G182" s="108"/>
      <c r="H182" s="423">
        <f>D182*H181</f>
        <v>0</v>
      </c>
      <c r="I182" s="412"/>
      <c r="J182" s="509"/>
      <c r="K182" s="600"/>
      <c r="L182" s="601"/>
      <c r="M182" s="292"/>
      <c r="N182" s="292"/>
      <c r="O182" s="292"/>
      <c r="P182" s="292"/>
      <c r="Q182" s="292"/>
    </row>
    <row r="183" spans="1:17" x14ac:dyDescent="0.3">
      <c r="A183" s="24"/>
      <c r="B183" s="302"/>
      <c r="C183" s="302" t="s">
        <v>82</v>
      </c>
      <c r="D183" s="431"/>
      <c r="E183" s="143"/>
      <c r="F183" s="433"/>
      <c r="G183" s="144"/>
      <c r="H183" s="424">
        <f>(H181+H182)*D183</f>
        <v>0</v>
      </c>
      <c r="I183" s="414">
        <f>SUM(H181:H183)</f>
        <v>0</v>
      </c>
      <c r="J183" s="374"/>
      <c r="K183" s="600"/>
      <c r="L183" s="601"/>
      <c r="M183" s="292"/>
      <c r="N183" s="292"/>
      <c r="O183" s="292"/>
      <c r="P183" s="292"/>
      <c r="Q183" s="292"/>
    </row>
    <row r="184" spans="1:17" x14ac:dyDescent="0.3">
      <c r="A184" s="24"/>
      <c r="B184" s="297" t="s">
        <v>163</v>
      </c>
      <c r="C184" s="297" t="s">
        <v>71</v>
      </c>
      <c r="D184" s="429"/>
      <c r="E184" s="145"/>
      <c r="F184" s="429"/>
      <c r="G184" s="108"/>
      <c r="H184" s="423">
        <f>IF(F184=0,D184*G184,D184*F184*G184)</f>
        <v>0</v>
      </c>
      <c r="I184" s="412"/>
      <c r="J184" s="509"/>
      <c r="K184" s="236"/>
      <c r="L184" s="237"/>
      <c r="M184" s="292"/>
      <c r="N184" s="292"/>
      <c r="O184" s="292"/>
      <c r="P184" s="292"/>
      <c r="Q184" s="292"/>
    </row>
    <row r="185" spans="1:17" x14ac:dyDescent="0.3">
      <c r="A185" s="24"/>
      <c r="B185" s="301"/>
      <c r="C185" s="301" t="s">
        <v>81</v>
      </c>
      <c r="D185" s="430"/>
      <c r="E185" s="145"/>
      <c r="F185" s="429"/>
      <c r="G185" s="108"/>
      <c r="H185" s="423">
        <f>D185*H184</f>
        <v>0</v>
      </c>
      <c r="I185" s="412"/>
      <c r="J185" s="509"/>
      <c r="K185" s="600"/>
      <c r="L185" s="601"/>
      <c r="M185" s="292"/>
      <c r="N185" s="292"/>
      <c r="O185" s="292"/>
      <c r="P185" s="292"/>
      <c r="Q185" s="292"/>
    </row>
    <row r="186" spans="1:17" x14ac:dyDescent="0.3">
      <c r="A186" s="24"/>
      <c r="B186" s="302"/>
      <c r="C186" s="302" t="s">
        <v>82</v>
      </c>
      <c r="D186" s="431"/>
      <c r="E186" s="143"/>
      <c r="F186" s="433"/>
      <c r="G186" s="144"/>
      <c r="H186" s="424">
        <f>(H184+H185)*D186</f>
        <v>0</v>
      </c>
      <c r="I186" s="414">
        <f>SUM(H184:H186)</f>
        <v>0</v>
      </c>
      <c r="J186" s="374"/>
      <c r="K186" s="600"/>
      <c r="L186" s="601"/>
      <c r="M186" s="292"/>
      <c r="N186" s="292"/>
      <c r="O186" s="292"/>
      <c r="P186" s="292"/>
      <c r="Q186" s="292"/>
    </row>
    <row r="187" spans="1:17" x14ac:dyDescent="0.3">
      <c r="A187" s="24"/>
      <c r="B187" s="297" t="s">
        <v>75</v>
      </c>
      <c r="C187" s="297" t="s">
        <v>71</v>
      </c>
      <c r="D187" s="429"/>
      <c r="E187" s="145"/>
      <c r="F187" s="429"/>
      <c r="G187" s="108"/>
      <c r="H187" s="423">
        <f>IF(F187=0,D187*G187,D187*F187*G187)</f>
        <v>0</v>
      </c>
      <c r="I187" s="412"/>
      <c r="J187" s="509"/>
      <c r="K187" s="236"/>
      <c r="L187" s="237"/>
      <c r="M187" s="292"/>
      <c r="N187" s="292"/>
      <c r="O187" s="292"/>
      <c r="P187" s="292"/>
      <c r="Q187" s="292"/>
    </row>
    <row r="188" spans="1:17" x14ac:dyDescent="0.3">
      <c r="A188" s="24"/>
      <c r="B188" s="297"/>
      <c r="C188" s="301" t="s">
        <v>81</v>
      </c>
      <c r="D188" s="430"/>
      <c r="E188" s="145"/>
      <c r="F188" s="429"/>
      <c r="G188" s="108"/>
      <c r="H188" s="423">
        <f>D188*H187</f>
        <v>0</v>
      </c>
      <c r="I188" s="412"/>
      <c r="J188" s="509"/>
      <c r="K188" s="236"/>
      <c r="L188" s="237"/>
      <c r="M188" s="292"/>
      <c r="N188" s="292"/>
      <c r="O188" s="292"/>
      <c r="P188" s="292"/>
      <c r="Q188" s="292"/>
    </row>
    <row r="189" spans="1:17" ht="14.4" thickBot="1" x14ac:dyDescent="0.35">
      <c r="A189" s="24"/>
      <c r="B189" s="309"/>
      <c r="C189" s="309" t="s">
        <v>82</v>
      </c>
      <c r="D189" s="431"/>
      <c r="E189" s="150"/>
      <c r="F189" s="458"/>
      <c r="G189" s="151"/>
      <c r="H189" s="456">
        <f>(H187+H188)*D189</f>
        <v>0</v>
      </c>
      <c r="I189" s="457">
        <f>SUM(H187:H189)</f>
        <v>0</v>
      </c>
      <c r="J189" s="522">
        <f>SUM(I152:I189)</f>
        <v>0</v>
      </c>
      <c r="K189" s="600"/>
      <c r="L189" s="601"/>
      <c r="M189" s="292"/>
      <c r="N189" s="292"/>
      <c r="O189" s="292"/>
      <c r="P189" s="292"/>
      <c r="Q189" s="292"/>
    </row>
    <row r="190" spans="1:17" ht="14.4" thickTop="1" x14ac:dyDescent="0.3">
      <c r="A190" s="24"/>
      <c r="B190" s="296" t="s">
        <v>164</v>
      </c>
      <c r="C190" s="296"/>
      <c r="D190" s="462"/>
      <c r="E190" s="462"/>
      <c r="F190" s="462"/>
      <c r="G190" s="463"/>
      <c r="H190" s="464"/>
      <c r="I190" s="465"/>
      <c r="J190" s="244"/>
      <c r="K190" s="606"/>
      <c r="L190" s="604"/>
      <c r="M190" s="292"/>
      <c r="N190" s="292"/>
      <c r="O190" s="292"/>
      <c r="P190" s="292"/>
      <c r="Q190" s="292"/>
    </row>
    <row r="191" spans="1:17" x14ac:dyDescent="0.3">
      <c r="A191" s="24"/>
      <c r="B191" s="297" t="s">
        <v>85</v>
      </c>
      <c r="C191" s="297" t="s">
        <v>71</v>
      </c>
      <c r="D191" s="429"/>
      <c r="E191" s="145"/>
      <c r="F191" s="429"/>
      <c r="G191" s="108"/>
      <c r="H191" s="423">
        <f>IF(F191=0,D191*G191,D191*F191*G191)</f>
        <v>0</v>
      </c>
      <c r="I191" s="632"/>
      <c r="J191" s="370"/>
      <c r="K191" s="606"/>
      <c r="L191" s="604"/>
      <c r="M191" s="292"/>
      <c r="N191" s="292"/>
      <c r="O191" s="292"/>
      <c r="P191" s="292"/>
      <c r="Q191" s="292"/>
    </row>
    <row r="192" spans="1:17" x14ac:dyDescent="0.3">
      <c r="A192" s="24"/>
      <c r="B192" s="301"/>
      <c r="C192" s="301" t="s">
        <v>81</v>
      </c>
      <c r="D192" s="430"/>
      <c r="E192" s="145"/>
      <c r="F192" s="429"/>
      <c r="G192" s="108"/>
      <c r="H192" s="423">
        <f>D192*H191</f>
        <v>0</v>
      </c>
      <c r="I192" s="423"/>
      <c r="J192" s="370"/>
      <c r="K192" s="600"/>
      <c r="L192" s="601"/>
      <c r="M192" s="292"/>
      <c r="N192" s="292"/>
      <c r="O192" s="292"/>
      <c r="P192" s="292"/>
      <c r="Q192" s="292"/>
    </row>
    <row r="193" spans="1:17" x14ac:dyDescent="0.3">
      <c r="A193" s="24"/>
      <c r="B193" s="302"/>
      <c r="C193" s="302" t="s">
        <v>82</v>
      </c>
      <c r="D193" s="431"/>
      <c r="E193" s="143"/>
      <c r="F193" s="433"/>
      <c r="G193" s="144"/>
      <c r="H193" s="424">
        <f>(H191+H192)*D193</f>
        <v>0</v>
      </c>
      <c r="I193" s="424">
        <f>SUM(H191:H193)</f>
        <v>0</v>
      </c>
      <c r="J193" s="370"/>
      <c r="K193" s="600"/>
      <c r="L193" s="601"/>
      <c r="M193" s="292"/>
      <c r="N193" s="292"/>
      <c r="O193" s="292"/>
      <c r="P193" s="292"/>
      <c r="Q193" s="292"/>
    </row>
    <row r="194" spans="1:17" x14ac:dyDescent="0.3">
      <c r="A194" s="24"/>
      <c r="B194" s="297" t="s">
        <v>165</v>
      </c>
      <c r="C194" s="297" t="s">
        <v>71</v>
      </c>
      <c r="D194" s="429"/>
      <c r="E194" s="145"/>
      <c r="F194" s="429"/>
      <c r="G194" s="108"/>
      <c r="H194" s="423">
        <f>IF(F194=0,D194*G194,D194*F194*G194)</f>
        <v>0</v>
      </c>
      <c r="I194" s="412"/>
      <c r="J194" s="509"/>
      <c r="K194" s="606"/>
      <c r="L194" s="604"/>
      <c r="M194" s="292"/>
      <c r="N194" s="292"/>
      <c r="O194" s="292"/>
      <c r="P194" s="292"/>
      <c r="Q194" s="292"/>
    </row>
    <row r="195" spans="1:17" x14ac:dyDescent="0.3">
      <c r="A195" s="24"/>
      <c r="B195" s="301"/>
      <c r="C195" s="301" t="s">
        <v>81</v>
      </c>
      <c r="D195" s="430"/>
      <c r="E195" s="145"/>
      <c r="F195" s="429"/>
      <c r="G195" s="108"/>
      <c r="H195" s="423">
        <f>D195*H194</f>
        <v>0</v>
      </c>
      <c r="I195" s="412"/>
      <c r="J195" s="509"/>
      <c r="K195" s="600"/>
      <c r="L195" s="601"/>
      <c r="M195" s="292"/>
      <c r="N195" s="292"/>
      <c r="O195" s="292"/>
      <c r="P195" s="292"/>
      <c r="Q195" s="292"/>
    </row>
    <row r="196" spans="1:17" x14ac:dyDescent="0.3">
      <c r="A196" s="24"/>
      <c r="B196" s="302"/>
      <c r="C196" s="302" t="s">
        <v>82</v>
      </c>
      <c r="D196" s="431"/>
      <c r="E196" s="143"/>
      <c r="F196" s="433"/>
      <c r="G196" s="144"/>
      <c r="H196" s="424">
        <f>(H194+H195)*D196</f>
        <v>0</v>
      </c>
      <c r="I196" s="424">
        <f>SUM(H194:H196)</f>
        <v>0</v>
      </c>
      <c r="J196" s="370"/>
      <c r="K196" s="600"/>
      <c r="L196" s="601"/>
      <c r="M196" s="292"/>
      <c r="N196" s="292"/>
      <c r="O196" s="292"/>
      <c r="P196" s="292"/>
      <c r="Q196" s="292"/>
    </row>
    <row r="197" spans="1:17" x14ac:dyDescent="0.3">
      <c r="A197" s="24"/>
      <c r="B197" s="297" t="s">
        <v>166</v>
      </c>
      <c r="C197" s="297" t="s">
        <v>71</v>
      </c>
      <c r="D197" s="429"/>
      <c r="E197" s="145"/>
      <c r="F197" s="429"/>
      <c r="G197" s="108"/>
      <c r="H197" s="423">
        <f>IF(F197=0,D197*G197,D197*F197*G197)</f>
        <v>0</v>
      </c>
      <c r="I197" s="423"/>
      <c r="J197" s="370"/>
      <c r="K197" s="606"/>
      <c r="L197" s="604"/>
      <c r="M197" s="292"/>
      <c r="N197" s="292"/>
      <c r="O197" s="292"/>
      <c r="P197" s="292"/>
      <c r="Q197" s="292"/>
    </row>
    <row r="198" spans="1:17" x14ac:dyDescent="0.3">
      <c r="A198" s="24"/>
      <c r="B198" s="301"/>
      <c r="C198" s="301" t="s">
        <v>81</v>
      </c>
      <c r="D198" s="430"/>
      <c r="E198" s="145"/>
      <c r="F198" s="429"/>
      <c r="G198" s="108"/>
      <c r="H198" s="423">
        <f>D198*H197</f>
        <v>0</v>
      </c>
      <c r="I198" s="423"/>
      <c r="J198" s="370"/>
      <c r="K198" s="600"/>
      <c r="L198" s="601"/>
      <c r="M198" s="292"/>
      <c r="N198" s="292"/>
      <c r="O198" s="292"/>
      <c r="P198" s="292"/>
      <c r="Q198" s="292"/>
    </row>
    <row r="199" spans="1:17" x14ac:dyDescent="0.3">
      <c r="A199" s="24"/>
      <c r="B199" s="302"/>
      <c r="C199" s="302" t="s">
        <v>82</v>
      </c>
      <c r="D199" s="431"/>
      <c r="E199" s="143"/>
      <c r="F199" s="433"/>
      <c r="G199" s="144"/>
      <c r="H199" s="424">
        <f>(H197+H198)*D199</f>
        <v>0</v>
      </c>
      <c r="I199" s="424">
        <f>SUM(H197:H199)</f>
        <v>0</v>
      </c>
      <c r="J199" s="370"/>
      <c r="K199" s="600"/>
      <c r="L199" s="601"/>
      <c r="M199" s="292"/>
      <c r="N199" s="292"/>
      <c r="O199" s="292"/>
      <c r="P199" s="292"/>
      <c r="Q199" s="292"/>
    </row>
    <row r="200" spans="1:17" x14ac:dyDescent="0.3">
      <c r="A200" s="24"/>
      <c r="B200" s="297" t="s">
        <v>167</v>
      </c>
      <c r="C200" s="297" t="s">
        <v>71</v>
      </c>
      <c r="D200" s="429"/>
      <c r="E200" s="145"/>
      <c r="F200" s="429"/>
      <c r="G200" s="108"/>
      <c r="H200" s="423">
        <f>IF(F200=0,D200*G200,D200*F200*G200)</f>
        <v>0</v>
      </c>
      <c r="I200" s="423"/>
      <c r="J200" s="370"/>
      <c r="K200" s="236"/>
      <c r="L200" s="237"/>
      <c r="M200" s="292"/>
      <c r="N200" s="292"/>
      <c r="O200" s="292"/>
      <c r="P200" s="292"/>
      <c r="Q200" s="292"/>
    </row>
    <row r="201" spans="1:17" x14ac:dyDescent="0.3">
      <c r="A201" s="24"/>
      <c r="B201" s="301"/>
      <c r="C201" s="301" t="s">
        <v>81</v>
      </c>
      <c r="D201" s="430"/>
      <c r="E201" s="145"/>
      <c r="F201" s="429"/>
      <c r="G201" s="108"/>
      <c r="H201" s="423">
        <f>D201*H200</f>
        <v>0</v>
      </c>
      <c r="I201" s="423"/>
      <c r="J201" s="370"/>
      <c r="K201" s="600"/>
      <c r="L201" s="601"/>
      <c r="M201" s="292"/>
      <c r="N201" s="292"/>
      <c r="O201" s="292"/>
      <c r="P201" s="292"/>
      <c r="Q201" s="292"/>
    </row>
    <row r="202" spans="1:17" x14ac:dyDescent="0.3">
      <c r="A202" s="24"/>
      <c r="B202" s="302"/>
      <c r="C202" s="302" t="s">
        <v>82</v>
      </c>
      <c r="D202" s="431"/>
      <c r="E202" s="143"/>
      <c r="F202" s="433"/>
      <c r="G202" s="144"/>
      <c r="H202" s="424">
        <f>(H200+H201)*D202</f>
        <v>0</v>
      </c>
      <c r="I202" s="424">
        <f>SUM(H200:H202)</f>
        <v>0</v>
      </c>
      <c r="J202" s="370"/>
      <c r="K202" s="600"/>
      <c r="L202" s="601"/>
      <c r="M202" s="292"/>
      <c r="N202" s="292"/>
      <c r="O202" s="292"/>
      <c r="P202" s="292"/>
      <c r="Q202" s="292"/>
    </row>
    <row r="203" spans="1:17" x14ac:dyDescent="0.3">
      <c r="A203" s="24"/>
      <c r="B203" s="297" t="s">
        <v>168</v>
      </c>
      <c r="C203" s="297" t="s">
        <v>71</v>
      </c>
      <c r="D203" s="429"/>
      <c r="E203" s="145"/>
      <c r="F203" s="429"/>
      <c r="G203" s="108"/>
      <c r="H203" s="423">
        <f>IF(F203=0,D203*G203,D203*F203*G203)</f>
        <v>0</v>
      </c>
      <c r="I203" s="412"/>
      <c r="J203" s="509"/>
      <c r="K203" s="606"/>
      <c r="L203" s="604"/>
      <c r="M203" s="292"/>
      <c r="N203" s="292"/>
      <c r="O203" s="292"/>
      <c r="P203" s="292"/>
      <c r="Q203" s="292"/>
    </row>
    <row r="204" spans="1:17" x14ac:dyDescent="0.3">
      <c r="A204" s="24"/>
      <c r="B204" s="301"/>
      <c r="C204" s="301" t="s">
        <v>81</v>
      </c>
      <c r="D204" s="430"/>
      <c r="E204" s="145"/>
      <c r="F204" s="429"/>
      <c r="G204" s="108"/>
      <c r="H204" s="423">
        <f>D204*H203</f>
        <v>0</v>
      </c>
      <c r="I204" s="412"/>
      <c r="J204" s="509"/>
      <c r="K204" s="600"/>
      <c r="L204" s="601"/>
      <c r="M204" s="292"/>
      <c r="N204" s="292"/>
      <c r="O204" s="292"/>
      <c r="P204" s="292"/>
      <c r="Q204" s="292"/>
    </row>
    <row r="205" spans="1:17" x14ac:dyDescent="0.3">
      <c r="A205" s="24"/>
      <c r="B205" s="302"/>
      <c r="C205" s="302" t="s">
        <v>82</v>
      </c>
      <c r="D205" s="431"/>
      <c r="E205" s="143"/>
      <c r="F205" s="433"/>
      <c r="G205" s="144"/>
      <c r="H205" s="424">
        <f>(H203+H204)*D205</f>
        <v>0</v>
      </c>
      <c r="I205" s="424">
        <f>SUM(H203:H205)</f>
        <v>0</v>
      </c>
      <c r="J205" s="370"/>
      <c r="K205" s="600"/>
      <c r="L205" s="601"/>
      <c r="M205" s="292"/>
      <c r="N205" s="292"/>
      <c r="O205" s="292"/>
      <c r="P205" s="292"/>
      <c r="Q205" s="292"/>
    </row>
    <row r="206" spans="1:17" x14ac:dyDescent="0.3">
      <c r="A206" s="24"/>
      <c r="B206" s="297" t="s">
        <v>75</v>
      </c>
      <c r="C206" s="297" t="s">
        <v>71</v>
      </c>
      <c r="D206" s="429"/>
      <c r="E206" s="145"/>
      <c r="F206" s="429"/>
      <c r="G206" s="108"/>
      <c r="H206" s="423">
        <f>IF(F206=0,D206*G206,D206*F206*G206)</f>
        <v>0</v>
      </c>
      <c r="I206" s="412"/>
      <c r="J206" s="509"/>
      <c r="K206" s="606"/>
      <c r="L206" s="604"/>
      <c r="M206" s="292"/>
      <c r="N206" s="292"/>
      <c r="O206" s="292"/>
      <c r="P206" s="292"/>
      <c r="Q206" s="292"/>
    </row>
    <row r="207" spans="1:17" x14ac:dyDescent="0.3">
      <c r="A207" s="24"/>
      <c r="B207" s="297"/>
      <c r="C207" s="301" t="s">
        <v>81</v>
      </c>
      <c r="D207" s="430"/>
      <c r="E207" s="145"/>
      <c r="F207" s="429"/>
      <c r="G207" s="108"/>
      <c r="H207" s="423">
        <f>D207*H206</f>
        <v>0</v>
      </c>
      <c r="I207" s="412"/>
      <c r="J207" s="509"/>
      <c r="K207" s="236"/>
      <c r="L207" s="237"/>
      <c r="M207" s="292"/>
      <c r="N207" s="292"/>
      <c r="O207" s="292"/>
      <c r="P207" s="292"/>
      <c r="Q207" s="292"/>
    </row>
    <row r="208" spans="1:17" ht="14.4" thickBot="1" x14ac:dyDescent="0.35">
      <c r="A208" s="24"/>
      <c r="B208" s="309"/>
      <c r="C208" s="309" t="s">
        <v>82</v>
      </c>
      <c r="D208" s="431"/>
      <c r="E208" s="150"/>
      <c r="F208" s="458"/>
      <c r="G208" s="151"/>
      <c r="H208" s="456">
        <f>(H206+H207)*D208</f>
        <v>0</v>
      </c>
      <c r="I208" s="456">
        <f>SUM(H206:H208)</f>
        <v>0</v>
      </c>
      <c r="J208" s="461">
        <f>SUM(I191:I208)</f>
        <v>0</v>
      </c>
      <c r="K208" s="600"/>
      <c r="L208" s="601"/>
      <c r="M208" s="292"/>
      <c r="N208" s="292"/>
      <c r="O208" s="292"/>
      <c r="P208" s="292"/>
      <c r="Q208" s="292"/>
    </row>
    <row r="209" spans="1:17" ht="14.4" thickTop="1" x14ac:dyDescent="0.3">
      <c r="A209" s="24"/>
      <c r="B209" s="296" t="s">
        <v>169</v>
      </c>
      <c r="C209" s="296"/>
      <c r="D209" s="462"/>
      <c r="E209" s="462"/>
      <c r="F209" s="462"/>
      <c r="G209" s="463"/>
      <c r="H209" s="464"/>
      <c r="I209" s="465"/>
      <c r="J209" s="244"/>
      <c r="K209" s="606"/>
      <c r="L209" s="604"/>
      <c r="M209" s="292"/>
      <c r="N209" s="292"/>
      <c r="O209" s="292"/>
      <c r="P209" s="292"/>
      <c r="Q209" s="292"/>
    </row>
    <row r="210" spans="1:17" x14ac:dyDescent="0.3">
      <c r="A210" s="24"/>
      <c r="B210" s="297" t="s">
        <v>87</v>
      </c>
      <c r="C210" s="297" t="s">
        <v>71</v>
      </c>
      <c r="D210" s="405"/>
      <c r="E210" s="97"/>
      <c r="F210" s="405"/>
      <c r="G210" s="96"/>
      <c r="H210" s="423">
        <f>IF(F210=0,D210*G210,D210*F210*G210)</f>
        <v>0</v>
      </c>
      <c r="I210" s="412"/>
      <c r="J210" s="509"/>
      <c r="K210" s="606"/>
      <c r="L210" s="604"/>
      <c r="M210" s="292"/>
      <c r="N210" s="292"/>
      <c r="O210" s="292"/>
      <c r="P210" s="292"/>
      <c r="Q210" s="292"/>
    </row>
    <row r="211" spans="1:17" x14ac:dyDescent="0.3">
      <c r="A211" s="24"/>
      <c r="B211" s="301"/>
      <c r="C211" s="301" t="s">
        <v>81</v>
      </c>
      <c r="D211" s="430"/>
      <c r="E211" s="145"/>
      <c r="F211" s="429"/>
      <c r="G211" s="108"/>
      <c r="H211" s="423">
        <f>D211*H210</f>
        <v>0</v>
      </c>
      <c r="I211" s="412"/>
      <c r="J211" s="509"/>
      <c r="K211" s="600"/>
      <c r="L211" s="601"/>
      <c r="M211" s="292"/>
      <c r="N211" s="292"/>
      <c r="O211" s="292"/>
      <c r="P211" s="292"/>
      <c r="Q211" s="292"/>
    </row>
    <row r="212" spans="1:17" x14ac:dyDescent="0.3">
      <c r="A212" s="24"/>
      <c r="B212" s="302"/>
      <c r="C212" s="302" t="s">
        <v>82</v>
      </c>
      <c r="D212" s="431"/>
      <c r="E212" s="143"/>
      <c r="F212" s="433"/>
      <c r="G212" s="144"/>
      <c r="H212" s="424">
        <f>(H210+H211)*D212</f>
        <v>0</v>
      </c>
      <c r="I212" s="414">
        <f>SUM(H210:H212)</f>
        <v>0</v>
      </c>
      <c r="J212" s="374"/>
      <c r="K212" s="600"/>
      <c r="L212" s="601"/>
      <c r="M212" s="292"/>
      <c r="N212" s="292"/>
      <c r="O212" s="292"/>
      <c r="P212" s="292"/>
      <c r="Q212" s="292"/>
    </row>
    <row r="213" spans="1:17" x14ac:dyDescent="0.3">
      <c r="A213" s="24"/>
      <c r="B213" s="297" t="s">
        <v>170</v>
      </c>
      <c r="C213" s="297" t="s">
        <v>71</v>
      </c>
      <c r="D213" s="429"/>
      <c r="E213" s="145"/>
      <c r="F213" s="429"/>
      <c r="G213" s="108"/>
      <c r="H213" s="423">
        <f>IF(F213=0,D213*G213,D213*F213*G213)</f>
        <v>0</v>
      </c>
      <c r="I213" s="412"/>
      <c r="J213" s="509"/>
      <c r="K213" s="606"/>
      <c r="L213" s="604"/>
      <c r="M213" s="292"/>
      <c r="N213" s="292"/>
      <c r="O213" s="292"/>
      <c r="P213" s="292"/>
      <c r="Q213" s="292"/>
    </row>
    <row r="214" spans="1:17" x14ac:dyDescent="0.3">
      <c r="A214" s="24"/>
      <c r="B214" s="301"/>
      <c r="C214" s="301" t="s">
        <v>81</v>
      </c>
      <c r="D214" s="430"/>
      <c r="E214" s="145"/>
      <c r="F214" s="429"/>
      <c r="G214" s="108"/>
      <c r="H214" s="423">
        <f>D214*H213</f>
        <v>0</v>
      </c>
      <c r="I214" s="412"/>
      <c r="J214" s="509"/>
      <c r="K214" s="600"/>
      <c r="L214" s="601"/>
      <c r="M214" s="292"/>
      <c r="N214" s="292"/>
      <c r="O214" s="292"/>
      <c r="P214" s="292"/>
      <c r="Q214" s="292"/>
    </row>
    <row r="215" spans="1:17" x14ac:dyDescent="0.3">
      <c r="A215" s="24"/>
      <c r="B215" s="302"/>
      <c r="C215" s="302" t="s">
        <v>82</v>
      </c>
      <c r="D215" s="431"/>
      <c r="E215" s="143"/>
      <c r="F215" s="433"/>
      <c r="G215" s="144"/>
      <c r="H215" s="424">
        <f>(H213+H214)*D215</f>
        <v>0</v>
      </c>
      <c r="I215" s="414">
        <f>SUM(H213:H215)</f>
        <v>0</v>
      </c>
      <c r="J215" s="374"/>
      <c r="K215" s="600"/>
      <c r="L215" s="601"/>
      <c r="M215" s="292"/>
      <c r="N215" s="292"/>
      <c r="O215" s="292"/>
      <c r="P215" s="292"/>
      <c r="Q215" s="292"/>
    </row>
    <row r="216" spans="1:17" x14ac:dyDescent="0.3">
      <c r="A216" s="24"/>
      <c r="B216" s="297" t="s">
        <v>171</v>
      </c>
      <c r="C216" s="297" t="s">
        <v>71</v>
      </c>
      <c r="D216" s="429"/>
      <c r="E216" s="145"/>
      <c r="F216" s="429"/>
      <c r="G216" s="108"/>
      <c r="H216" s="423">
        <f>IF(F216=0,D216*G216,D216*F216*G216)</f>
        <v>0</v>
      </c>
      <c r="I216" s="412"/>
      <c r="J216" s="509"/>
      <c r="K216" s="606"/>
      <c r="L216" s="604"/>
      <c r="M216" s="292"/>
      <c r="N216" s="292"/>
      <c r="O216" s="292"/>
      <c r="P216" s="292"/>
      <c r="Q216" s="292"/>
    </row>
    <row r="217" spans="1:17" x14ac:dyDescent="0.3">
      <c r="A217" s="24"/>
      <c r="B217" s="301"/>
      <c r="C217" s="301" t="s">
        <v>81</v>
      </c>
      <c r="D217" s="430"/>
      <c r="E217" s="145"/>
      <c r="F217" s="429"/>
      <c r="G217" s="108"/>
      <c r="H217" s="423">
        <f>D217*H216</f>
        <v>0</v>
      </c>
      <c r="I217" s="412"/>
      <c r="J217" s="509"/>
      <c r="K217" s="600"/>
      <c r="L217" s="601"/>
      <c r="M217" s="292"/>
      <c r="N217" s="292"/>
      <c r="O217" s="292"/>
      <c r="P217" s="292"/>
      <c r="Q217" s="292"/>
    </row>
    <row r="218" spans="1:17" x14ac:dyDescent="0.3">
      <c r="A218" s="24"/>
      <c r="B218" s="302"/>
      <c r="C218" s="302" t="s">
        <v>82</v>
      </c>
      <c r="D218" s="431"/>
      <c r="E218" s="143"/>
      <c r="F218" s="433"/>
      <c r="G218" s="144"/>
      <c r="H218" s="424">
        <f>(H216+H217)*D218</f>
        <v>0</v>
      </c>
      <c r="I218" s="414">
        <f>SUM(H216:H218)</f>
        <v>0</v>
      </c>
      <c r="J218" s="374"/>
      <c r="K218" s="600"/>
      <c r="L218" s="601"/>
      <c r="M218" s="292"/>
      <c r="N218" s="292"/>
      <c r="O218" s="292"/>
      <c r="P218" s="292"/>
      <c r="Q218" s="292"/>
    </row>
    <row r="219" spans="1:17" x14ac:dyDescent="0.3">
      <c r="A219" s="24"/>
      <c r="B219" s="297" t="s">
        <v>172</v>
      </c>
      <c r="C219" s="297" t="s">
        <v>71</v>
      </c>
      <c r="D219" s="429"/>
      <c r="E219" s="145"/>
      <c r="F219" s="429"/>
      <c r="G219" s="108"/>
      <c r="H219" s="423">
        <f>IF(F219=0,D219*G219,D219*F219*G219)</f>
        <v>0</v>
      </c>
      <c r="I219" s="412"/>
      <c r="J219" s="509"/>
      <c r="K219" s="606"/>
      <c r="L219" s="604"/>
      <c r="M219" s="292"/>
      <c r="N219" s="292"/>
      <c r="O219" s="292"/>
      <c r="P219" s="292"/>
      <c r="Q219" s="292"/>
    </row>
    <row r="220" spans="1:17" x14ac:dyDescent="0.3">
      <c r="A220" s="24"/>
      <c r="B220" s="301"/>
      <c r="C220" s="301" t="s">
        <v>81</v>
      </c>
      <c r="D220" s="430"/>
      <c r="E220" s="145"/>
      <c r="F220" s="429"/>
      <c r="G220" s="108"/>
      <c r="H220" s="423">
        <f>D220*H219</f>
        <v>0</v>
      </c>
      <c r="I220" s="412"/>
      <c r="J220" s="509"/>
      <c r="K220" s="600"/>
      <c r="L220" s="601"/>
      <c r="M220" s="292"/>
      <c r="N220" s="292"/>
      <c r="O220" s="292"/>
      <c r="P220" s="292"/>
      <c r="Q220" s="292"/>
    </row>
    <row r="221" spans="1:17" x14ac:dyDescent="0.3">
      <c r="A221" s="24"/>
      <c r="B221" s="302"/>
      <c r="C221" s="302" t="s">
        <v>82</v>
      </c>
      <c r="D221" s="431"/>
      <c r="E221" s="143"/>
      <c r="F221" s="433"/>
      <c r="G221" s="144"/>
      <c r="H221" s="424">
        <f>(H219+H220)*D221</f>
        <v>0</v>
      </c>
      <c r="I221" s="414">
        <f>SUM(H219:H221)</f>
        <v>0</v>
      </c>
      <c r="J221" s="374"/>
      <c r="K221" s="600"/>
      <c r="L221" s="601"/>
      <c r="M221" s="292"/>
      <c r="N221" s="292"/>
      <c r="O221" s="292"/>
      <c r="P221" s="292"/>
      <c r="Q221" s="292"/>
    </row>
    <row r="222" spans="1:17" x14ac:dyDescent="0.3">
      <c r="A222" s="24"/>
      <c r="B222" s="297" t="s">
        <v>173</v>
      </c>
      <c r="C222" s="297" t="s">
        <v>71</v>
      </c>
      <c r="D222" s="429"/>
      <c r="E222" s="145"/>
      <c r="F222" s="429"/>
      <c r="G222" s="108"/>
      <c r="H222" s="423">
        <f>IF(F222=0,D222*G222,D222*F222*G222)</f>
        <v>0</v>
      </c>
      <c r="I222" s="412"/>
      <c r="J222" s="509"/>
      <c r="K222" s="606"/>
      <c r="L222" s="604"/>
      <c r="M222" s="292"/>
      <c r="N222" s="292"/>
      <c r="O222" s="292"/>
      <c r="P222" s="292"/>
      <c r="Q222" s="292"/>
    </row>
    <row r="223" spans="1:17" x14ac:dyDescent="0.3">
      <c r="A223" s="24"/>
      <c r="B223" s="301"/>
      <c r="C223" s="301" t="s">
        <v>81</v>
      </c>
      <c r="D223" s="430"/>
      <c r="E223" s="145"/>
      <c r="F223" s="429"/>
      <c r="G223" s="108"/>
      <c r="H223" s="423">
        <f>D223*H222</f>
        <v>0</v>
      </c>
      <c r="I223" s="412"/>
      <c r="J223" s="509"/>
      <c r="K223" s="600"/>
      <c r="L223" s="601"/>
      <c r="M223" s="292"/>
      <c r="N223" s="292"/>
      <c r="O223" s="292"/>
      <c r="P223" s="292"/>
      <c r="Q223" s="292"/>
    </row>
    <row r="224" spans="1:17" x14ac:dyDescent="0.3">
      <c r="A224" s="24"/>
      <c r="B224" s="302"/>
      <c r="C224" s="302" t="s">
        <v>82</v>
      </c>
      <c r="D224" s="431"/>
      <c r="E224" s="143"/>
      <c r="F224" s="433"/>
      <c r="G224" s="144"/>
      <c r="H224" s="424">
        <f>(H222+H223)*D224</f>
        <v>0</v>
      </c>
      <c r="I224" s="414">
        <f>SUM(H222:H224)</f>
        <v>0</v>
      </c>
      <c r="J224" s="374"/>
      <c r="K224" s="600"/>
      <c r="L224" s="601"/>
      <c r="M224" s="292"/>
      <c r="N224" s="292"/>
      <c r="O224" s="292"/>
      <c r="P224" s="292"/>
      <c r="Q224" s="292"/>
    </row>
    <row r="225" spans="1:17" x14ac:dyDescent="0.3">
      <c r="A225" s="24"/>
      <c r="B225" s="297" t="s">
        <v>174</v>
      </c>
      <c r="C225" s="297" t="s">
        <v>71</v>
      </c>
      <c r="D225" s="429"/>
      <c r="E225" s="145"/>
      <c r="F225" s="429"/>
      <c r="G225" s="108"/>
      <c r="H225" s="423">
        <f>IF(F225=0,D225*G225,D225*F225*G225)</f>
        <v>0</v>
      </c>
      <c r="I225" s="412"/>
      <c r="J225" s="509"/>
      <c r="K225" s="606"/>
      <c r="L225" s="604"/>
      <c r="M225" s="292"/>
      <c r="N225" s="292"/>
      <c r="O225" s="292"/>
      <c r="P225" s="292"/>
      <c r="Q225" s="292"/>
    </row>
    <row r="226" spans="1:17" x14ac:dyDescent="0.3">
      <c r="A226" s="24"/>
      <c r="B226" s="301"/>
      <c r="C226" s="301" t="s">
        <v>81</v>
      </c>
      <c r="D226" s="430"/>
      <c r="E226" s="145"/>
      <c r="F226" s="429"/>
      <c r="G226" s="108"/>
      <c r="H226" s="423">
        <f>D226*H225</f>
        <v>0</v>
      </c>
      <c r="I226" s="412"/>
      <c r="J226" s="509"/>
      <c r="K226" s="600"/>
      <c r="L226" s="601"/>
      <c r="M226" s="292"/>
      <c r="N226" s="292"/>
      <c r="O226" s="292"/>
      <c r="P226" s="292"/>
      <c r="Q226" s="292"/>
    </row>
    <row r="227" spans="1:17" x14ac:dyDescent="0.3">
      <c r="A227" s="24"/>
      <c r="B227" s="302"/>
      <c r="C227" s="302" t="s">
        <v>82</v>
      </c>
      <c r="D227" s="431"/>
      <c r="E227" s="143"/>
      <c r="F227" s="433"/>
      <c r="G227" s="144"/>
      <c r="H227" s="424">
        <f>(H225+H226)*D227</f>
        <v>0</v>
      </c>
      <c r="I227" s="414">
        <f>SUM(H225:H227)</f>
        <v>0</v>
      </c>
      <c r="J227" s="374"/>
      <c r="K227" s="600"/>
      <c r="L227" s="601"/>
      <c r="M227" s="292"/>
      <c r="N227" s="292"/>
      <c r="O227" s="292"/>
      <c r="P227" s="292"/>
      <c r="Q227" s="292"/>
    </row>
    <row r="228" spans="1:17" x14ac:dyDescent="0.3">
      <c r="A228" s="24"/>
      <c r="B228" s="297" t="s">
        <v>175</v>
      </c>
      <c r="C228" s="297" t="s">
        <v>71</v>
      </c>
      <c r="D228" s="429"/>
      <c r="E228" s="145"/>
      <c r="F228" s="429"/>
      <c r="G228" s="108"/>
      <c r="H228" s="423">
        <f>IF(F228=0,D228*G228,D228*F228*G228)</f>
        <v>0</v>
      </c>
      <c r="I228" s="412"/>
      <c r="J228" s="509"/>
      <c r="K228" s="606"/>
      <c r="L228" s="604"/>
      <c r="M228" s="292"/>
      <c r="N228" s="292"/>
      <c r="O228" s="292"/>
      <c r="P228" s="292"/>
      <c r="Q228" s="292"/>
    </row>
    <row r="229" spans="1:17" x14ac:dyDescent="0.3">
      <c r="A229" s="24"/>
      <c r="B229" s="301"/>
      <c r="C229" s="301" t="s">
        <v>81</v>
      </c>
      <c r="D229" s="430"/>
      <c r="E229" s="145"/>
      <c r="F229" s="429"/>
      <c r="G229" s="108"/>
      <c r="H229" s="423">
        <f>D229*H228</f>
        <v>0</v>
      </c>
      <c r="I229" s="412"/>
      <c r="J229" s="509"/>
      <c r="K229" s="600"/>
      <c r="L229" s="601"/>
      <c r="M229" s="292"/>
      <c r="N229" s="292"/>
      <c r="O229" s="292"/>
      <c r="P229" s="292"/>
      <c r="Q229" s="292"/>
    </row>
    <row r="230" spans="1:17" x14ac:dyDescent="0.3">
      <c r="A230" s="24"/>
      <c r="B230" s="302"/>
      <c r="C230" s="302" t="s">
        <v>82</v>
      </c>
      <c r="D230" s="431"/>
      <c r="E230" s="143"/>
      <c r="F230" s="433"/>
      <c r="G230" s="144"/>
      <c r="H230" s="424">
        <f>(H228+H229)*D230</f>
        <v>0</v>
      </c>
      <c r="I230" s="414">
        <f>SUM(H228:H230)</f>
        <v>0</v>
      </c>
      <c r="J230" s="374"/>
      <c r="K230" s="600"/>
      <c r="L230" s="601"/>
      <c r="M230" s="292"/>
      <c r="N230" s="292"/>
      <c r="O230" s="292"/>
      <c r="P230" s="292"/>
      <c r="Q230" s="292"/>
    </row>
    <row r="231" spans="1:17" x14ac:dyDescent="0.3">
      <c r="A231" s="24"/>
      <c r="B231" s="308" t="s">
        <v>176</v>
      </c>
      <c r="C231" s="297" t="s">
        <v>71</v>
      </c>
      <c r="D231" s="429"/>
      <c r="E231" s="145"/>
      <c r="F231" s="429"/>
      <c r="G231" s="108"/>
      <c r="H231" s="423">
        <f>IF(F231=0,D231*G231,D231*F231*G231)</f>
        <v>0</v>
      </c>
      <c r="I231" s="466"/>
      <c r="J231" s="511"/>
      <c r="K231" s="356"/>
      <c r="L231" s="361"/>
    </row>
    <row r="232" spans="1:17" x14ac:dyDescent="0.3">
      <c r="A232" s="24"/>
      <c r="B232" s="301"/>
      <c r="C232" s="301" t="s">
        <v>81</v>
      </c>
      <c r="D232" s="430"/>
      <c r="E232" s="145"/>
      <c r="F232" s="429"/>
      <c r="G232" s="108"/>
      <c r="H232" s="423">
        <f>D232*H231</f>
        <v>0</v>
      </c>
      <c r="I232" s="412"/>
      <c r="J232" s="509"/>
      <c r="K232" s="600"/>
      <c r="L232" s="601"/>
      <c r="M232" s="292"/>
      <c r="N232" s="292"/>
      <c r="O232" s="292"/>
      <c r="P232" s="292"/>
      <c r="Q232" s="292"/>
    </row>
    <row r="233" spans="1:17" x14ac:dyDescent="0.3">
      <c r="A233" s="24"/>
      <c r="B233" s="302"/>
      <c r="C233" s="302" t="s">
        <v>82</v>
      </c>
      <c r="D233" s="431"/>
      <c r="E233" s="143"/>
      <c r="F233" s="433"/>
      <c r="G233" s="144"/>
      <c r="H233" s="424">
        <f>(H231+H232)*D233</f>
        <v>0</v>
      </c>
      <c r="I233" s="414">
        <f>SUM(H231:H233)</f>
        <v>0</v>
      </c>
      <c r="J233" s="374"/>
      <c r="K233" s="600"/>
      <c r="L233" s="601"/>
      <c r="M233" s="292"/>
      <c r="N233" s="292"/>
      <c r="O233" s="292"/>
      <c r="P233" s="292"/>
      <c r="Q233" s="292"/>
    </row>
    <row r="234" spans="1:17" x14ac:dyDescent="0.3">
      <c r="A234" s="24"/>
      <c r="B234" s="308" t="s">
        <v>177</v>
      </c>
      <c r="C234" s="297" t="s">
        <v>71</v>
      </c>
      <c r="D234" s="429"/>
      <c r="E234" s="145"/>
      <c r="F234" s="429"/>
      <c r="G234" s="108"/>
      <c r="H234" s="423">
        <f>IF(F234=0,D234*G234,D234*F234*G234)</f>
        <v>0</v>
      </c>
      <c r="I234" s="466"/>
      <c r="J234" s="511"/>
      <c r="K234" s="356"/>
      <c r="L234" s="361"/>
    </row>
    <row r="235" spans="1:17" x14ac:dyDescent="0.3">
      <c r="A235" s="24"/>
      <c r="B235" s="301"/>
      <c r="C235" s="301" t="s">
        <v>81</v>
      </c>
      <c r="D235" s="430"/>
      <c r="E235" s="145"/>
      <c r="F235" s="429"/>
      <c r="G235" s="108"/>
      <c r="H235" s="423">
        <f>D235*H234</f>
        <v>0</v>
      </c>
      <c r="I235" s="412"/>
      <c r="J235" s="509"/>
      <c r="K235" s="600"/>
      <c r="L235" s="601"/>
      <c r="M235" s="292"/>
      <c r="N235" s="292"/>
      <c r="O235" s="292"/>
      <c r="P235" s="292"/>
      <c r="Q235" s="292"/>
    </row>
    <row r="236" spans="1:17" x14ac:dyDescent="0.3">
      <c r="A236" s="24"/>
      <c r="B236" s="302"/>
      <c r="C236" s="302" t="s">
        <v>82</v>
      </c>
      <c r="D236" s="431"/>
      <c r="E236" s="143"/>
      <c r="F236" s="433"/>
      <c r="G236" s="144"/>
      <c r="H236" s="424">
        <f>(H234+H235)*D236</f>
        <v>0</v>
      </c>
      <c r="I236" s="414">
        <f>SUM(H234:H236)</f>
        <v>0</v>
      </c>
      <c r="J236" s="374"/>
      <c r="K236" s="600"/>
      <c r="L236" s="601"/>
      <c r="M236" s="292"/>
      <c r="N236" s="292"/>
      <c r="O236" s="292"/>
      <c r="P236" s="292"/>
      <c r="Q236" s="292"/>
    </row>
    <row r="237" spans="1:17" x14ac:dyDescent="0.3">
      <c r="A237" s="24"/>
      <c r="B237" s="297" t="s">
        <v>178</v>
      </c>
      <c r="C237" s="297" t="s">
        <v>71</v>
      </c>
      <c r="D237" s="429"/>
      <c r="E237" s="145"/>
      <c r="F237" s="429"/>
      <c r="G237" s="108"/>
      <c r="H237" s="423">
        <f>IF(F237=0,D237*G237,D237*F237*G237)</f>
        <v>0</v>
      </c>
      <c r="I237" s="412"/>
      <c r="J237" s="509"/>
      <c r="K237" s="606"/>
      <c r="L237" s="604"/>
      <c r="M237" s="292"/>
      <c r="N237" s="292"/>
      <c r="O237" s="292"/>
      <c r="P237" s="292"/>
      <c r="Q237" s="292"/>
    </row>
    <row r="238" spans="1:17" x14ac:dyDescent="0.3">
      <c r="A238" s="24"/>
      <c r="B238" s="301"/>
      <c r="C238" s="301" t="s">
        <v>81</v>
      </c>
      <c r="D238" s="430"/>
      <c r="E238" s="145"/>
      <c r="F238" s="429"/>
      <c r="G238" s="108"/>
      <c r="H238" s="423">
        <f>D238*H237</f>
        <v>0</v>
      </c>
      <c r="I238" s="412"/>
      <c r="J238" s="509"/>
      <c r="K238" s="600"/>
      <c r="L238" s="601"/>
      <c r="M238" s="292"/>
      <c r="N238" s="292"/>
      <c r="O238" s="292"/>
      <c r="P238" s="292"/>
      <c r="Q238" s="292"/>
    </row>
    <row r="239" spans="1:17" x14ac:dyDescent="0.3">
      <c r="A239" s="24"/>
      <c r="B239" s="302"/>
      <c r="C239" s="302" t="s">
        <v>82</v>
      </c>
      <c r="D239" s="431"/>
      <c r="E239" s="143"/>
      <c r="F239" s="433"/>
      <c r="G239" s="144"/>
      <c r="H239" s="424">
        <f>(H237+H238)*D239</f>
        <v>0</v>
      </c>
      <c r="I239" s="414">
        <f>SUM(H237:H239)</f>
        <v>0</v>
      </c>
      <c r="J239" s="374"/>
      <c r="K239" s="600"/>
      <c r="L239" s="601"/>
      <c r="M239" s="292"/>
      <c r="N239" s="292"/>
      <c r="O239" s="292"/>
      <c r="P239" s="292"/>
      <c r="Q239" s="292"/>
    </row>
    <row r="240" spans="1:17" x14ac:dyDescent="0.3">
      <c r="A240" s="24"/>
      <c r="B240" s="297" t="s">
        <v>176</v>
      </c>
      <c r="C240" s="297" t="s">
        <v>71</v>
      </c>
      <c r="D240" s="429"/>
      <c r="E240" s="145"/>
      <c r="F240" s="429"/>
      <c r="G240" s="108"/>
      <c r="H240" s="423">
        <f>IF(F240=0,D240*G240,D240*F240*G240)</f>
        <v>0</v>
      </c>
      <c r="I240" s="412"/>
      <c r="J240" s="509"/>
      <c r="K240" s="606"/>
      <c r="L240" s="604"/>
      <c r="M240" s="292"/>
      <c r="N240" s="292"/>
      <c r="O240" s="292"/>
      <c r="P240" s="292"/>
      <c r="Q240" s="292"/>
    </row>
    <row r="241" spans="1:17" x14ac:dyDescent="0.3">
      <c r="A241" s="24"/>
      <c r="B241" s="301"/>
      <c r="C241" s="301" t="s">
        <v>81</v>
      </c>
      <c r="D241" s="430"/>
      <c r="E241" s="145"/>
      <c r="F241" s="429"/>
      <c r="G241" s="108"/>
      <c r="H241" s="423">
        <f>D241*H240</f>
        <v>0</v>
      </c>
      <c r="I241" s="412"/>
      <c r="J241" s="509"/>
      <c r="K241" s="600"/>
      <c r="L241" s="601"/>
      <c r="M241" s="292"/>
      <c r="N241" s="292"/>
      <c r="O241" s="292"/>
      <c r="P241" s="292"/>
      <c r="Q241" s="292"/>
    </row>
    <row r="242" spans="1:17" x14ac:dyDescent="0.3">
      <c r="A242" s="24"/>
      <c r="B242" s="302"/>
      <c r="C242" s="302" t="s">
        <v>82</v>
      </c>
      <c r="D242" s="431"/>
      <c r="E242" s="143"/>
      <c r="F242" s="433"/>
      <c r="G242" s="144"/>
      <c r="H242" s="424">
        <f>(H240+H241)*D242</f>
        <v>0</v>
      </c>
      <c r="I242" s="414">
        <f>SUM(H240:H242)</f>
        <v>0</v>
      </c>
      <c r="J242" s="374"/>
      <c r="K242" s="600"/>
      <c r="L242" s="601"/>
      <c r="M242" s="292"/>
      <c r="N242" s="292"/>
      <c r="O242" s="292"/>
      <c r="P242" s="292"/>
      <c r="Q242" s="292"/>
    </row>
    <row r="243" spans="1:17" x14ac:dyDescent="0.3">
      <c r="A243" s="24"/>
      <c r="B243" s="297" t="s">
        <v>179</v>
      </c>
      <c r="C243" s="297" t="s">
        <v>71</v>
      </c>
      <c r="D243" s="429"/>
      <c r="E243" s="145"/>
      <c r="F243" s="429"/>
      <c r="G243" s="108"/>
      <c r="H243" s="423">
        <f>IF(F243=0,D243*G243,D243*F243*G243)</f>
        <v>0</v>
      </c>
      <c r="I243" s="412"/>
      <c r="J243" s="509"/>
      <c r="K243" s="606"/>
      <c r="L243" s="604"/>
      <c r="M243" s="292"/>
      <c r="N243" s="292"/>
      <c r="O243" s="292"/>
      <c r="P243" s="292"/>
      <c r="Q243" s="292"/>
    </row>
    <row r="244" spans="1:17" x14ac:dyDescent="0.3">
      <c r="A244" s="24"/>
      <c r="B244" s="301"/>
      <c r="C244" s="301" t="s">
        <v>81</v>
      </c>
      <c r="D244" s="430"/>
      <c r="E244" s="145"/>
      <c r="F244" s="429"/>
      <c r="G244" s="108"/>
      <c r="H244" s="423">
        <f>D244*H243</f>
        <v>0</v>
      </c>
      <c r="I244" s="412"/>
      <c r="J244" s="509"/>
      <c r="K244" s="600"/>
      <c r="L244" s="601"/>
      <c r="M244" s="292"/>
      <c r="N244" s="292"/>
      <c r="O244" s="292"/>
      <c r="P244" s="292"/>
      <c r="Q244" s="292"/>
    </row>
    <row r="245" spans="1:17" x14ac:dyDescent="0.3">
      <c r="A245" s="24"/>
      <c r="B245" s="302"/>
      <c r="C245" s="302" t="s">
        <v>82</v>
      </c>
      <c r="D245" s="431"/>
      <c r="E245" s="143"/>
      <c r="F245" s="433"/>
      <c r="G245" s="144"/>
      <c r="H245" s="424">
        <f>(H243+H244)*D245</f>
        <v>0</v>
      </c>
      <c r="I245" s="414">
        <f>SUM(H243:H245)</f>
        <v>0</v>
      </c>
      <c r="J245" s="374"/>
      <c r="K245" s="600"/>
      <c r="L245" s="601"/>
      <c r="M245" s="292"/>
      <c r="N245" s="292"/>
      <c r="O245" s="292"/>
      <c r="P245" s="292"/>
      <c r="Q245" s="292"/>
    </row>
    <row r="246" spans="1:17" x14ac:dyDescent="0.3">
      <c r="A246" s="24"/>
      <c r="B246" s="297" t="s">
        <v>75</v>
      </c>
      <c r="C246" s="297" t="s">
        <v>71</v>
      </c>
      <c r="D246" s="405"/>
      <c r="E246" s="97"/>
      <c r="F246" s="405"/>
      <c r="G246" s="96"/>
      <c r="H246" s="423">
        <f>IF(F246=0,D246*G246,D246*F246*G246)</f>
        <v>0</v>
      </c>
      <c r="I246" s="415"/>
      <c r="J246" s="374"/>
      <c r="K246" s="606"/>
      <c r="L246" s="604"/>
      <c r="M246" s="292"/>
      <c r="N246" s="292"/>
      <c r="O246" s="292"/>
      <c r="P246" s="292"/>
      <c r="Q246" s="292"/>
    </row>
    <row r="247" spans="1:17" x14ac:dyDescent="0.3">
      <c r="A247" s="24"/>
      <c r="B247" s="297"/>
      <c r="C247" s="301" t="s">
        <v>81</v>
      </c>
      <c r="D247" s="430"/>
      <c r="E247" s="145"/>
      <c r="F247" s="429"/>
      <c r="G247" s="108"/>
      <c r="H247" s="423">
        <f>D247*H246</f>
        <v>0</v>
      </c>
      <c r="I247" s="412"/>
      <c r="J247" s="509"/>
      <c r="K247" s="236"/>
      <c r="L247" s="237"/>
      <c r="M247" s="292"/>
      <c r="N247" s="292"/>
      <c r="O247" s="292"/>
      <c r="P247" s="292"/>
      <c r="Q247" s="292"/>
    </row>
    <row r="248" spans="1:17" ht="14.4" thickBot="1" x14ac:dyDescent="0.35">
      <c r="A248" s="24"/>
      <c r="B248" s="309"/>
      <c r="C248" s="309" t="s">
        <v>82</v>
      </c>
      <c r="D248" s="431"/>
      <c r="E248" s="150"/>
      <c r="F248" s="458"/>
      <c r="G248" s="151"/>
      <c r="H248" s="456">
        <f>(H246+H247)*D248</f>
        <v>0</v>
      </c>
      <c r="I248" s="457">
        <f>SUM(H246:H248)</f>
        <v>0</v>
      </c>
      <c r="J248" s="522">
        <f>SUM(I210:I248)</f>
        <v>0</v>
      </c>
      <c r="K248" s="600"/>
      <c r="L248" s="601"/>
      <c r="M248" s="292"/>
      <c r="N248" s="292"/>
      <c r="O248" s="292"/>
      <c r="P248" s="292"/>
      <c r="Q248" s="292"/>
    </row>
    <row r="249" spans="1:17" ht="14.4" thickTop="1" x14ac:dyDescent="0.3">
      <c r="A249" s="25"/>
      <c r="B249" s="296" t="s">
        <v>180</v>
      </c>
      <c r="C249" s="296"/>
      <c r="D249" s="462"/>
      <c r="E249" s="462"/>
      <c r="F249" s="462"/>
      <c r="G249" s="463"/>
      <c r="H249" s="464"/>
      <c r="I249" s="465"/>
      <c r="J249" s="244"/>
      <c r="K249" s="606"/>
      <c r="L249" s="604"/>
      <c r="M249" s="292"/>
      <c r="N249" s="292"/>
      <c r="O249" s="292"/>
      <c r="P249" s="292"/>
      <c r="Q249" s="292"/>
    </row>
    <row r="250" spans="1:17" x14ac:dyDescent="0.3">
      <c r="A250" s="24"/>
      <c r="B250" s="297" t="s">
        <v>181</v>
      </c>
      <c r="C250" s="297" t="s">
        <v>71</v>
      </c>
      <c r="D250" s="429"/>
      <c r="E250" s="145"/>
      <c r="F250" s="429"/>
      <c r="G250" s="108"/>
      <c r="H250" s="423">
        <f>IF(F250=0,D250*G250,D250*F250*G250)</f>
        <v>0</v>
      </c>
      <c r="I250" s="412"/>
      <c r="J250" s="509"/>
      <c r="K250" s="606"/>
      <c r="L250" s="604"/>
      <c r="M250" s="292"/>
      <c r="N250" s="292"/>
      <c r="O250" s="292"/>
      <c r="P250" s="292"/>
      <c r="Q250" s="292"/>
    </row>
    <row r="251" spans="1:17" x14ac:dyDescent="0.3">
      <c r="A251" s="24"/>
      <c r="B251" s="301"/>
      <c r="C251" s="301" t="s">
        <v>81</v>
      </c>
      <c r="D251" s="430"/>
      <c r="E251" s="145"/>
      <c r="F251" s="429"/>
      <c r="G251" s="108"/>
      <c r="H251" s="423">
        <f>D251*H250</f>
        <v>0</v>
      </c>
      <c r="I251" s="412"/>
      <c r="J251" s="509"/>
      <c r="K251" s="600"/>
      <c r="L251" s="601"/>
      <c r="M251" s="292"/>
      <c r="N251" s="292"/>
      <c r="O251" s="292"/>
      <c r="P251" s="292"/>
      <c r="Q251" s="292"/>
    </row>
    <row r="252" spans="1:17" x14ac:dyDescent="0.3">
      <c r="A252" s="24"/>
      <c r="B252" s="302"/>
      <c r="C252" s="302" t="s">
        <v>82</v>
      </c>
      <c r="D252" s="431"/>
      <c r="E252" s="143"/>
      <c r="F252" s="433"/>
      <c r="G252" s="144"/>
      <c r="H252" s="424">
        <f>(H250+H251)*D252</f>
        <v>0</v>
      </c>
      <c r="I252" s="414">
        <f>SUM(H250:H252)</f>
        <v>0</v>
      </c>
      <c r="J252" s="374"/>
      <c r="K252" s="600"/>
      <c r="L252" s="601"/>
      <c r="M252" s="292"/>
      <c r="N252" s="292"/>
      <c r="O252" s="292"/>
      <c r="P252" s="292"/>
      <c r="Q252" s="292"/>
    </row>
    <row r="253" spans="1:17" x14ac:dyDescent="0.3">
      <c r="A253" s="24"/>
      <c r="B253" s="297" t="s">
        <v>182</v>
      </c>
      <c r="C253" s="297" t="s">
        <v>71</v>
      </c>
      <c r="D253" s="429"/>
      <c r="E253" s="145"/>
      <c r="F253" s="429"/>
      <c r="G253" s="108"/>
      <c r="H253" s="423">
        <f>IF(F253=0,D253*G253,D253*F253*G253)</f>
        <v>0</v>
      </c>
      <c r="I253" s="412"/>
      <c r="J253" s="509"/>
      <c r="K253" s="606"/>
      <c r="L253" s="604"/>
      <c r="M253" s="292"/>
      <c r="N253" s="292"/>
      <c r="O253" s="292"/>
      <c r="P253" s="292"/>
      <c r="Q253" s="292"/>
    </row>
    <row r="254" spans="1:17" x14ac:dyDescent="0.3">
      <c r="A254" s="24"/>
      <c r="B254" s="301"/>
      <c r="C254" s="301" t="s">
        <v>81</v>
      </c>
      <c r="D254" s="430"/>
      <c r="E254" s="145"/>
      <c r="F254" s="429"/>
      <c r="G254" s="108"/>
      <c r="H254" s="423">
        <f>D254*H253</f>
        <v>0</v>
      </c>
      <c r="I254" s="412"/>
      <c r="J254" s="509"/>
      <c r="K254" s="600"/>
      <c r="L254" s="601"/>
      <c r="M254" s="292"/>
      <c r="N254" s="292"/>
      <c r="O254" s="292"/>
      <c r="P254" s="292"/>
      <c r="Q254" s="292"/>
    </row>
    <row r="255" spans="1:17" x14ac:dyDescent="0.3">
      <c r="A255" s="24"/>
      <c r="B255" s="302"/>
      <c r="C255" s="302" t="s">
        <v>82</v>
      </c>
      <c r="D255" s="431"/>
      <c r="E255" s="143"/>
      <c r="F255" s="433"/>
      <c r="G255" s="144"/>
      <c r="H255" s="424">
        <f>(H253+H254)*D255</f>
        <v>0</v>
      </c>
      <c r="I255" s="414">
        <f>SUM(H253:H255)</f>
        <v>0</v>
      </c>
      <c r="J255" s="374"/>
      <c r="K255" s="600"/>
      <c r="L255" s="601"/>
      <c r="M255" s="292"/>
      <c r="N255" s="292"/>
      <c r="O255" s="292"/>
      <c r="P255" s="292"/>
      <c r="Q255" s="292"/>
    </row>
    <row r="256" spans="1:17" x14ac:dyDescent="0.3">
      <c r="A256" s="24"/>
      <c r="B256" s="297" t="s">
        <v>75</v>
      </c>
      <c r="C256" s="297" t="s">
        <v>71</v>
      </c>
      <c r="D256" s="405"/>
      <c r="E256" s="97"/>
      <c r="F256" s="405"/>
      <c r="G256" s="96"/>
      <c r="H256" s="423">
        <f>IF(F256=0,D256*G256,D256*F256*G256)</f>
        <v>0</v>
      </c>
      <c r="I256" s="415"/>
      <c r="J256" s="374"/>
      <c r="K256" s="606"/>
      <c r="L256" s="604"/>
      <c r="M256" s="292"/>
      <c r="N256" s="292"/>
      <c r="O256" s="292"/>
      <c r="P256" s="292"/>
      <c r="Q256" s="292"/>
    </row>
    <row r="257" spans="1:17" x14ac:dyDescent="0.3">
      <c r="A257" s="24"/>
      <c r="B257" s="297"/>
      <c r="C257" s="301" t="s">
        <v>81</v>
      </c>
      <c r="D257" s="430"/>
      <c r="E257" s="145"/>
      <c r="F257" s="429"/>
      <c r="G257" s="108"/>
      <c r="H257" s="423">
        <f>D257*H256</f>
        <v>0</v>
      </c>
      <c r="I257" s="412"/>
      <c r="J257" s="509"/>
      <c r="K257" s="236"/>
      <c r="L257" s="237"/>
      <c r="M257" s="292"/>
      <c r="N257" s="292"/>
      <c r="O257" s="292"/>
      <c r="P257" s="292"/>
      <c r="Q257" s="292"/>
    </row>
    <row r="258" spans="1:17" ht="14.4" thickBot="1" x14ac:dyDescent="0.35">
      <c r="A258" s="24"/>
      <c r="B258" s="309"/>
      <c r="C258" s="309" t="s">
        <v>82</v>
      </c>
      <c r="D258" s="431"/>
      <c r="E258" s="150"/>
      <c r="F258" s="458"/>
      <c r="G258" s="151"/>
      <c r="H258" s="456">
        <f>(H256+H257)*D258</f>
        <v>0</v>
      </c>
      <c r="I258" s="457">
        <f>SUM(H256:H258)</f>
        <v>0</v>
      </c>
      <c r="J258" s="522">
        <f>SUM(I250:I258)</f>
        <v>0</v>
      </c>
      <c r="K258" s="600"/>
      <c r="L258" s="601"/>
      <c r="M258" s="292"/>
      <c r="N258" s="292"/>
      <c r="O258" s="292"/>
      <c r="P258" s="292"/>
      <c r="Q258" s="292"/>
    </row>
    <row r="259" spans="1:17" ht="14.4" thickTop="1" x14ac:dyDescent="0.3">
      <c r="A259" s="24"/>
      <c r="B259" s="300" t="s">
        <v>95</v>
      </c>
      <c r="C259" s="301"/>
      <c r="D259" s="430"/>
      <c r="E259" s="149"/>
      <c r="F259" s="429"/>
      <c r="G259" s="440"/>
      <c r="H259" s="434"/>
      <c r="I259" s="415"/>
      <c r="J259" s="374"/>
      <c r="K259" s="600"/>
      <c r="L259" s="601"/>
      <c r="M259" s="292"/>
      <c r="N259" s="292"/>
      <c r="O259" s="292"/>
      <c r="P259" s="292"/>
      <c r="Q259" s="292"/>
    </row>
    <row r="260" spans="1:17" x14ac:dyDescent="0.3">
      <c r="A260" s="24"/>
      <c r="B260" s="301" t="s">
        <v>96</v>
      </c>
      <c r="C260" s="301" t="s">
        <v>71</v>
      </c>
      <c r="D260" s="429"/>
      <c r="E260" s="145"/>
      <c r="F260" s="429"/>
      <c r="G260" s="440"/>
      <c r="H260" s="434">
        <f>IF(F260=0,D260*G260,D260*F260*G260)</f>
        <v>0</v>
      </c>
      <c r="I260" s="415"/>
      <c r="J260" s="374"/>
      <c r="K260" s="600"/>
      <c r="L260" s="601"/>
      <c r="M260" s="292"/>
      <c r="N260" s="292"/>
      <c r="O260" s="292"/>
      <c r="P260" s="292"/>
      <c r="Q260" s="292"/>
    </row>
    <row r="261" spans="1:17" x14ac:dyDescent="0.3">
      <c r="A261" s="24"/>
      <c r="B261" s="301"/>
      <c r="C261" s="301" t="s">
        <v>81</v>
      </c>
      <c r="D261" s="430"/>
      <c r="E261" s="145"/>
      <c r="F261" s="429"/>
      <c r="G261" s="440"/>
      <c r="H261" s="434">
        <f>D261*H260</f>
        <v>0</v>
      </c>
      <c r="I261" s="415"/>
      <c r="J261" s="374"/>
      <c r="K261" s="600"/>
      <c r="L261" s="601"/>
      <c r="M261" s="292"/>
      <c r="N261" s="292"/>
      <c r="O261" s="292"/>
      <c r="P261" s="292"/>
      <c r="Q261" s="292"/>
    </row>
    <row r="262" spans="1:17" x14ac:dyDescent="0.3">
      <c r="A262" s="24"/>
      <c r="B262" s="302"/>
      <c r="C262" s="302" t="s">
        <v>82</v>
      </c>
      <c r="D262" s="431"/>
      <c r="E262" s="143"/>
      <c r="F262" s="433"/>
      <c r="G262" s="439"/>
      <c r="H262" s="435">
        <f>(H260+H261)*D262</f>
        <v>0</v>
      </c>
      <c r="I262" s="414">
        <f>SUM(H260:H262)</f>
        <v>0</v>
      </c>
      <c r="J262" s="374"/>
      <c r="K262" s="600"/>
      <c r="L262" s="601"/>
      <c r="M262" s="292"/>
      <c r="N262" s="292"/>
      <c r="O262" s="292"/>
      <c r="P262" s="292"/>
      <c r="Q262" s="292"/>
    </row>
    <row r="263" spans="1:17" x14ac:dyDescent="0.3">
      <c r="A263" s="24"/>
      <c r="B263" s="301" t="s">
        <v>97</v>
      </c>
      <c r="C263" s="301" t="s">
        <v>71</v>
      </c>
      <c r="D263" s="429"/>
      <c r="E263" s="145"/>
      <c r="F263" s="429"/>
      <c r="G263" s="440"/>
      <c r="H263" s="434">
        <f>IF(F263=0,D263*G263,D263*F263*G263)</f>
        <v>0</v>
      </c>
      <c r="I263" s="415"/>
      <c r="J263" s="374"/>
      <c r="K263" s="600"/>
      <c r="L263" s="601"/>
      <c r="M263" s="292"/>
      <c r="N263" s="292"/>
      <c r="O263" s="292"/>
      <c r="P263" s="292"/>
      <c r="Q263" s="292"/>
    </row>
    <row r="264" spans="1:17" x14ac:dyDescent="0.3">
      <c r="A264" s="24"/>
      <c r="B264" s="301"/>
      <c r="C264" s="301" t="s">
        <v>81</v>
      </c>
      <c r="D264" s="430"/>
      <c r="E264" s="145"/>
      <c r="F264" s="429"/>
      <c r="G264" s="440"/>
      <c r="H264" s="434">
        <f>D264*H263</f>
        <v>0</v>
      </c>
      <c r="I264" s="415"/>
      <c r="J264" s="374"/>
      <c r="K264" s="600"/>
      <c r="L264" s="601"/>
      <c r="M264" s="292"/>
      <c r="N264" s="292"/>
      <c r="O264" s="292"/>
      <c r="P264" s="292"/>
      <c r="Q264" s="292"/>
    </row>
    <row r="265" spans="1:17" x14ac:dyDescent="0.3">
      <c r="A265" s="24"/>
      <c r="B265" s="302"/>
      <c r="C265" s="302" t="s">
        <v>82</v>
      </c>
      <c r="D265" s="431"/>
      <c r="E265" s="143"/>
      <c r="F265" s="433"/>
      <c r="G265" s="439"/>
      <c r="H265" s="435">
        <f>(H263+H264)*D265</f>
        <v>0</v>
      </c>
      <c r="I265" s="414">
        <f>SUM(H263:H265)</f>
        <v>0</v>
      </c>
      <c r="J265" s="374"/>
      <c r="K265" s="600"/>
      <c r="L265" s="601"/>
      <c r="M265" s="292"/>
      <c r="N265" s="292"/>
      <c r="O265" s="292"/>
      <c r="P265" s="292"/>
      <c r="Q265" s="292"/>
    </row>
    <row r="266" spans="1:17" x14ac:dyDescent="0.3">
      <c r="A266" s="24"/>
      <c r="B266" s="301" t="s">
        <v>96</v>
      </c>
      <c r="C266" s="301" t="s">
        <v>71</v>
      </c>
      <c r="D266" s="429"/>
      <c r="E266" s="145"/>
      <c r="F266" s="429"/>
      <c r="G266" s="440"/>
      <c r="H266" s="434">
        <f>IF(F266=0,D266*G266,D266*F266*G266)</f>
        <v>0</v>
      </c>
      <c r="I266" s="415"/>
      <c r="J266" s="374"/>
      <c r="K266" s="600"/>
      <c r="L266" s="601"/>
      <c r="M266" s="292"/>
      <c r="N266" s="292"/>
      <c r="O266" s="292"/>
      <c r="P266" s="292"/>
      <c r="Q266" s="292"/>
    </row>
    <row r="267" spans="1:17" x14ac:dyDescent="0.3">
      <c r="A267" s="24"/>
      <c r="B267" s="301"/>
      <c r="C267" s="301" t="s">
        <v>81</v>
      </c>
      <c r="D267" s="430"/>
      <c r="E267" s="145"/>
      <c r="F267" s="429"/>
      <c r="G267" s="440"/>
      <c r="H267" s="434">
        <f>D267*H266</f>
        <v>0</v>
      </c>
      <c r="I267" s="415"/>
      <c r="J267" s="374"/>
      <c r="K267" s="600"/>
      <c r="L267" s="601"/>
      <c r="M267" s="292"/>
      <c r="N267" s="292"/>
      <c r="O267" s="292"/>
      <c r="P267" s="292"/>
      <c r="Q267" s="292"/>
    </row>
    <row r="268" spans="1:17" ht="14.4" thickBot="1" x14ac:dyDescent="0.35">
      <c r="A268" s="24"/>
      <c r="B268" s="309"/>
      <c r="C268" s="473" t="s">
        <v>82</v>
      </c>
      <c r="D268" s="431"/>
      <c r="E268" s="143"/>
      <c r="F268" s="433"/>
      <c r="G268" s="439"/>
      <c r="H268" s="435">
        <f>(H266+H267)*D268</f>
        <v>0</v>
      </c>
      <c r="I268" s="414">
        <f>SUM(H266:H268)</f>
        <v>0</v>
      </c>
      <c r="J268" s="522">
        <f>SUM(I260:I268)</f>
        <v>0</v>
      </c>
      <c r="K268" s="600"/>
      <c r="L268" s="601"/>
      <c r="M268" s="292"/>
      <c r="N268" s="292"/>
      <c r="O268" s="292"/>
      <c r="P268" s="292"/>
      <c r="Q268" s="292"/>
    </row>
    <row r="269" spans="1:17" ht="14.4" thickTop="1" x14ac:dyDescent="0.3">
      <c r="A269" s="25"/>
      <c r="B269" s="296" t="s">
        <v>183</v>
      </c>
      <c r="C269" s="296"/>
      <c r="D269" s="462"/>
      <c r="E269" s="462"/>
      <c r="F269" s="462"/>
      <c r="G269" s="463"/>
      <c r="H269" s="464"/>
      <c r="I269" s="465"/>
      <c r="J269" s="244"/>
      <c r="K269" s="606"/>
      <c r="L269" s="604"/>
      <c r="M269" s="292"/>
      <c r="N269" s="292"/>
      <c r="O269" s="292"/>
      <c r="P269" s="292"/>
      <c r="Q269" s="292"/>
    </row>
    <row r="270" spans="1:17" x14ac:dyDescent="0.3">
      <c r="A270" s="24"/>
      <c r="B270" s="297" t="s">
        <v>106</v>
      </c>
      <c r="C270" s="297" t="s">
        <v>71</v>
      </c>
      <c r="D270" s="429"/>
      <c r="E270" s="145"/>
      <c r="F270" s="429"/>
      <c r="G270" s="108"/>
      <c r="H270" s="423">
        <f>IF(F270=0,D270*G270,D270*F270*G270)</f>
        <v>0</v>
      </c>
      <c r="I270" s="467"/>
      <c r="J270" s="244"/>
      <c r="K270" s="606"/>
      <c r="L270" s="604"/>
      <c r="M270" s="292"/>
      <c r="N270" s="292"/>
      <c r="O270" s="292"/>
      <c r="P270" s="292"/>
      <c r="Q270" s="292"/>
    </row>
    <row r="271" spans="1:17" x14ac:dyDescent="0.3">
      <c r="A271" s="25"/>
      <c r="B271" s="301"/>
      <c r="C271" s="301" t="s">
        <v>81</v>
      </c>
      <c r="D271" s="430"/>
      <c r="E271" s="145"/>
      <c r="F271" s="429"/>
      <c r="G271" s="108"/>
      <c r="H271" s="423">
        <f>D271*H270</f>
        <v>0</v>
      </c>
      <c r="I271" s="467"/>
      <c r="J271" s="244"/>
      <c r="K271" s="606"/>
      <c r="L271" s="604"/>
      <c r="M271" s="292"/>
      <c r="N271" s="292"/>
      <c r="O271" s="292"/>
      <c r="P271" s="292"/>
      <c r="Q271" s="292"/>
    </row>
    <row r="272" spans="1:17" x14ac:dyDescent="0.3">
      <c r="A272" s="25"/>
      <c r="B272" s="302"/>
      <c r="C272" s="302" t="s">
        <v>82</v>
      </c>
      <c r="D272" s="431"/>
      <c r="E272" s="143"/>
      <c r="F272" s="433"/>
      <c r="G272" s="144"/>
      <c r="H272" s="424">
        <f>(H270+H271)*D272</f>
        <v>0</v>
      </c>
      <c r="I272" s="414">
        <f>SUM(H270:H272)</f>
        <v>0</v>
      </c>
      <c r="J272" s="374"/>
      <c r="K272" s="606"/>
      <c r="L272" s="604"/>
      <c r="M272" s="292"/>
      <c r="N272" s="292"/>
      <c r="O272" s="292"/>
      <c r="P272" s="292"/>
      <c r="Q272" s="292"/>
    </row>
    <row r="273" spans="1:17" x14ac:dyDescent="0.3">
      <c r="A273" s="24"/>
      <c r="B273" s="297" t="s">
        <v>184</v>
      </c>
      <c r="C273" s="297" t="s">
        <v>71</v>
      </c>
      <c r="D273" s="429"/>
      <c r="E273" s="145"/>
      <c r="F273" s="429"/>
      <c r="G273" s="108"/>
      <c r="H273" s="423">
        <f>IF(F273=0,D273*G273,D273*F273*G273)</f>
        <v>0</v>
      </c>
      <c r="I273" s="412"/>
      <c r="J273" s="374"/>
      <c r="K273" s="606"/>
      <c r="L273" s="604"/>
      <c r="M273" s="292"/>
      <c r="N273" s="292"/>
      <c r="O273" s="292"/>
      <c r="P273" s="292"/>
      <c r="Q273" s="292"/>
    </row>
    <row r="274" spans="1:17" x14ac:dyDescent="0.3">
      <c r="A274" s="24"/>
      <c r="B274" s="301"/>
      <c r="C274" s="301" t="s">
        <v>81</v>
      </c>
      <c r="D274" s="430"/>
      <c r="E274" s="145"/>
      <c r="F274" s="429"/>
      <c r="G274" s="108"/>
      <c r="H274" s="423">
        <f>D274*H273</f>
        <v>0</v>
      </c>
      <c r="I274" s="412"/>
      <c r="J274" s="374"/>
      <c r="K274" s="606"/>
      <c r="L274" s="604"/>
      <c r="M274" s="292"/>
      <c r="N274" s="292"/>
      <c r="O274" s="292"/>
      <c r="P274" s="292"/>
      <c r="Q274" s="292"/>
    </row>
    <row r="275" spans="1:17" x14ac:dyDescent="0.3">
      <c r="A275" s="24"/>
      <c r="B275" s="302"/>
      <c r="C275" s="302" t="s">
        <v>82</v>
      </c>
      <c r="D275" s="431"/>
      <c r="E275" s="143"/>
      <c r="F275" s="433"/>
      <c r="G275" s="144"/>
      <c r="H275" s="424">
        <f>(H273+H274)*D275</f>
        <v>0</v>
      </c>
      <c r="I275" s="414">
        <f>SUM(H273:H275)</f>
        <v>0</v>
      </c>
      <c r="J275" s="374"/>
      <c r="K275" s="606"/>
      <c r="L275" s="604"/>
      <c r="M275" s="292"/>
      <c r="N275" s="292"/>
      <c r="O275" s="292"/>
      <c r="P275" s="292"/>
      <c r="Q275" s="292"/>
    </row>
    <row r="276" spans="1:17" x14ac:dyDescent="0.3">
      <c r="A276" s="24"/>
      <c r="B276" s="297" t="s">
        <v>185</v>
      </c>
      <c r="C276" s="297" t="s">
        <v>71</v>
      </c>
      <c r="D276" s="429"/>
      <c r="E276" s="145"/>
      <c r="F276" s="429"/>
      <c r="G276" s="108"/>
      <c r="H276" s="423">
        <f>IF(F276=0,D276*G276,D276*F276*G276)</f>
        <v>0</v>
      </c>
      <c r="I276" s="412"/>
      <c r="J276" s="509"/>
      <c r="K276" s="606"/>
      <c r="L276" s="604"/>
      <c r="M276" s="292"/>
      <c r="N276" s="292"/>
      <c r="O276" s="292"/>
      <c r="P276" s="292"/>
      <c r="Q276" s="292"/>
    </row>
    <row r="277" spans="1:17" x14ac:dyDescent="0.3">
      <c r="A277" s="24"/>
      <c r="B277" s="301"/>
      <c r="C277" s="301" t="s">
        <v>81</v>
      </c>
      <c r="D277" s="430"/>
      <c r="E277" s="145"/>
      <c r="F277" s="429"/>
      <c r="G277" s="108"/>
      <c r="H277" s="423">
        <f>D277*H276</f>
        <v>0</v>
      </c>
      <c r="I277" s="412"/>
      <c r="J277" s="509"/>
      <c r="K277" s="600"/>
      <c r="L277" s="601"/>
      <c r="M277" s="292"/>
      <c r="N277" s="292"/>
      <c r="O277" s="292"/>
      <c r="P277" s="292"/>
      <c r="Q277" s="292"/>
    </row>
    <row r="278" spans="1:17" x14ac:dyDescent="0.3">
      <c r="A278" s="24"/>
      <c r="B278" s="302"/>
      <c r="C278" s="302" t="s">
        <v>82</v>
      </c>
      <c r="D278" s="431"/>
      <c r="E278" s="143"/>
      <c r="F278" s="433"/>
      <c r="G278" s="144"/>
      <c r="H278" s="424">
        <f>(H276+H277)*D278</f>
        <v>0</v>
      </c>
      <c r="I278" s="414">
        <f>SUM(H276:H278)</f>
        <v>0</v>
      </c>
      <c r="J278" s="374"/>
      <c r="K278" s="600"/>
      <c r="L278" s="601"/>
      <c r="M278" s="292"/>
      <c r="N278" s="292"/>
      <c r="O278" s="292"/>
      <c r="P278" s="292"/>
      <c r="Q278" s="292"/>
    </row>
    <row r="279" spans="1:17" x14ac:dyDescent="0.3">
      <c r="A279" s="24"/>
      <c r="B279" s="297" t="s">
        <v>186</v>
      </c>
      <c r="C279" s="297" t="s">
        <v>71</v>
      </c>
      <c r="D279" s="429"/>
      <c r="E279" s="145"/>
      <c r="F279" s="429"/>
      <c r="G279" s="108"/>
      <c r="H279" s="423">
        <f>IF(F279=0,D279*G279,D279*F279*G279)</f>
        <v>0</v>
      </c>
      <c r="I279" s="412"/>
      <c r="J279" s="509"/>
      <c r="K279" s="606"/>
      <c r="L279" s="604"/>
      <c r="M279" s="292"/>
      <c r="N279" s="292"/>
      <c r="O279" s="292"/>
      <c r="P279" s="292"/>
      <c r="Q279" s="292"/>
    </row>
    <row r="280" spans="1:17" x14ac:dyDescent="0.3">
      <c r="A280" s="24"/>
      <c r="B280" s="301"/>
      <c r="C280" s="301" t="s">
        <v>81</v>
      </c>
      <c r="D280" s="430"/>
      <c r="E280" s="145"/>
      <c r="F280" s="429"/>
      <c r="G280" s="108"/>
      <c r="H280" s="423">
        <f>D280*H279</f>
        <v>0</v>
      </c>
      <c r="I280" s="412"/>
      <c r="J280" s="509"/>
      <c r="K280" s="600"/>
      <c r="L280" s="601"/>
      <c r="M280" s="292"/>
      <c r="N280" s="292"/>
      <c r="O280" s="292"/>
      <c r="P280" s="292"/>
      <c r="Q280" s="292"/>
    </row>
    <row r="281" spans="1:17" x14ac:dyDescent="0.3">
      <c r="A281" s="24"/>
      <c r="B281" s="302"/>
      <c r="C281" s="302" t="s">
        <v>82</v>
      </c>
      <c r="D281" s="431"/>
      <c r="E281" s="143"/>
      <c r="F281" s="433"/>
      <c r="G281" s="144"/>
      <c r="H281" s="424">
        <f>(H279+H280)*D281</f>
        <v>0</v>
      </c>
      <c r="I281" s="414">
        <f>SUM(H279:H281)</f>
        <v>0</v>
      </c>
      <c r="J281" s="374"/>
      <c r="K281" s="600"/>
      <c r="L281" s="601"/>
      <c r="M281" s="292"/>
      <c r="N281" s="292"/>
      <c r="O281" s="292"/>
      <c r="P281" s="292"/>
      <c r="Q281" s="292"/>
    </row>
    <row r="282" spans="1:17" x14ac:dyDescent="0.3">
      <c r="A282" s="24"/>
      <c r="B282" s="297" t="s">
        <v>104</v>
      </c>
      <c r="C282" s="297" t="s">
        <v>71</v>
      </c>
      <c r="D282" s="429"/>
      <c r="E282" s="145"/>
      <c r="F282" s="429"/>
      <c r="G282" s="108"/>
      <c r="H282" s="423">
        <f>IF(F282=0,D282*G282,D282*F282*G282)</f>
        <v>0</v>
      </c>
      <c r="I282" s="412"/>
      <c r="J282" s="509"/>
      <c r="K282" s="600"/>
      <c r="L282" s="601"/>
      <c r="M282" s="292"/>
      <c r="N282" s="292"/>
      <c r="O282" s="292"/>
      <c r="P282" s="292"/>
      <c r="Q282" s="292"/>
    </row>
    <row r="283" spans="1:17" x14ac:dyDescent="0.3">
      <c r="A283" s="24"/>
      <c r="B283" s="301"/>
      <c r="C283" s="301" t="s">
        <v>81</v>
      </c>
      <c r="D283" s="430"/>
      <c r="E283" s="145"/>
      <c r="F283" s="429"/>
      <c r="G283" s="108"/>
      <c r="H283" s="423">
        <f>D283*H282</f>
        <v>0</v>
      </c>
      <c r="I283" s="412"/>
      <c r="J283" s="509"/>
      <c r="K283" s="600"/>
      <c r="L283" s="601"/>
      <c r="M283" s="292"/>
      <c r="N283" s="292"/>
      <c r="O283" s="292"/>
      <c r="P283" s="292"/>
      <c r="Q283" s="292"/>
    </row>
    <row r="284" spans="1:17" x14ac:dyDescent="0.3">
      <c r="A284" s="24"/>
      <c r="B284" s="302"/>
      <c r="C284" s="302" t="s">
        <v>82</v>
      </c>
      <c r="D284" s="431"/>
      <c r="E284" s="143"/>
      <c r="F284" s="433"/>
      <c r="G284" s="144"/>
      <c r="H284" s="424">
        <f>(H282+H283)*D284</f>
        <v>0</v>
      </c>
      <c r="I284" s="414">
        <f>SUM(H282:H284)</f>
        <v>0</v>
      </c>
      <c r="J284" s="374"/>
      <c r="K284" s="600"/>
      <c r="L284" s="601"/>
      <c r="M284" s="292"/>
      <c r="N284" s="292"/>
      <c r="O284" s="292"/>
      <c r="P284" s="292"/>
      <c r="Q284" s="292"/>
    </row>
    <row r="285" spans="1:17" x14ac:dyDescent="0.3">
      <c r="A285" s="24"/>
      <c r="B285" s="297" t="s">
        <v>187</v>
      </c>
      <c r="C285" s="297" t="s">
        <v>71</v>
      </c>
      <c r="D285" s="429"/>
      <c r="E285" s="145"/>
      <c r="F285" s="429"/>
      <c r="G285" s="108"/>
      <c r="H285" s="423">
        <f>IF(F285=0,D285*G285,D285*F285*G285)</f>
        <v>0</v>
      </c>
      <c r="I285" s="412"/>
      <c r="J285" s="509"/>
      <c r="K285" s="600"/>
      <c r="L285" s="601"/>
      <c r="M285" s="292"/>
      <c r="N285" s="292"/>
      <c r="O285" s="292"/>
      <c r="P285" s="292"/>
      <c r="Q285" s="292"/>
    </row>
    <row r="286" spans="1:17" x14ac:dyDescent="0.3">
      <c r="A286" s="24"/>
      <c r="B286" s="301"/>
      <c r="C286" s="301" t="s">
        <v>81</v>
      </c>
      <c r="D286" s="430"/>
      <c r="E286" s="145"/>
      <c r="F286" s="429"/>
      <c r="G286" s="108"/>
      <c r="H286" s="423">
        <f>D286*H285</f>
        <v>0</v>
      </c>
      <c r="I286" s="412"/>
      <c r="J286" s="509"/>
      <c r="K286" s="600"/>
      <c r="L286" s="601"/>
      <c r="M286" s="292"/>
      <c r="N286" s="292"/>
      <c r="O286" s="292"/>
      <c r="P286" s="292"/>
      <c r="Q286" s="292"/>
    </row>
    <row r="287" spans="1:17" x14ac:dyDescent="0.3">
      <c r="A287" s="24"/>
      <c r="B287" s="302"/>
      <c r="C287" s="302" t="s">
        <v>82</v>
      </c>
      <c r="D287" s="431"/>
      <c r="E287" s="143"/>
      <c r="F287" s="433"/>
      <c r="G287" s="144"/>
      <c r="H287" s="424">
        <f>(H285+H286)*D287</f>
        <v>0</v>
      </c>
      <c r="I287" s="414">
        <f>SUM(H285:H287)</f>
        <v>0</v>
      </c>
      <c r="J287" s="374"/>
      <c r="K287" s="600"/>
      <c r="L287" s="601"/>
      <c r="M287" s="292"/>
      <c r="N287" s="292"/>
      <c r="O287" s="292"/>
      <c r="P287" s="292"/>
      <c r="Q287" s="292"/>
    </row>
    <row r="288" spans="1:17" x14ac:dyDescent="0.3">
      <c r="A288" s="24"/>
      <c r="B288" s="297" t="s">
        <v>188</v>
      </c>
      <c r="C288" s="297" t="s">
        <v>71</v>
      </c>
      <c r="D288" s="429"/>
      <c r="E288" s="145"/>
      <c r="F288" s="429"/>
      <c r="G288" s="108"/>
      <c r="H288" s="423">
        <f>IF(F288=0,D288*G288,D288*F288*G288)</f>
        <v>0</v>
      </c>
      <c r="I288" s="412"/>
      <c r="J288" s="374"/>
      <c r="K288" s="600"/>
      <c r="L288" s="601"/>
      <c r="M288" s="292"/>
      <c r="N288" s="292"/>
      <c r="O288" s="292"/>
      <c r="P288" s="292"/>
      <c r="Q288" s="292"/>
    </row>
    <row r="289" spans="1:17" x14ac:dyDescent="0.3">
      <c r="A289" s="24"/>
      <c r="B289" s="301"/>
      <c r="C289" s="301" t="s">
        <v>81</v>
      </c>
      <c r="D289" s="430"/>
      <c r="E289" s="145"/>
      <c r="F289" s="429"/>
      <c r="G289" s="108"/>
      <c r="H289" s="423">
        <f>D289*H288</f>
        <v>0</v>
      </c>
      <c r="I289" s="412"/>
      <c r="J289" s="374"/>
      <c r="K289" s="600"/>
      <c r="L289" s="601"/>
      <c r="M289" s="292"/>
      <c r="N289" s="292"/>
      <c r="O289" s="292"/>
      <c r="P289" s="292"/>
      <c r="Q289" s="292"/>
    </row>
    <row r="290" spans="1:17" x14ac:dyDescent="0.3">
      <c r="A290" s="24"/>
      <c r="B290" s="302"/>
      <c r="C290" s="302" t="s">
        <v>82</v>
      </c>
      <c r="D290" s="431"/>
      <c r="E290" s="143"/>
      <c r="F290" s="433"/>
      <c r="G290" s="144"/>
      <c r="H290" s="424">
        <f>(H288+H289)*D290</f>
        <v>0</v>
      </c>
      <c r="I290" s="414">
        <f>SUM(H288:H290)</f>
        <v>0</v>
      </c>
      <c r="J290" s="374"/>
      <c r="K290" s="600"/>
      <c r="L290" s="601"/>
      <c r="M290" s="292"/>
      <c r="N290" s="292"/>
      <c r="O290" s="292"/>
      <c r="P290" s="292"/>
      <c r="Q290" s="292"/>
    </row>
    <row r="291" spans="1:17" x14ac:dyDescent="0.3">
      <c r="A291" s="24"/>
      <c r="B291" s="297" t="s">
        <v>189</v>
      </c>
      <c r="C291" s="297" t="s">
        <v>71</v>
      </c>
      <c r="D291" s="429"/>
      <c r="E291" s="145"/>
      <c r="F291" s="429"/>
      <c r="G291" s="108"/>
      <c r="H291" s="423">
        <f>IF(F291=0,D291*G291,D291*F291*G291)</f>
        <v>0</v>
      </c>
      <c r="I291" s="412"/>
      <c r="J291" s="509"/>
      <c r="K291" s="606"/>
      <c r="L291" s="604"/>
      <c r="M291" s="292"/>
      <c r="N291" s="292"/>
      <c r="O291" s="292"/>
      <c r="P291" s="292"/>
      <c r="Q291" s="292"/>
    </row>
    <row r="292" spans="1:17" x14ac:dyDescent="0.3">
      <c r="A292" s="24"/>
      <c r="B292" s="301"/>
      <c r="C292" s="301" t="s">
        <v>81</v>
      </c>
      <c r="D292" s="430"/>
      <c r="E292" s="145"/>
      <c r="F292" s="429"/>
      <c r="G292" s="108"/>
      <c r="H292" s="423">
        <f>D292*H291</f>
        <v>0</v>
      </c>
      <c r="I292" s="412"/>
      <c r="J292" s="509"/>
      <c r="K292" s="600"/>
      <c r="L292" s="601"/>
      <c r="M292" s="292"/>
      <c r="N292" s="292"/>
      <c r="O292" s="292"/>
      <c r="P292" s="292"/>
      <c r="Q292" s="292"/>
    </row>
    <row r="293" spans="1:17" x14ac:dyDescent="0.3">
      <c r="A293" s="24"/>
      <c r="B293" s="302"/>
      <c r="C293" s="302" t="s">
        <v>82</v>
      </c>
      <c r="D293" s="431"/>
      <c r="E293" s="143"/>
      <c r="F293" s="433"/>
      <c r="G293" s="144"/>
      <c r="H293" s="424">
        <f>(H291+H292)*D293</f>
        <v>0</v>
      </c>
      <c r="I293" s="414">
        <f>SUM(H291:H293)</f>
        <v>0</v>
      </c>
      <c r="J293" s="374"/>
      <c r="K293" s="600"/>
      <c r="L293" s="601"/>
      <c r="M293" s="292"/>
      <c r="N293" s="292"/>
      <c r="O293" s="292"/>
      <c r="P293" s="292"/>
      <c r="Q293" s="292"/>
    </row>
    <row r="294" spans="1:17" x14ac:dyDescent="0.3">
      <c r="A294" s="24"/>
      <c r="B294" s="297" t="s">
        <v>190</v>
      </c>
      <c r="C294" s="297" t="s">
        <v>71</v>
      </c>
      <c r="D294" s="429"/>
      <c r="E294" s="145"/>
      <c r="F294" s="429"/>
      <c r="G294" s="108"/>
      <c r="H294" s="423">
        <f>IF(F294=0,D294*G294,D294*F294*G294)</f>
        <v>0</v>
      </c>
      <c r="I294" s="412"/>
      <c r="J294" s="509"/>
      <c r="K294" s="606"/>
      <c r="L294" s="604"/>
      <c r="M294" s="292"/>
      <c r="N294" s="292"/>
      <c r="O294" s="292"/>
      <c r="P294" s="292"/>
      <c r="Q294" s="292"/>
    </row>
    <row r="295" spans="1:17" x14ac:dyDescent="0.3">
      <c r="A295" s="24"/>
      <c r="B295" s="301"/>
      <c r="C295" s="301" t="s">
        <v>81</v>
      </c>
      <c r="D295" s="430"/>
      <c r="E295" s="145"/>
      <c r="F295" s="429"/>
      <c r="G295" s="108"/>
      <c r="H295" s="423">
        <f>D295*H294</f>
        <v>0</v>
      </c>
      <c r="I295" s="412"/>
      <c r="J295" s="509"/>
      <c r="K295" s="600"/>
      <c r="L295" s="601"/>
      <c r="M295" s="292"/>
      <c r="N295" s="292"/>
      <c r="O295" s="292"/>
      <c r="P295" s="292"/>
      <c r="Q295" s="292"/>
    </row>
    <row r="296" spans="1:17" x14ac:dyDescent="0.3">
      <c r="A296" s="24"/>
      <c r="B296" s="302"/>
      <c r="C296" s="302" t="s">
        <v>82</v>
      </c>
      <c r="D296" s="431"/>
      <c r="E296" s="143"/>
      <c r="F296" s="433"/>
      <c r="G296" s="144"/>
      <c r="H296" s="424">
        <f>(H294+H295)*D296</f>
        <v>0</v>
      </c>
      <c r="I296" s="414">
        <f>SUM(H294:H296)</f>
        <v>0</v>
      </c>
      <c r="J296" s="374"/>
      <c r="K296" s="600"/>
      <c r="L296" s="601"/>
      <c r="M296" s="292"/>
      <c r="N296" s="292"/>
      <c r="O296" s="292"/>
      <c r="P296" s="292"/>
      <c r="Q296" s="292"/>
    </row>
    <row r="297" spans="1:17" x14ac:dyDescent="0.3">
      <c r="A297" s="24"/>
      <c r="B297" s="297" t="s">
        <v>191</v>
      </c>
      <c r="C297" s="297" t="s">
        <v>71</v>
      </c>
      <c r="D297" s="429"/>
      <c r="E297" s="145"/>
      <c r="F297" s="429"/>
      <c r="G297" s="108"/>
      <c r="H297" s="423">
        <f>IF(F297=0,D297*G297,D297*F297*G297)</f>
        <v>0</v>
      </c>
      <c r="I297" s="412"/>
      <c r="J297" s="374"/>
      <c r="K297" s="600"/>
      <c r="L297" s="601"/>
      <c r="M297" s="292"/>
      <c r="N297" s="292"/>
      <c r="O297" s="292"/>
      <c r="P297" s="292"/>
      <c r="Q297" s="292"/>
    </row>
    <row r="298" spans="1:17" x14ac:dyDescent="0.3">
      <c r="A298" s="24"/>
      <c r="B298" s="301"/>
      <c r="C298" s="301" t="s">
        <v>81</v>
      </c>
      <c r="D298" s="430"/>
      <c r="E298" s="145"/>
      <c r="F298" s="429"/>
      <c r="G298" s="108"/>
      <c r="H298" s="423">
        <f>D298*H297</f>
        <v>0</v>
      </c>
      <c r="I298" s="412"/>
      <c r="J298" s="374"/>
      <c r="K298" s="600"/>
      <c r="L298" s="601"/>
      <c r="M298" s="292"/>
      <c r="N298" s="292"/>
      <c r="O298" s="292"/>
      <c r="P298" s="292"/>
      <c r="Q298" s="292"/>
    </row>
    <row r="299" spans="1:17" x14ac:dyDescent="0.3">
      <c r="A299" s="24"/>
      <c r="B299" s="302"/>
      <c r="C299" s="302" t="s">
        <v>82</v>
      </c>
      <c r="D299" s="431"/>
      <c r="E299" s="143"/>
      <c r="F299" s="433"/>
      <c r="G299" s="144"/>
      <c r="H299" s="424">
        <f>(H297+H298)*D299</f>
        <v>0</v>
      </c>
      <c r="I299" s="414">
        <f>SUM(H297:H299)</f>
        <v>0</v>
      </c>
      <c r="J299" s="374"/>
      <c r="K299" s="600"/>
      <c r="L299" s="601"/>
      <c r="M299" s="292"/>
      <c r="N299" s="292"/>
      <c r="O299" s="292"/>
      <c r="P299" s="292"/>
      <c r="Q299" s="292"/>
    </row>
    <row r="300" spans="1:17" x14ac:dyDescent="0.3">
      <c r="A300" s="24"/>
      <c r="B300" s="297" t="s">
        <v>192</v>
      </c>
      <c r="C300" s="297" t="s">
        <v>71</v>
      </c>
      <c r="D300" s="429"/>
      <c r="E300" s="145"/>
      <c r="F300" s="429"/>
      <c r="G300" s="108"/>
      <c r="H300" s="423">
        <f>IF(F300=0,D300*G300,D300*F300*G300)</f>
        <v>0</v>
      </c>
      <c r="I300" s="412"/>
      <c r="J300" s="509"/>
      <c r="K300" s="606"/>
      <c r="L300" s="604"/>
      <c r="M300" s="292"/>
      <c r="N300" s="292"/>
      <c r="O300" s="292"/>
      <c r="P300" s="292"/>
      <c r="Q300" s="292"/>
    </row>
    <row r="301" spans="1:17" x14ac:dyDescent="0.3">
      <c r="A301" s="24"/>
      <c r="B301" s="301"/>
      <c r="C301" s="301" t="s">
        <v>81</v>
      </c>
      <c r="D301" s="430"/>
      <c r="E301" s="145"/>
      <c r="F301" s="429"/>
      <c r="G301" s="108"/>
      <c r="H301" s="423">
        <f>D301*H300</f>
        <v>0</v>
      </c>
      <c r="I301" s="412"/>
      <c r="J301" s="509"/>
      <c r="K301" s="600"/>
      <c r="L301" s="601"/>
      <c r="M301" s="292"/>
      <c r="N301" s="292"/>
      <c r="O301" s="292"/>
      <c r="P301" s="292"/>
      <c r="Q301" s="292"/>
    </row>
    <row r="302" spans="1:17" x14ac:dyDescent="0.3">
      <c r="A302" s="24"/>
      <c r="B302" s="302"/>
      <c r="C302" s="302" t="s">
        <v>82</v>
      </c>
      <c r="D302" s="431"/>
      <c r="E302" s="143"/>
      <c r="F302" s="433"/>
      <c r="G302" s="144"/>
      <c r="H302" s="424">
        <f>(H300+H301)*D302</f>
        <v>0</v>
      </c>
      <c r="I302" s="414">
        <f>SUM(H300:H302)</f>
        <v>0</v>
      </c>
      <c r="J302" s="374"/>
      <c r="K302" s="600"/>
      <c r="L302" s="601"/>
      <c r="M302" s="292"/>
      <c r="N302" s="292"/>
      <c r="O302" s="292"/>
      <c r="P302" s="292"/>
      <c r="Q302" s="292"/>
    </row>
    <row r="303" spans="1:17" x14ac:dyDescent="0.3">
      <c r="A303" s="24"/>
      <c r="B303" s="297" t="s">
        <v>193</v>
      </c>
      <c r="C303" s="297" t="s">
        <v>71</v>
      </c>
      <c r="D303" s="429"/>
      <c r="E303" s="145"/>
      <c r="F303" s="429"/>
      <c r="G303" s="108"/>
      <c r="H303" s="423">
        <f>IF(F303=0,D303*G303,D303*F303*G303)</f>
        <v>0</v>
      </c>
      <c r="I303" s="412"/>
      <c r="J303" s="509"/>
      <c r="K303" s="606"/>
      <c r="L303" s="604"/>
      <c r="M303" s="292"/>
      <c r="N303" s="292"/>
      <c r="O303" s="292"/>
      <c r="P303" s="292"/>
      <c r="Q303" s="292"/>
    </row>
    <row r="304" spans="1:17" x14ac:dyDescent="0.3">
      <c r="A304" s="24"/>
      <c r="B304" s="301"/>
      <c r="C304" s="301" t="s">
        <v>81</v>
      </c>
      <c r="D304" s="430"/>
      <c r="E304" s="145"/>
      <c r="F304" s="429"/>
      <c r="G304" s="108"/>
      <c r="H304" s="423">
        <f>D304*H303</f>
        <v>0</v>
      </c>
      <c r="I304" s="412"/>
      <c r="J304" s="509"/>
      <c r="K304" s="600"/>
      <c r="L304" s="601"/>
      <c r="M304" s="292"/>
      <c r="N304" s="292"/>
      <c r="O304" s="292"/>
      <c r="P304" s="292"/>
      <c r="Q304" s="292"/>
    </row>
    <row r="305" spans="1:17" x14ac:dyDescent="0.3">
      <c r="A305" s="24"/>
      <c r="B305" s="302"/>
      <c r="C305" s="302" t="s">
        <v>82</v>
      </c>
      <c r="D305" s="431"/>
      <c r="E305" s="143"/>
      <c r="F305" s="433"/>
      <c r="G305" s="144"/>
      <c r="H305" s="424">
        <f>(H303+H304)*D305</f>
        <v>0</v>
      </c>
      <c r="I305" s="414">
        <f>SUM(H303:H305)</f>
        <v>0</v>
      </c>
      <c r="J305" s="374"/>
      <c r="K305" s="600"/>
      <c r="L305" s="601"/>
      <c r="M305" s="292"/>
      <c r="N305" s="292"/>
      <c r="O305" s="292"/>
      <c r="P305" s="292"/>
      <c r="Q305" s="292"/>
    </row>
    <row r="306" spans="1:17" x14ac:dyDescent="0.3">
      <c r="A306" s="24"/>
      <c r="B306" s="297" t="s">
        <v>194</v>
      </c>
      <c r="C306" s="297" t="s">
        <v>71</v>
      </c>
      <c r="D306" s="429"/>
      <c r="E306" s="145"/>
      <c r="F306" s="429"/>
      <c r="G306" s="108"/>
      <c r="H306" s="423">
        <f>IF(F306=0,D306*G306,D306*F306*G306)</f>
        <v>0</v>
      </c>
      <c r="I306" s="412"/>
      <c r="J306" s="509"/>
      <c r="K306" s="600"/>
      <c r="L306" s="601"/>
      <c r="M306" s="292"/>
      <c r="N306" s="292"/>
      <c r="O306" s="292"/>
      <c r="P306" s="292"/>
      <c r="Q306" s="292"/>
    </row>
    <row r="307" spans="1:17" x14ac:dyDescent="0.3">
      <c r="A307" s="24"/>
      <c r="B307" s="301"/>
      <c r="C307" s="301" t="s">
        <v>81</v>
      </c>
      <c r="D307" s="430"/>
      <c r="E307" s="145"/>
      <c r="F307" s="429"/>
      <c r="G307" s="108"/>
      <c r="H307" s="423">
        <f>D307*H306</f>
        <v>0</v>
      </c>
      <c r="I307" s="412"/>
      <c r="J307" s="509"/>
      <c r="K307" s="600"/>
      <c r="L307" s="601"/>
      <c r="M307" s="292"/>
      <c r="N307" s="292"/>
      <c r="O307" s="292"/>
      <c r="P307" s="292"/>
      <c r="Q307" s="292"/>
    </row>
    <row r="308" spans="1:17" x14ac:dyDescent="0.3">
      <c r="A308" s="24"/>
      <c r="B308" s="302"/>
      <c r="C308" s="302" t="s">
        <v>82</v>
      </c>
      <c r="D308" s="431"/>
      <c r="E308" s="143"/>
      <c r="F308" s="433"/>
      <c r="G308" s="144"/>
      <c r="H308" s="424">
        <f>(H306+H307)*D308</f>
        <v>0</v>
      </c>
      <c r="I308" s="414">
        <f>SUM(H306:H308)</f>
        <v>0</v>
      </c>
      <c r="J308" s="374"/>
      <c r="K308" s="600"/>
      <c r="L308" s="601"/>
      <c r="M308" s="292"/>
      <c r="N308" s="292"/>
      <c r="O308" s="292"/>
      <c r="P308" s="292"/>
      <c r="Q308" s="292"/>
    </row>
    <row r="309" spans="1:17" x14ac:dyDescent="0.3">
      <c r="A309" s="24"/>
      <c r="B309" s="297" t="s">
        <v>195</v>
      </c>
      <c r="C309" s="297" t="s">
        <v>71</v>
      </c>
      <c r="D309" s="429"/>
      <c r="E309" s="145"/>
      <c r="F309" s="429"/>
      <c r="G309" s="108"/>
      <c r="H309" s="423">
        <f>IF(F309=0,D309*G309,D309*F309*G309)</f>
        <v>0</v>
      </c>
      <c r="I309" s="412"/>
      <c r="J309" s="509"/>
      <c r="K309" s="600"/>
      <c r="L309" s="601"/>
      <c r="M309" s="292"/>
      <c r="N309" s="292"/>
      <c r="O309" s="292"/>
      <c r="P309" s="292"/>
      <c r="Q309" s="292"/>
    </row>
    <row r="310" spans="1:17" x14ac:dyDescent="0.3">
      <c r="A310" s="24"/>
      <c r="B310" s="301"/>
      <c r="C310" s="301" t="s">
        <v>81</v>
      </c>
      <c r="D310" s="430"/>
      <c r="E310" s="145"/>
      <c r="F310" s="429"/>
      <c r="G310" s="108"/>
      <c r="H310" s="423">
        <f>D310*H309</f>
        <v>0</v>
      </c>
      <c r="I310" s="412"/>
      <c r="J310" s="509"/>
      <c r="K310" s="600"/>
      <c r="L310" s="601"/>
      <c r="M310" s="292"/>
      <c r="N310" s="292"/>
      <c r="O310" s="292"/>
      <c r="P310" s="292"/>
      <c r="Q310" s="292"/>
    </row>
    <row r="311" spans="1:17" x14ac:dyDescent="0.3">
      <c r="A311" s="24"/>
      <c r="B311" s="302"/>
      <c r="C311" s="302" t="s">
        <v>82</v>
      </c>
      <c r="D311" s="431"/>
      <c r="E311" s="143"/>
      <c r="F311" s="433"/>
      <c r="G311" s="144"/>
      <c r="H311" s="424">
        <f>(H309+H310)*D311</f>
        <v>0</v>
      </c>
      <c r="I311" s="414">
        <f>SUM(H309:H311)</f>
        <v>0</v>
      </c>
      <c r="J311" s="374"/>
      <c r="K311" s="600"/>
      <c r="L311" s="601"/>
      <c r="M311" s="292"/>
      <c r="N311" s="292"/>
      <c r="O311" s="292"/>
      <c r="P311" s="292"/>
      <c r="Q311" s="292"/>
    </row>
    <row r="312" spans="1:17" x14ac:dyDescent="0.3">
      <c r="A312" s="24"/>
      <c r="B312" s="297" t="s">
        <v>196</v>
      </c>
      <c r="C312" s="297" t="s">
        <v>71</v>
      </c>
      <c r="D312" s="429"/>
      <c r="E312" s="145"/>
      <c r="F312" s="429"/>
      <c r="G312" s="108"/>
      <c r="H312" s="423">
        <f>IF(F312=0,D312*G312,D312*F312*G312)</f>
        <v>0</v>
      </c>
      <c r="I312" s="412"/>
      <c r="J312" s="509"/>
      <c r="K312" s="606"/>
      <c r="L312" s="604"/>
      <c r="M312" s="292"/>
      <c r="N312" s="292"/>
      <c r="O312" s="292"/>
      <c r="P312" s="292"/>
      <c r="Q312" s="292"/>
    </row>
    <row r="313" spans="1:17" x14ac:dyDescent="0.3">
      <c r="A313" s="24"/>
      <c r="B313" s="301"/>
      <c r="C313" s="301" t="s">
        <v>81</v>
      </c>
      <c r="D313" s="430"/>
      <c r="E313" s="145"/>
      <c r="F313" s="429"/>
      <c r="G313" s="108"/>
      <c r="H313" s="423">
        <f>D313*H312</f>
        <v>0</v>
      </c>
      <c r="I313" s="412"/>
      <c r="J313" s="509"/>
      <c r="K313" s="600"/>
      <c r="L313" s="601"/>
      <c r="M313" s="292"/>
      <c r="N313" s="292"/>
      <c r="O313" s="292"/>
      <c r="P313" s="292"/>
      <c r="Q313" s="292"/>
    </row>
    <row r="314" spans="1:17" x14ac:dyDescent="0.3">
      <c r="A314" s="24"/>
      <c r="B314" s="302"/>
      <c r="C314" s="302" t="s">
        <v>82</v>
      </c>
      <c r="D314" s="431"/>
      <c r="E314" s="143"/>
      <c r="F314" s="433"/>
      <c r="G314" s="144"/>
      <c r="H314" s="424">
        <f>(H312+H313)*D314</f>
        <v>0</v>
      </c>
      <c r="I314" s="414">
        <f>SUM(H312:H314)</f>
        <v>0</v>
      </c>
      <c r="J314" s="374"/>
      <c r="K314" s="600"/>
      <c r="L314" s="601"/>
      <c r="M314" s="292"/>
      <c r="N314" s="292"/>
      <c r="O314" s="292"/>
      <c r="P314" s="292"/>
      <c r="Q314" s="292"/>
    </row>
    <row r="315" spans="1:17" x14ac:dyDescent="0.3">
      <c r="A315" s="24"/>
      <c r="B315" s="297" t="s">
        <v>197</v>
      </c>
      <c r="C315" s="297" t="s">
        <v>71</v>
      </c>
      <c r="D315" s="429"/>
      <c r="E315" s="145"/>
      <c r="F315" s="429"/>
      <c r="G315" s="108"/>
      <c r="H315" s="423">
        <f>IF(F315=0,D315*G315,D315*F315*G315)</f>
        <v>0</v>
      </c>
      <c r="I315" s="412"/>
      <c r="J315" s="509"/>
      <c r="K315" s="606"/>
      <c r="L315" s="604"/>
      <c r="M315" s="292"/>
      <c r="N315" s="292"/>
      <c r="O315" s="292"/>
      <c r="P315" s="292"/>
      <c r="Q315" s="292"/>
    </row>
    <row r="316" spans="1:17" x14ac:dyDescent="0.3">
      <c r="A316" s="24"/>
      <c r="B316" s="301"/>
      <c r="C316" s="301" t="s">
        <v>81</v>
      </c>
      <c r="D316" s="430"/>
      <c r="E316" s="145"/>
      <c r="F316" s="429"/>
      <c r="G316" s="108"/>
      <c r="H316" s="423">
        <f>D316*H315</f>
        <v>0</v>
      </c>
      <c r="I316" s="412"/>
      <c r="J316" s="509"/>
      <c r="K316" s="600"/>
      <c r="L316" s="601"/>
      <c r="M316" s="292"/>
      <c r="N316" s="292"/>
      <c r="O316" s="292"/>
      <c r="P316" s="292"/>
      <c r="Q316" s="292"/>
    </row>
    <row r="317" spans="1:17" x14ac:dyDescent="0.3">
      <c r="A317" s="24"/>
      <c r="B317" s="302"/>
      <c r="C317" s="302" t="s">
        <v>82</v>
      </c>
      <c r="D317" s="431"/>
      <c r="E317" s="143"/>
      <c r="F317" s="433"/>
      <c r="G317" s="144"/>
      <c r="H317" s="424">
        <f>(H315+H316)*D317</f>
        <v>0</v>
      </c>
      <c r="I317" s="414">
        <f>SUM(H315:H317)</f>
        <v>0</v>
      </c>
      <c r="J317" s="374"/>
      <c r="K317" s="600"/>
      <c r="L317" s="601"/>
      <c r="M317" s="292"/>
      <c r="N317" s="292"/>
      <c r="O317" s="292"/>
      <c r="P317" s="292"/>
      <c r="Q317" s="292"/>
    </row>
    <row r="318" spans="1:17" x14ac:dyDescent="0.3">
      <c r="A318" s="24"/>
      <c r="B318" s="297" t="s">
        <v>75</v>
      </c>
      <c r="C318" s="297" t="s">
        <v>71</v>
      </c>
      <c r="D318" s="405"/>
      <c r="E318" s="97"/>
      <c r="F318" s="405"/>
      <c r="G318" s="96"/>
      <c r="H318" s="423">
        <f>IF(F318=0,D318*G318,D318*F318*G318)</f>
        <v>0</v>
      </c>
      <c r="I318" s="415"/>
      <c r="J318" s="374"/>
      <c r="K318" s="606"/>
      <c r="L318" s="604"/>
      <c r="M318" s="292"/>
      <c r="N318" s="292"/>
      <c r="O318" s="292"/>
      <c r="P318" s="292"/>
      <c r="Q318" s="292"/>
    </row>
    <row r="319" spans="1:17" x14ac:dyDescent="0.3">
      <c r="A319" s="24"/>
      <c r="B319" s="297"/>
      <c r="C319" s="301" t="s">
        <v>81</v>
      </c>
      <c r="D319" s="430"/>
      <c r="E319" s="145"/>
      <c r="F319" s="429"/>
      <c r="G319" s="108"/>
      <c r="H319" s="423">
        <f>D319*H318</f>
        <v>0</v>
      </c>
      <c r="I319" s="412"/>
      <c r="J319" s="509"/>
      <c r="K319" s="236"/>
      <c r="L319" s="237"/>
      <c r="M319" s="292"/>
      <c r="N319" s="292"/>
      <c r="O319" s="292"/>
      <c r="P319" s="292"/>
      <c r="Q319" s="292"/>
    </row>
    <row r="320" spans="1:17" ht="14.4" thickBot="1" x14ac:dyDescent="0.35">
      <c r="A320" s="24"/>
      <c r="B320" s="309"/>
      <c r="C320" s="309" t="s">
        <v>82</v>
      </c>
      <c r="D320" s="431"/>
      <c r="E320" s="150"/>
      <c r="F320" s="458"/>
      <c r="G320" s="151"/>
      <c r="H320" s="456">
        <f>(H318+H319)*D320</f>
        <v>0</v>
      </c>
      <c r="I320" s="457">
        <f>SUM(H318:H320)</f>
        <v>0</v>
      </c>
      <c r="J320" s="522">
        <f>SUM(I270:I320)</f>
        <v>0</v>
      </c>
      <c r="K320" s="600"/>
      <c r="L320" s="601"/>
      <c r="M320" s="292"/>
      <c r="N320" s="292"/>
      <c r="O320" s="292"/>
      <c r="P320" s="292"/>
      <c r="Q320" s="292"/>
    </row>
    <row r="321" spans="1:17" ht="14.4" thickTop="1" x14ac:dyDescent="0.3">
      <c r="A321" s="25"/>
      <c r="B321" s="296" t="s">
        <v>198</v>
      </c>
      <c r="C321" s="296"/>
      <c r="D321" s="462"/>
      <c r="E321" s="462"/>
      <c r="F321" s="462"/>
      <c r="G321" s="463"/>
      <c r="H321" s="464"/>
      <c r="I321" s="465"/>
      <c r="J321" s="244"/>
      <c r="K321" s="606"/>
      <c r="L321" s="604"/>
      <c r="M321" s="292"/>
      <c r="N321" s="292"/>
      <c r="O321" s="292"/>
      <c r="P321" s="292"/>
      <c r="Q321" s="292"/>
    </row>
    <row r="322" spans="1:17" x14ac:dyDescent="0.3">
      <c r="A322" s="24"/>
      <c r="B322" s="297" t="s">
        <v>89</v>
      </c>
      <c r="C322" s="297" t="s">
        <v>71</v>
      </c>
      <c r="D322" s="429"/>
      <c r="E322" s="145"/>
      <c r="F322" s="429"/>
      <c r="G322" s="108"/>
      <c r="H322" s="423">
        <f>IF(F322=0,D322*G322,D322*F322*G322)</f>
        <v>0</v>
      </c>
      <c r="I322" s="412"/>
      <c r="J322" s="509"/>
      <c r="K322" s="606"/>
      <c r="L322" s="604"/>
      <c r="M322" s="292"/>
      <c r="N322" s="292"/>
      <c r="O322" s="292"/>
      <c r="P322" s="292"/>
      <c r="Q322" s="292"/>
    </row>
    <row r="323" spans="1:17" x14ac:dyDescent="0.3">
      <c r="A323" s="24"/>
      <c r="B323" s="301"/>
      <c r="C323" s="301" t="s">
        <v>81</v>
      </c>
      <c r="D323" s="430"/>
      <c r="E323" s="145"/>
      <c r="F323" s="429"/>
      <c r="G323" s="108"/>
      <c r="H323" s="423">
        <f>D323*H322</f>
        <v>0</v>
      </c>
      <c r="I323" s="412"/>
      <c r="J323" s="509"/>
      <c r="K323" s="600"/>
      <c r="L323" s="601"/>
      <c r="M323" s="292"/>
      <c r="N323" s="292"/>
      <c r="O323" s="292"/>
      <c r="P323" s="292"/>
      <c r="Q323" s="292"/>
    </row>
    <row r="324" spans="1:17" x14ac:dyDescent="0.3">
      <c r="A324" s="24"/>
      <c r="B324" s="302"/>
      <c r="C324" s="302" t="s">
        <v>82</v>
      </c>
      <c r="D324" s="431"/>
      <c r="E324" s="143"/>
      <c r="F324" s="433"/>
      <c r="G324" s="144"/>
      <c r="H324" s="424">
        <f>(H322+H323)*D324</f>
        <v>0</v>
      </c>
      <c r="I324" s="414">
        <f>SUM(H322:H324)</f>
        <v>0</v>
      </c>
      <c r="J324" s="374"/>
      <c r="K324" s="600"/>
      <c r="L324" s="601"/>
      <c r="M324" s="292"/>
      <c r="N324" s="292"/>
      <c r="O324" s="292"/>
      <c r="P324" s="292"/>
      <c r="Q324" s="292"/>
    </row>
    <row r="325" spans="1:17" x14ac:dyDescent="0.3">
      <c r="A325" s="24"/>
      <c r="B325" s="297" t="s">
        <v>199</v>
      </c>
      <c r="C325" s="297" t="s">
        <v>71</v>
      </c>
      <c r="D325" s="429"/>
      <c r="E325" s="145"/>
      <c r="F325" s="429"/>
      <c r="G325" s="108"/>
      <c r="H325" s="423">
        <f>IF(F325=0,D325*G325,D325*F325*G325)</f>
        <v>0</v>
      </c>
      <c r="I325" s="412"/>
      <c r="J325" s="509"/>
      <c r="K325" s="606"/>
      <c r="L325" s="604"/>
      <c r="M325" s="292"/>
      <c r="N325" s="292"/>
      <c r="O325" s="292"/>
      <c r="P325" s="292"/>
      <c r="Q325" s="292"/>
    </row>
    <row r="326" spans="1:17" x14ac:dyDescent="0.3">
      <c r="A326" s="24"/>
      <c r="B326" s="301"/>
      <c r="C326" s="301" t="s">
        <v>81</v>
      </c>
      <c r="D326" s="430"/>
      <c r="E326" s="145"/>
      <c r="F326" s="429"/>
      <c r="G326" s="108"/>
      <c r="H326" s="423">
        <f>D326*H325</f>
        <v>0</v>
      </c>
      <c r="I326" s="412"/>
      <c r="J326" s="509"/>
      <c r="K326" s="600"/>
      <c r="L326" s="601"/>
      <c r="M326" s="292"/>
      <c r="N326" s="292"/>
      <c r="O326" s="292"/>
      <c r="P326" s="292"/>
      <c r="Q326" s="292"/>
    </row>
    <row r="327" spans="1:17" x14ac:dyDescent="0.3">
      <c r="A327" s="24"/>
      <c r="B327" s="302"/>
      <c r="C327" s="302" t="s">
        <v>82</v>
      </c>
      <c r="D327" s="431"/>
      <c r="E327" s="143"/>
      <c r="F327" s="433"/>
      <c r="G327" s="144"/>
      <c r="H327" s="424">
        <f>(H325+H326)*D327</f>
        <v>0</v>
      </c>
      <c r="I327" s="414">
        <f>SUM(H325:H327)</f>
        <v>0</v>
      </c>
      <c r="J327" s="374"/>
      <c r="K327" s="600"/>
      <c r="L327" s="601"/>
      <c r="M327" s="292"/>
      <c r="N327" s="292"/>
      <c r="O327" s="292"/>
      <c r="P327" s="292"/>
      <c r="Q327" s="292"/>
    </row>
    <row r="328" spans="1:17" x14ac:dyDescent="0.3">
      <c r="A328" s="24"/>
      <c r="B328" s="297" t="s">
        <v>200</v>
      </c>
      <c r="C328" s="297" t="s">
        <v>71</v>
      </c>
      <c r="D328" s="429"/>
      <c r="E328" s="145"/>
      <c r="F328" s="429"/>
      <c r="G328" s="108"/>
      <c r="H328" s="423">
        <f>IF(F328=0,D328*G328,D328*F328*G328)</f>
        <v>0</v>
      </c>
      <c r="I328" s="412"/>
      <c r="J328" s="509"/>
      <c r="K328" s="606"/>
      <c r="L328" s="604"/>
      <c r="M328" s="292"/>
      <c r="N328" s="292"/>
      <c r="O328" s="292"/>
      <c r="P328" s="292"/>
      <c r="Q328" s="292"/>
    </row>
    <row r="329" spans="1:17" x14ac:dyDescent="0.3">
      <c r="A329" s="24"/>
      <c r="B329" s="301"/>
      <c r="C329" s="301" t="s">
        <v>81</v>
      </c>
      <c r="D329" s="430"/>
      <c r="E329" s="145"/>
      <c r="F329" s="429"/>
      <c r="G329" s="108"/>
      <c r="H329" s="423">
        <f>D329*H328</f>
        <v>0</v>
      </c>
      <c r="I329" s="412"/>
      <c r="J329" s="509"/>
      <c r="K329" s="600"/>
      <c r="L329" s="601"/>
      <c r="M329" s="292"/>
      <c r="N329" s="292"/>
      <c r="O329" s="292"/>
      <c r="P329" s="292"/>
      <c r="Q329" s="292"/>
    </row>
    <row r="330" spans="1:17" x14ac:dyDescent="0.3">
      <c r="A330" s="24"/>
      <c r="B330" s="302"/>
      <c r="C330" s="302" t="s">
        <v>82</v>
      </c>
      <c r="D330" s="431"/>
      <c r="E330" s="143"/>
      <c r="F330" s="433"/>
      <c r="G330" s="144"/>
      <c r="H330" s="424">
        <f>(H328+H329)*D330</f>
        <v>0</v>
      </c>
      <c r="I330" s="414">
        <f>SUM(H328:H330)</f>
        <v>0</v>
      </c>
      <c r="J330" s="374"/>
      <c r="K330" s="600"/>
      <c r="L330" s="601"/>
      <c r="M330" s="292"/>
      <c r="N330" s="292"/>
      <c r="O330" s="292"/>
      <c r="P330" s="292"/>
      <c r="Q330" s="292"/>
    </row>
    <row r="331" spans="1:17" x14ac:dyDescent="0.3">
      <c r="A331" s="24"/>
      <c r="B331" s="297" t="s">
        <v>201</v>
      </c>
      <c r="C331" s="297" t="s">
        <v>71</v>
      </c>
      <c r="D331" s="429"/>
      <c r="E331" s="145"/>
      <c r="F331" s="429"/>
      <c r="G331" s="108"/>
      <c r="H331" s="423">
        <f>IF(F331=0,D331*G331,D331*F331*G331)</f>
        <v>0</v>
      </c>
      <c r="I331" s="412"/>
      <c r="J331" s="509"/>
      <c r="K331" s="606"/>
      <c r="L331" s="604"/>
      <c r="M331" s="292"/>
      <c r="N331" s="292"/>
      <c r="O331" s="292"/>
      <c r="P331" s="292"/>
      <c r="Q331" s="292"/>
    </row>
    <row r="332" spans="1:17" x14ac:dyDescent="0.3">
      <c r="A332" s="24"/>
      <c r="B332" s="301"/>
      <c r="C332" s="301" t="s">
        <v>81</v>
      </c>
      <c r="D332" s="430"/>
      <c r="E332" s="145"/>
      <c r="F332" s="429"/>
      <c r="G332" s="108"/>
      <c r="H332" s="423">
        <f>D332*H331</f>
        <v>0</v>
      </c>
      <c r="I332" s="412"/>
      <c r="J332" s="509"/>
      <c r="K332" s="600"/>
      <c r="L332" s="601"/>
      <c r="M332" s="292"/>
      <c r="N332" s="292"/>
      <c r="O332" s="292"/>
      <c r="P332" s="292"/>
      <c r="Q332" s="292"/>
    </row>
    <row r="333" spans="1:17" x14ac:dyDescent="0.3">
      <c r="A333" s="24"/>
      <c r="B333" s="302"/>
      <c r="C333" s="302" t="s">
        <v>82</v>
      </c>
      <c r="D333" s="431"/>
      <c r="E333" s="143"/>
      <c r="F333" s="433"/>
      <c r="G333" s="144"/>
      <c r="H333" s="424">
        <f>(H331+H332)*D333</f>
        <v>0</v>
      </c>
      <c r="I333" s="414">
        <f>SUM(H331:H333)</f>
        <v>0</v>
      </c>
      <c r="J333" s="374"/>
      <c r="K333" s="600"/>
      <c r="L333" s="601"/>
      <c r="M333" s="292"/>
      <c r="N333" s="292"/>
      <c r="O333" s="292"/>
      <c r="P333" s="292"/>
      <c r="Q333" s="292"/>
    </row>
    <row r="334" spans="1:17" x14ac:dyDescent="0.3">
      <c r="A334" s="24"/>
      <c r="B334" s="297" t="s">
        <v>202</v>
      </c>
      <c r="C334" s="297" t="s">
        <v>71</v>
      </c>
      <c r="D334" s="429"/>
      <c r="E334" s="145"/>
      <c r="F334" s="429"/>
      <c r="G334" s="108"/>
      <c r="H334" s="423">
        <f>IF(F334=0,D334*G334,D334*F334*G334)</f>
        <v>0</v>
      </c>
      <c r="I334" s="412"/>
      <c r="J334" s="509"/>
      <c r="K334" s="606"/>
      <c r="L334" s="604"/>
      <c r="M334" s="292"/>
      <c r="N334" s="292"/>
      <c r="O334" s="292"/>
      <c r="P334" s="292"/>
      <c r="Q334" s="292"/>
    </row>
    <row r="335" spans="1:17" x14ac:dyDescent="0.3">
      <c r="A335" s="24"/>
      <c r="B335" s="301"/>
      <c r="C335" s="301" t="s">
        <v>81</v>
      </c>
      <c r="D335" s="430"/>
      <c r="E335" s="145"/>
      <c r="F335" s="429"/>
      <c r="G335" s="108"/>
      <c r="H335" s="423">
        <f>D335*H334</f>
        <v>0</v>
      </c>
      <c r="I335" s="412"/>
      <c r="J335" s="509"/>
      <c r="K335" s="600"/>
      <c r="L335" s="601"/>
      <c r="M335" s="292"/>
      <c r="N335" s="292"/>
      <c r="O335" s="292"/>
      <c r="P335" s="292"/>
      <c r="Q335" s="292"/>
    </row>
    <row r="336" spans="1:17" x14ac:dyDescent="0.3">
      <c r="A336" s="24"/>
      <c r="B336" s="302"/>
      <c r="C336" s="302" t="s">
        <v>82</v>
      </c>
      <c r="D336" s="431"/>
      <c r="E336" s="143"/>
      <c r="F336" s="433"/>
      <c r="G336" s="144"/>
      <c r="H336" s="424">
        <f>(H334+H335)*D336</f>
        <v>0</v>
      </c>
      <c r="I336" s="414">
        <f>SUM(H334:H336)</f>
        <v>0</v>
      </c>
      <c r="J336" s="374"/>
      <c r="K336" s="600"/>
      <c r="L336" s="601"/>
      <c r="M336" s="292"/>
      <c r="N336" s="292"/>
      <c r="O336" s="292"/>
      <c r="P336" s="292"/>
      <c r="Q336" s="292"/>
    </row>
    <row r="337" spans="1:17" x14ac:dyDescent="0.3">
      <c r="A337" s="24"/>
      <c r="B337" s="297" t="s">
        <v>203</v>
      </c>
      <c r="C337" s="297" t="s">
        <v>71</v>
      </c>
      <c r="D337" s="429"/>
      <c r="E337" s="145"/>
      <c r="F337" s="429"/>
      <c r="G337" s="108"/>
      <c r="H337" s="423">
        <f>IF(F337=0,D337*G337,D337*F337*G337)</f>
        <v>0</v>
      </c>
      <c r="I337" s="412"/>
      <c r="J337" s="509"/>
      <c r="K337" s="606"/>
      <c r="L337" s="604"/>
      <c r="M337" s="292"/>
      <c r="N337" s="292"/>
      <c r="O337" s="292"/>
      <c r="P337" s="292"/>
      <c r="Q337" s="292"/>
    </row>
    <row r="338" spans="1:17" x14ac:dyDescent="0.3">
      <c r="A338" s="24"/>
      <c r="B338" s="301"/>
      <c r="C338" s="301" t="s">
        <v>81</v>
      </c>
      <c r="D338" s="430"/>
      <c r="E338" s="145"/>
      <c r="F338" s="429"/>
      <c r="G338" s="108"/>
      <c r="H338" s="423">
        <f>D338*H337</f>
        <v>0</v>
      </c>
      <c r="I338" s="412"/>
      <c r="J338" s="509"/>
      <c r="K338" s="600"/>
      <c r="L338" s="601"/>
      <c r="M338" s="292"/>
      <c r="N338" s="292"/>
      <c r="O338" s="292"/>
      <c r="P338" s="292"/>
      <c r="Q338" s="292"/>
    </row>
    <row r="339" spans="1:17" x14ac:dyDescent="0.3">
      <c r="A339" s="24"/>
      <c r="B339" s="302"/>
      <c r="C339" s="302" t="s">
        <v>82</v>
      </c>
      <c r="D339" s="431"/>
      <c r="E339" s="143"/>
      <c r="F339" s="433"/>
      <c r="G339" s="144"/>
      <c r="H339" s="424">
        <f>(H337+H338)*D339</f>
        <v>0</v>
      </c>
      <c r="I339" s="414">
        <f>SUM(H337:H339)</f>
        <v>0</v>
      </c>
      <c r="J339" s="374"/>
      <c r="K339" s="600"/>
      <c r="L339" s="601"/>
      <c r="M339" s="292"/>
      <c r="N339" s="292"/>
      <c r="O339" s="292"/>
      <c r="P339" s="292"/>
      <c r="Q339" s="292"/>
    </row>
    <row r="340" spans="1:17" x14ac:dyDescent="0.3">
      <c r="A340" s="24"/>
      <c r="B340" s="297" t="s">
        <v>75</v>
      </c>
      <c r="C340" s="297" t="s">
        <v>71</v>
      </c>
      <c r="D340" s="405"/>
      <c r="E340" s="97"/>
      <c r="F340" s="405"/>
      <c r="G340" s="96"/>
      <c r="H340" s="423">
        <f>IF(F340=0,D340*G340,D340*F340*G340)</f>
        <v>0</v>
      </c>
      <c r="I340" s="415"/>
      <c r="J340" s="374"/>
      <c r="K340" s="606"/>
      <c r="L340" s="604"/>
      <c r="M340" s="292"/>
      <c r="N340" s="292"/>
      <c r="O340" s="292"/>
      <c r="P340" s="292"/>
      <c r="Q340" s="292"/>
    </row>
    <row r="341" spans="1:17" x14ac:dyDescent="0.3">
      <c r="A341" s="24"/>
      <c r="B341" s="297"/>
      <c r="C341" s="301" t="s">
        <v>81</v>
      </c>
      <c r="D341" s="430"/>
      <c r="E341" s="145"/>
      <c r="F341" s="429"/>
      <c r="G341" s="108"/>
      <c r="H341" s="423">
        <f>D341*H340</f>
        <v>0</v>
      </c>
      <c r="I341" s="412"/>
      <c r="J341" s="509"/>
      <c r="K341" s="236"/>
      <c r="L341" s="237"/>
      <c r="M341" s="292"/>
      <c r="N341" s="292"/>
      <c r="O341" s="292"/>
      <c r="P341" s="292"/>
      <c r="Q341" s="292"/>
    </row>
    <row r="342" spans="1:17" ht="14.4" thickBot="1" x14ac:dyDescent="0.35">
      <c r="A342" s="24"/>
      <c r="B342" s="309"/>
      <c r="C342" s="309" t="s">
        <v>82</v>
      </c>
      <c r="D342" s="431"/>
      <c r="E342" s="150"/>
      <c r="F342" s="458"/>
      <c r="G342" s="151"/>
      <c r="H342" s="456">
        <f>(H340+H341)*D342</f>
        <v>0</v>
      </c>
      <c r="I342" s="457">
        <f>SUM(H340:H342)</f>
        <v>0</v>
      </c>
      <c r="J342" s="522">
        <f>SUM(I322:I342)</f>
        <v>0</v>
      </c>
      <c r="K342" s="600"/>
      <c r="L342" s="601"/>
      <c r="M342" s="292"/>
      <c r="N342" s="292"/>
      <c r="O342" s="292"/>
      <c r="P342" s="292"/>
      <c r="Q342" s="292"/>
    </row>
    <row r="343" spans="1:17" ht="14.4" thickTop="1" x14ac:dyDescent="0.3">
      <c r="A343" s="25"/>
      <c r="B343" s="296" t="s">
        <v>204</v>
      </c>
      <c r="C343" s="296"/>
      <c r="D343" s="462"/>
      <c r="E343" s="462"/>
      <c r="F343" s="462"/>
      <c r="G343" s="463"/>
      <c r="H343" s="464"/>
      <c r="I343" s="465"/>
      <c r="J343" s="244"/>
      <c r="K343" s="606"/>
      <c r="L343" s="604"/>
      <c r="M343" s="292"/>
      <c r="N343" s="292"/>
      <c r="O343" s="292"/>
      <c r="P343" s="292"/>
      <c r="Q343" s="292"/>
    </row>
    <row r="344" spans="1:17" x14ac:dyDescent="0.3">
      <c r="A344" s="24"/>
      <c r="B344" s="297" t="s">
        <v>90</v>
      </c>
      <c r="C344" s="297" t="s">
        <v>71</v>
      </c>
      <c r="D344" s="429"/>
      <c r="E344" s="429"/>
      <c r="F344" s="428"/>
      <c r="G344" s="440"/>
      <c r="H344" s="434">
        <f>IF(F344=0,D344*G344,D344*F344*G344)</f>
        <v>0</v>
      </c>
      <c r="I344" s="412"/>
      <c r="J344" s="509"/>
      <c r="K344" s="606"/>
      <c r="L344" s="604"/>
      <c r="M344" s="292"/>
      <c r="N344" s="292"/>
      <c r="O344" s="292"/>
      <c r="P344" s="292"/>
      <c r="Q344" s="292"/>
    </row>
    <row r="345" spans="1:17" x14ac:dyDescent="0.3">
      <c r="A345" s="24"/>
      <c r="B345" s="301"/>
      <c r="C345" s="301" t="s">
        <v>81</v>
      </c>
      <c r="D345" s="430"/>
      <c r="E345" s="429"/>
      <c r="F345" s="428"/>
      <c r="G345" s="440"/>
      <c r="H345" s="434">
        <f>D345*H344</f>
        <v>0</v>
      </c>
      <c r="I345" s="412"/>
      <c r="J345" s="509"/>
      <c r="K345" s="600"/>
      <c r="L345" s="601"/>
      <c r="M345" s="292"/>
      <c r="N345" s="292"/>
      <c r="O345" s="292"/>
      <c r="P345" s="292"/>
      <c r="Q345" s="292"/>
    </row>
    <row r="346" spans="1:17" x14ac:dyDescent="0.3">
      <c r="A346" s="24"/>
      <c r="B346" s="302"/>
      <c r="C346" s="302" t="s">
        <v>82</v>
      </c>
      <c r="D346" s="431"/>
      <c r="E346" s="469"/>
      <c r="F346" s="459"/>
      <c r="G346" s="439"/>
      <c r="H346" s="435">
        <f>(H344+H345)*D346</f>
        <v>0</v>
      </c>
      <c r="I346" s="414">
        <f>SUM(H344:H346)</f>
        <v>0</v>
      </c>
      <c r="J346" s="374"/>
      <c r="K346" s="600"/>
      <c r="L346" s="601"/>
      <c r="M346" s="292"/>
      <c r="N346" s="292"/>
      <c r="O346" s="292"/>
      <c r="P346" s="292"/>
      <c r="Q346" s="292"/>
    </row>
    <row r="347" spans="1:17" x14ac:dyDescent="0.3">
      <c r="A347" s="24"/>
      <c r="B347" s="297" t="s">
        <v>205</v>
      </c>
      <c r="C347" s="297" t="s">
        <v>71</v>
      </c>
      <c r="D347" s="429"/>
      <c r="E347" s="429"/>
      <c r="F347" s="428"/>
      <c r="G347" s="440"/>
      <c r="H347" s="434">
        <f>IF(F347=0,D347*G347,D347*F347*G347)</f>
        <v>0</v>
      </c>
      <c r="I347" s="412"/>
      <c r="J347" s="509"/>
      <c r="K347" s="606"/>
      <c r="L347" s="604"/>
      <c r="M347" s="292"/>
      <c r="N347" s="292"/>
      <c r="O347" s="292"/>
      <c r="P347" s="292"/>
      <c r="Q347" s="292"/>
    </row>
    <row r="348" spans="1:17" x14ac:dyDescent="0.3">
      <c r="A348" s="24"/>
      <c r="B348" s="301"/>
      <c r="C348" s="301" t="s">
        <v>81</v>
      </c>
      <c r="D348" s="430"/>
      <c r="E348" s="429"/>
      <c r="F348" s="428"/>
      <c r="G348" s="440"/>
      <c r="H348" s="434">
        <f>D348*H347</f>
        <v>0</v>
      </c>
      <c r="I348" s="415"/>
      <c r="J348" s="374"/>
      <c r="K348" s="600"/>
      <c r="L348" s="601"/>
      <c r="M348" s="292"/>
      <c r="N348" s="292"/>
      <c r="O348" s="292"/>
      <c r="P348" s="292"/>
      <c r="Q348" s="292"/>
    </row>
    <row r="349" spans="1:17" x14ac:dyDescent="0.3">
      <c r="A349" s="24"/>
      <c r="B349" s="302"/>
      <c r="C349" s="302" t="s">
        <v>82</v>
      </c>
      <c r="D349" s="431"/>
      <c r="E349" s="469"/>
      <c r="F349" s="459"/>
      <c r="G349" s="439"/>
      <c r="H349" s="435">
        <f>(H347+H348)*D349</f>
        <v>0</v>
      </c>
      <c r="I349" s="414">
        <f>SUM(H347:H349)</f>
        <v>0</v>
      </c>
      <c r="J349" s="374"/>
      <c r="K349" s="600"/>
      <c r="L349" s="601"/>
      <c r="M349" s="292"/>
      <c r="N349" s="292"/>
      <c r="O349" s="292"/>
      <c r="P349" s="292"/>
      <c r="Q349" s="292"/>
    </row>
    <row r="350" spans="1:17" x14ac:dyDescent="0.3">
      <c r="A350" s="24"/>
      <c r="B350" s="297" t="s">
        <v>206</v>
      </c>
      <c r="C350" s="297" t="s">
        <v>71</v>
      </c>
      <c r="D350" s="429"/>
      <c r="E350" s="429"/>
      <c r="F350" s="428"/>
      <c r="G350" s="440"/>
      <c r="H350" s="434">
        <f>IF(F350=0,D350*G350,D350*F350*G350)</f>
        <v>0</v>
      </c>
      <c r="I350" s="412"/>
      <c r="J350" s="509"/>
      <c r="K350" s="606"/>
      <c r="L350" s="604"/>
      <c r="M350" s="292"/>
      <c r="N350" s="292"/>
      <c r="O350" s="292"/>
      <c r="P350" s="292"/>
      <c r="Q350" s="292"/>
    </row>
    <row r="351" spans="1:17" x14ac:dyDescent="0.3">
      <c r="A351" s="24"/>
      <c r="B351" s="301"/>
      <c r="C351" s="301" t="s">
        <v>81</v>
      </c>
      <c r="D351" s="430"/>
      <c r="E351" s="429"/>
      <c r="F351" s="428"/>
      <c r="G351" s="440"/>
      <c r="H351" s="434">
        <f>D351*H350</f>
        <v>0</v>
      </c>
      <c r="I351" s="412"/>
      <c r="J351" s="509"/>
      <c r="K351" s="600"/>
      <c r="L351" s="601"/>
      <c r="M351" s="292"/>
      <c r="N351" s="292"/>
      <c r="O351" s="292"/>
      <c r="P351" s="292"/>
      <c r="Q351" s="292"/>
    </row>
    <row r="352" spans="1:17" x14ac:dyDescent="0.3">
      <c r="A352" s="24"/>
      <c r="B352" s="302"/>
      <c r="C352" s="302" t="s">
        <v>82</v>
      </c>
      <c r="D352" s="431"/>
      <c r="E352" s="469"/>
      <c r="F352" s="459"/>
      <c r="G352" s="439"/>
      <c r="H352" s="435">
        <f>(H350+H351)*D352</f>
        <v>0</v>
      </c>
      <c r="I352" s="414">
        <f>SUM(H350:H352)</f>
        <v>0</v>
      </c>
      <c r="J352" s="374"/>
      <c r="K352" s="600"/>
      <c r="L352" s="601"/>
      <c r="M352" s="292"/>
      <c r="N352" s="292"/>
      <c r="O352" s="292"/>
      <c r="P352" s="292"/>
      <c r="Q352" s="292"/>
    </row>
    <row r="353" spans="1:17" x14ac:dyDescent="0.3">
      <c r="A353" s="24"/>
      <c r="B353" s="297" t="s">
        <v>75</v>
      </c>
      <c r="C353" s="297" t="s">
        <v>71</v>
      </c>
      <c r="D353" s="405"/>
      <c r="E353" s="405"/>
      <c r="F353" s="408"/>
      <c r="G353" s="450"/>
      <c r="H353" s="434">
        <f>IF(F353=0,D353*G353,D353*F353*G353)</f>
        <v>0</v>
      </c>
      <c r="I353" s="415"/>
      <c r="J353" s="374"/>
      <c r="K353" s="236"/>
      <c r="L353" s="604"/>
      <c r="M353" s="292"/>
      <c r="N353" s="292"/>
      <c r="O353" s="292"/>
      <c r="P353" s="292"/>
      <c r="Q353" s="292"/>
    </row>
    <row r="354" spans="1:17" x14ac:dyDescent="0.3">
      <c r="A354" s="24"/>
      <c r="B354" s="297"/>
      <c r="C354" s="301" t="s">
        <v>81</v>
      </c>
      <c r="D354" s="430"/>
      <c r="E354" s="429"/>
      <c r="F354" s="428"/>
      <c r="G354" s="440"/>
      <c r="H354" s="434">
        <f>D354*H353</f>
        <v>0</v>
      </c>
      <c r="I354" s="412"/>
      <c r="J354" s="509"/>
      <c r="K354" s="236"/>
      <c r="L354" s="237"/>
      <c r="M354" s="292"/>
      <c r="N354" s="292"/>
      <c r="O354" s="292"/>
      <c r="P354" s="292"/>
      <c r="Q354" s="292"/>
    </row>
    <row r="355" spans="1:17" ht="14.4" thickBot="1" x14ac:dyDescent="0.35">
      <c r="A355" s="24"/>
      <c r="B355" s="309"/>
      <c r="C355" s="473" t="s">
        <v>82</v>
      </c>
      <c r="D355" s="431"/>
      <c r="E355" s="470"/>
      <c r="F355" s="460"/>
      <c r="G355" s="468"/>
      <c r="H355" s="454">
        <f>(H353+H354)*D355</f>
        <v>0</v>
      </c>
      <c r="I355" s="457">
        <f>SUM(H353:H355)</f>
        <v>0</v>
      </c>
      <c r="J355" s="522">
        <f>SUM(I344:I355)</f>
        <v>0</v>
      </c>
      <c r="K355" s="600"/>
      <c r="L355" s="601"/>
      <c r="M355" s="292"/>
      <c r="N355" s="292"/>
      <c r="O355" s="292"/>
      <c r="P355" s="292"/>
      <c r="Q355" s="292"/>
    </row>
    <row r="356" spans="1:17" ht="14.4" thickTop="1" x14ac:dyDescent="0.3">
      <c r="A356" s="25"/>
      <c r="B356" s="296" t="s">
        <v>207</v>
      </c>
      <c r="C356" s="296"/>
      <c r="D356" s="462"/>
      <c r="E356" s="462"/>
      <c r="F356" s="462"/>
      <c r="G356" s="463"/>
      <c r="H356" s="464"/>
      <c r="I356" s="465"/>
      <c r="J356" s="244"/>
      <c r="K356" s="236"/>
      <c r="L356" s="604"/>
      <c r="M356" s="292"/>
      <c r="N356" s="292"/>
      <c r="O356" s="292"/>
      <c r="P356" s="292"/>
      <c r="Q356" s="292"/>
    </row>
    <row r="357" spans="1:17" x14ac:dyDescent="0.3">
      <c r="A357" s="24"/>
      <c r="B357" s="297" t="s">
        <v>208</v>
      </c>
      <c r="C357" s="297" t="s">
        <v>71</v>
      </c>
      <c r="D357" s="429"/>
      <c r="E357" s="145"/>
      <c r="F357" s="429"/>
      <c r="G357" s="108"/>
      <c r="H357" s="409">
        <f>IF(F357=0,D357*G357,D357*F357*G357)</f>
        <v>0</v>
      </c>
      <c r="I357" s="412"/>
      <c r="J357" s="509"/>
      <c r="K357" s="236"/>
      <c r="L357" s="604"/>
      <c r="M357" s="292"/>
      <c r="N357" s="292"/>
      <c r="O357" s="292"/>
      <c r="P357" s="292"/>
      <c r="Q357" s="292"/>
    </row>
    <row r="358" spans="1:17" x14ac:dyDescent="0.3">
      <c r="A358" s="24"/>
      <c r="B358" s="301"/>
      <c r="C358" s="301" t="s">
        <v>81</v>
      </c>
      <c r="D358" s="430"/>
      <c r="E358" s="145"/>
      <c r="F358" s="429"/>
      <c r="G358" s="108"/>
      <c r="H358" s="409">
        <f>D358*H357</f>
        <v>0</v>
      </c>
      <c r="I358" s="412"/>
      <c r="J358" s="509"/>
      <c r="K358" s="600"/>
      <c r="L358" s="601"/>
      <c r="M358" s="292"/>
      <c r="N358" s="292"/>
      <c r="O358" s="292"/>
      <c r="P358" s="292"/>
      <c r="Q358" s="292"/>
    </row>
    <row r="359" spans="1:17" x14ac:dyDescent="0.3">
      <c r="A359" s="24"/>
      <c r="B359" s="302"/>
      <c r="C359" s="302" t="s">
        <v>82</v>
      </c>
      <c r="D359" s="431"/>
      <c r="E359" s="143"/>
      <c r="F359" s="433"/>
      <c r="G359" s="144"/>
      <c r="H359" s="410">
        <f>(H357+H358)*D359</f>
        <v>0</v>
      </c>
      <c r="I359" s="414">
        <f>SUM(H357:H359)</f>
        <v>0</v>
      </c>
      <c r="J359" s="374"/>
      <c r="K359" s="600"/>
      <c r="L359" s="601"/>
      <c r="M359" s="292"/>
      <c r="N359" s="292"/>
      <c r="O359" s="292"/>
      <c r="P359" s="292"/>
      <c r="Q359" s="292"/>
    </row>
    <row r="360" spans="1:17" x14ac:dyDescent="0.3">
      <c r="A360" s="24"/>
      <c r="B360" s="297" t="s">
        <v>209</v>
      </c>
      <c r="C360" s="297" t="s">
        <v>71</v>
      </c>
      <c r="D360" s="429"/>
      <c r="E360" s="145"/>
      <c r="F360" s="429"/>
      <c r="G360" s="108"/>
      <c r="H360" s="409">
        <f>IF(F360=0,D360*G360,D360*F360*G360)</f>
        <v>0</v>
      </c>
      <c r="I360" s="412"/>
      <c r="J360" s="509"/>
      <c r="K360" s="236"/>
      <c r="L360" s="604"/>
      <c r="M360" s="292"/>
      <c r="N360" s="292"/>
      <c r="O360" s="292"/>
      <c r="P360" s="292"/>
      <c r="Q360" s="292"/>
    </row>
    <row r="361" spans="1:17" x14ac:dyDescent="0.3">
      <c r="A361" s="24"/>
      <c r="B361" s="301"/>
      <c r="C361" s="301" t="s">
        <v>81</v>
      </c>
      <c r="D361" s="430"/>
      <c r="E361" s="145"/>
      <c r="F361" s="429"/>
      <c r="G361" s="108"/>
      <c r="H361" s="409">
        <f>D361*H360</f>
        <v>0</v>
      </c>
      <c r="I361" s="412"/>
      <c r="J361" s="509"/>
      <c r="K361" s="600"/>
      <c r="L361" s="601"/>
      <c r="M361" s="292"/>
      <c r="N361" s="292"/>
      <c r="O361" s="292"/>
      <c r="P361" s="292"/>
      <c r="Q361" s="292"/>
    </row>
    <row r="362" spans="1:17" x14ac:dyDescent="0.3">
      <c r="A362" s="24"/>
      <c r="B362" s="302"/>
      <c r="C362" s="302" t="s">
        <v>82</v>
      </c>
      <c r="D362" s="431"/>
      <c r="E362" s="143"/>
      <c r="F362" s="433"/>
      <c r="G362" s="144"/>
      <c r="H362" s="410">
        <f>(H360+H361)*D362</f>
        <v>0</v>
      </c>
      <c r="I362" s="414">
        <f>SUM(H360:H362)</f>
        <v>0</v>
      </c>
      <c r="J362" s="374"/>
      <c r="K362" s="600"/>
      <c r="L362" s="601"/>
      <c r="M362" s="292"/>
      <c r="N362" s="292"/>
      <c r="O362" s="292"/>
      <c r="P362" s="292"/>
      <c r="Q362" s="292"/>
    </row>
    <row r="363" spans="1:17" x14ac:dyDescent="0.3">
      <c r="A363" s="24"/>
      <c r="B363" s="297" t="s">
        <v>210</v>
      </c>
      <c r="C363" s="297" t="s">
        <v>71</v>
      </c>
      <c r="D363" s="429"/>
      <c r="E363" s="145"/>
      <c r="F363" s="429"/>
      <c r="G363" s="108"/>
      <c r="H363" s="409">
        <f>IF(F363=0,D363*G363,D363*F363*G363)</f>
        <v>0</v>
      </c>
      <c r="I363" s="412"/>
      <c r="J363" s="509"/>
      <c r="K363" s="236"/>
      <c r="L363" s="604"/>
      <c r="M363" s="292"/>
      <c r="N363" s="292"/>
      <c r="O363" s="292"/>
      <c r="P363" s="292"/>
      <c r="Q363" s="292"/>
    </row>
    <row r="364" spans="1:17" x14ac:dyDescent="0.3">
      <c r="A364" s="24"/>
      <c r="B364" s="301"/>
      <c r="C364" s="301" t="s">
        <v>81</v>
      </c>
      <c r="D364" s="430"/>
      <c r="E364" s="145"/>
      <c r="F364" s="429"/>
      <c r="G364" s="108"/>
      <c r="H364" s="409">
        <f>D364*H363</f>
        <v>0</v>
      </c>
      <c r="I364" s="412"/>
      <c r="J364" s="509"/>
      <c r="K364" s="600"/>
      <c r="L364" s="601"/>
      <c r="M364" s="292"/>
      <c r="N364" s="292"/>
      <c r="O364" s="292"/>
      <c r="P364" s="292"/>
      <c r="Q364" s="292"/>
    </row>
    <row r="365" spans="1:17" x14ac:dyDescent="0.3">
      <c r="A365" s="24"/>
      <c r="B365" s="302"/>
      <c r="C365" s="302" t="s">
        <v>82</v>
      </c>
      <c r="D365" s="431"/>
      <c r="E365" s="143"/>
      <c r="F365" s="433"/>
      <c r="G365" s="144"/>
      <c r="H365" s="410">
        <f>(H363+H364)*D365</f>
        <v>0</v>
      </c>
      <c r="I365" s="414">
        <f>SUM(H363:H365)</f>
        <v>0</v>
      </c>
      <c r="J365" s="374"/>
      <c r="K365" s="600"/>
      <c r="L365" s="601"/>
      <c r="M365" s="292"/>
      <c r="N365" s="292"/>
      <c r="O365" s="292"/>
      <c r="P365" s="292"/>
      <c r="Q365" s="292"/>
    </row>
    <row r="366" spans="1:17" x14ac:dyDescent="0.3">
      <c r="A366" s="24"/>
      <c r="B366" s="297" t="s">
        <v>211</v>
      </c>
      <c r="C366" s="297" t="s">
        <v>71</v>
      </c>
      <c r="D366" s="429"/>
      <c r="E366" s="145"/>
      <c r="F366" s="429"/>
      <c r="G366" s="108"/>
      <c r="H366" s="409">
        <f>IF(F366=0,D366*G366,D366*F366*G366)</f>
        <v>0</v>
      </c>
      <c r="I366" s="412"/>
      <c r="J366" s="509"/>
      <c r="K366" s="236"/>
      <c r="L366" s="604"/>
      <c r="M366" s="292"/>
      <c r="N366" s="292"/>
      <c r="O366" s="292"/>
      <c r="P366" s="292"/>
      <c r="Q366" s="292"/>
    </row>
    <row r="367" spans="1:17" x14ac:dyDescent="0.3">
      <c r="A367" s="24"/>
      <c r="B367" s="301"/>
      <c r="C367" s="301" t="s">
        <v>81</v>
      </c>
      <c r="D367" s="430"/>
      <c r="E367" s="145"/>
      <c r="F367" s="429"/>
      <c r="G367" s="108"/>
      <c r="H367" s="409">
        <f>D367*H366</f>
        <v>0</v>
      </c>
      <c r="I367" s="412"/>
      <c r="J367" s="509"/>
      <c r="K367" s="600"/>
      <c r="L367" s="601"/>
      <c r="M367" s="292"/>
      <c r="N367" s="292"/>
      <c r="O367" s="292"/>
      <c r="P367" s="292"/>
      <c r="Q367" s="292"/>
    </row>
    <row r="368" spans="1:17" x14ac:dyDescent="0.3">
      <c r="A368" s="24"/>
      <c r="B368" s="302"/>
      <c r="C368" s="302" t="s">
        <v>82</v>
      </c>
      <c r="D368" s="431"/>
      <c r="E368" s="143"/>
      <c r="F368" s="433"/>
      <c r="G368" s="144"/>
      <c r="H368" s="410">
        <f>(H366+H367)*D368</f>
        <v>0</v>
      </c>
      <c r="I368" s="414">
        <f>SUM(H366:H368)</f>
        <v>0</v>
      </c>
      <c r="J368" s="374"/>
      <c r="K368" s="600"/>
      <c r="L368" s="601"/>
      <c r="M368" s="292"/>
      <c r="N368" s="292"/>
      <c r="O368" s="292"/>
      <c r="P368" s="292"/>
      <c r="Q368" s="292"/>
    </row>
    <row r="369" spans="1:17" x14ac:dyDescent="0.3">
      <c r="A369" s="24"/>
      <c r="B369" s="297" t="s">
        <v>75</v>
      </c>
      <c r="C369" s="297" t="s">
        <v>71</v>
      </c>
      <c r="D369" s="405"/>
      <c r="E369" s="97"/>
      <c r="F369" s="405"/>
      <c r="G369" s="96"/>
      <c r="H369" s="409">
        <f>IF(F369=0,D369*G369,D369*F369*G369)</f>
        <v>0</v>
      </c>
      <c r="I369" s="415"/>
      <c r="J369" s="374"/>
      <c r="K369" s="236"/>
      <c r="L369" s="604"/>
      <c r="M369" s="292"/>
      <c r="N369" s="292"/>
      <c r="O369" s="292"/>
      <c r="P369" s="292"/>
      <c r="Q369" s="292"/>
    </row>
    <row r="370" spans="1:17" x14ac:dyDescent="0.3">
      <c r="A370" s="24"/>
      <c r="B370" s="297"/>
      <c r="C370" s="301" t="s">
        <v>81</v>
      </c>
      <c r="D370" s="430"/>
      <c r="E370" s="145"/>
      <c r="F370" s="429"/>
      <c r="G370" s="108"/>
      <c r="H370" s="409">
        <f>D370*H369</f>
        <v>0</v>
      </c>
      <c r="I370" s="412"/>
      <c r="J370" s="509"/>
      <c r="K370" s="236"/>
      <c r="L370" s="237"/>
      <c r="M370" s="292"/>
      <c r="N370" s="292"/>
      <c r="O370" s="292"/>
      <c r="P370" s="292"/>
      <c r="Q370" s="292"/>
    </row>
    <row r="371" spans="1:17" ht="14.4" thickBot="1" x14ac:dyDescent="0.35">
      <c r="A371" s="230"/>
      <c r="B371" s="303"/>
      <c r="C371" s="303" t="s">
        <v>82</v>
      </c>
      <c r="D371" s="432"/>
      <c r="E371" s="147"/>
      <c r="F371" s="407"/>
      <c r="G371" s="107"/>
      <c r="H371" s="411">
        <f>(H369+H370)*D371</f>
        <v>0</v>
      </c>
      <c r="I371" s="416">
        <f>SUM(H369:H371)</f>
        <v>0</v>
      </c>
      <c r="J371" s="523">
        <f>SUM(I357:I371)</f>
        <v>0</v>
      </c>
      <c r="K371" s="600"/>
      <c r="L371" s="601"/>
      <c r="M371" s="292"/>
      <c r="N371" s="292"/>
      <c r="O371" s="292"/>
      <c r="P371" s="292"/>
      <c r="Q371" s="292"/>
    </row>
    <row r="372" spans="1:17" ht="16.05" customHeight="1" thickBot="1" x14ac:dyDescent="0.35">
      <c r="A372" s="567"/>
      <c r="B372" s="340" t="s">
        <v>212</v>
      </c>
      <c r="C372" s="298"/>
      <c r="D372" s="141"/>
      <c r="E372" s="141"/>
      <c r="F372" s="141"/>
      <c r="G372" s="100"/>
      <c r="H372" s="380"/>
      <c r="I372" s="472">
        <f>K372</f>
        <v>0</v>
      </c>
      <c r="J372" s="257"/>
      <c r="K372" s="607">
        <f>SUM(I152:I371)</f>
        <v>0</v>
      </c>
      <c r="L372" s="604"/>
      <c r="M372" s="292"/>
      <c r="N372" s="292"/>
      <c r="O372" s="292"/>
      <c r="P372" s="292"/>
      <c r="Q372" s="292"/>
    </row>
    <row r="373" spans="1:17" ht="16.05" customHeight="1" x14ac:dyDescent="0.3">
      <c r="A373" s="568"/>
      <c r="B373" s="334"/>
      <c r="C373" s="297"/>
      <c r="D373" s="97"/>
      <c r="E373" s="97"/>
      <c r="F373" s="97"/>
      <c r="G373" s="96"/>
      <c r="H373" s="247"/>
      <c r="I373" s="257"/>
      <c r="J373" s="257"/>
      <c r="K373" s="257"/>
      <c r="L373" s="604"/>
      <c r="M373" s="292"/>
      <c r="N373" s="292"/>
      <c r="O373" s="292"/>
      <c r="P373" s="292"/>
      <c r="Q373" s="292"/>
    </row>
    <row r="374" spans="1:17" ht="15" customHeight="1" x14ac:dyDescent="0.3">
      <c r="A374" s="134" t="s">
        <v>213</v>
      </c>
      <c r="B374" s="334" t="s">
        <v>214</v>
      </c>
      <c r="C374" s="300"/>
      <c r="D374" s="417"/>
      <c r="E374" s="417"/>
      <c r="F374" s="417"/>
      <c r="G374" s="418"/>
      <c r="H374" s="419"/>
      <c r="I374" s="420"/>
      <c r="J374" s="244"/>
      <c r="K374" s="507"/>
      <c r="L374" s="604"/>
      <c r="M374" s="292"/>
      <c r="N374" s="292"/>
      <c r="O374" s="292"/>
      <c r="P374" s="292"/>
      <c r="Q374" s="292"/>
    </row>
    <row r="375" spans="1:17" x14ac:dyDescent="0.3">
      <c r="A375" s="25"/>
      <c r="B375" s="297" t="s">
        <v>215</v>
      </c>
      <c r="C375" s="297" t="s">
        <v>71</v>
      </c>
      <c r="D375" s="404"/>
      <c r="E375" s="152"/>
      <c r="F375" s="404"/>
      <c r="G375" s="108"/>
      <c r="H375" s="423">
        <f>IF(F375=0,D375*G375,D375*F375*G375)</f>
        <v>0</v>
      </c>
      <c r="I375" s="412"/>
      <c r="J375" s="509"/>
      <c r="K375" s="236"/>
      <c r="L375" s="615"/>
      <c r="M375" s="292"/>
      <c r="N375" s="292"/>
      <c r="O375" s="292"/>
      <c r="P375" s="292"/>
      <c r="Q375" s="292"/>
    </row>
    <row r="376" spans="1:17" x14ac:dyDescent="0.3">
      <c r="A376" s="25"/>
      <c r="B376" s="297"/>
      <c r="C376" s="301" t="s">
        <v>81</v>
      </c>
      <c r="D376" s="430"/>
      <c r="E376" s="145"/>
      <c r="F376" s="429"/>
      <c r="G376" s="108"/>
      <c r="H376" s="423">
        <f>D376*H375</f>
        <v>0</v>
      </c>
      <c r="I376" s="412"/>
      <c r="J376" s="509"/>
      <c r="K376" s="236"/>
      <c r="L376" s="615"/>
      <c r="M376" s="292"/>
      <c r="N376" s="292"/>
      <c r="O376" s="292"/>
      <c r="P376" s="292"/>
      <c r="Q376" s="292"/>
    </row>
    <row r="377" spans="1:17" x14ac:dyDescent="0.3">
      <c r="A377" s="24"/>
      <c r="B377" s="301"/>
      <c r="C377" s="301" t="s">
        <v>82</v>
      </c>
      <c r="D377" s="430"/>
      <c r="E377" s="149"/>
      <c r="F377" s="429"/>
      <c r="G377" s="108"/>
      <c r="H377" s="423">
        <f>(H375+H376)*D377</f>
        <v>0</v>
      </c>
      <c r="I377" s="412"/>
      <c r="J377" s="509"/>
      <c r="K377" s="600"/>
      <c r="L377" s="616"/>
      <c r="M377" s="292"/>
      <c r="N377" s="292"/>
      <c r="O377" s="292"/>
      <c r="P377" s="292"/>
      <c r="Q377" s="292"/>
    </row>
    <row r="378" spans="1:17" x14ac:dyDescent="0.3">
      <c r="A378" s="24"/>
      <c r="B378" s="302"/>
      <c r="C378" s="310" t="s">
        <v>216</v>
      </c>
      <c r="D378" s="406"/>
      <c r="E378" s="142"/>
      <c r="F378" s="406"/>
      <c r="G378" s="103"/>
      <c r="H378" s="424">
        <f>IF(F378=0,D378*G378,D378*F378*G378)</f>
        <v>0</v>
      </c>
      <c r="I378" s="414">
        <f>SUM(H375:H378)</f>
        <v>0</v>
      </c>
      <c r="J378" s="374"/>
      <c r="K378" s="600"/>
      <c r="L378" s="616"/>
      <c r="M378" s="292"/>
      <c r="N378" s="292"/>
      <c r="O378" s="292"/>
      <c r="P378" s="292"/>
      <c r="Q378" s="292"/>
    </row>
    <row r="379" spans="1:17" x14ac:dyDescent="0.3">
      <c r="A379" s="25"/>
      <c r="B379" s="297"/>
      <c r="C379" s="297" t="s">
        <v>71</v>
      </c>
      <c r="D379" s="404"/>
      <c r="E379" s="152"/>
      <c r="F379" s="404"/>
      <c r="G379" s="108"/>
      <c r="H379" s="423">
        <f>IF(F379=0,D379*G379,D379*F379*G379)</f>
        <v>0</v>
      </c>
      <c r="I379" s="412"/>
      <c r="J379" s="509"/>
      <c r="K379" s="236"/>
      <c r="L379" s="615"/>
      <c r="M379" s="292"/>
      <c r="N379" s="292"/>
      <c r="O379" s="292"/>
      <c r="P379" s="292"/>
      <c r="Q379" s="292"/>
    </row>
    <row r="380" spans="1:17" x14ac:dyDescent="0.3">
      <c r="A380" s="24"/>
      <c r="B380" s="301"/>
      <c r="C380" s="301" t="s">
        <v>81</v>
      </c>
      <c r="D380" s="430"/>
      <c r="E380" s="145"/>
      <c r="F380" s="429"/>
      <c r="G380" s="108"/>
      <c r="H380" s="423">
        <f>D380*H379</f>
        <v>0</v>
      </c>
      <c r="I380" s="412"/>
      <c r="J380" s="509"/>
      <c r="K380" s="600"/>
      <c r="L380" s="616"/>
      <c r="M380" s="292"/>
      <c r="N380" s="292"/>
      <c r="O380" s="292"/>
      <c r="P380" s="292"/>
      <c r="Q380" s="292"/>
    </row>
    <row r="381" spans="1:17" x14ac:dyDescent="0.3">
      <c r="A381" s="24"/>
      <c r="B381" s="301"/>
      <c r="C381" s="301" t="s">
        <v>82</v>
      </c>
      <c r="D381" s="430"/>
      <c r="E381" s="149"/>
      <c r="F381" s="429"/>
      <c r="G381" s="108"/>
      <c r="H381" s="423">
        <f>(H379+H380)*D381</f>
        <v>0</v>
      </c>
      <c r="I381" s="412"/>
      <c r="J381" s="509"/>
      <c r="K381" s="600"/>
      <c r="L381" s="616"/>
      <c r="M381" s="292"/>
      <c r="N381" s="292"/>
      <c r="O381" s="292"/>
      <c r="P381" s="292"/>
      <c r="Q381" s="292"/>
    </row>
    <row r="382" spans="1:17" x14ac:dyDescent="0.3">
      <c r="A382" s="25"/>
      <c r="B382" s="302"/>
      <c r="C382" s="310" t="s">
        <v>216</v>
      </c>
      <c r="D382" s="406"/>
      <c r="E382" s="142"/>
      <c r="F382" s="406"/>
      <c r="G382" s="103"/>
      <c r="H382" s="424">
        <f>IF(F382=0,D382*G382,D382*F382*G382)</f>
        <v>0</v>
      </c>
      <c r="I382" s="414">
        <f>SUM(H379:H382)</f>
        <v>0</v>
      </c>
      <c r="J382" s="374"/>
      <c r="K382" s="606"/>
      <c r="L382" s="615"/>
      <c r="M382" s="292"/>
      <c r="N382" s="292"/>
      <c r="O382" s="292"/>
      <c r="P382" s="292"/>
      <c r="Q382" s="292"/>
    </row>
    <row r="383" spans="1:17" x14ac:dyDescent="0.3">
      <c r="A383" s="25"/>
      <c r="B383" s="297"/>
      <c r="C383" s="297" t="s">
        <v>71</v>
      </c>
      <c r="D383" s="404"/>
      <c r="E383" s="152"/>
      <c r="F383" s="404"/>
      <c r="G383" s="108"/>
      <c r="H383" s="423">
        <f>IF(F383=0,D383*G383,D383*F383*G383)</f>
        <v>0</v>
      </c>
      <c r="I383" s="412"/>
      <c r="J383" s="374"/>
      <c r="K383" s="606"/>
      <c r="L383" s="615"/>
      <c r="M383" s="292"/>
      <c r="N383" s="292"/>
      <c r="O383" s="292"/>
      <c r="P383" s="292"/>
      <c r="Q383" s="292"/>
    </row>
    <row r="384" spans="1:17" x14ac:dyDescent="0.3">
      <c r="A384" s="25"/>
      <c r="B384" s="301"/>
      <c r="C384" s="301" t="s">
        <v>81</v>
      </c>
      <c r="D384" s="430"/>
      <c r="E384" s="145"/>
      <c r="F384" s="429"/>
      <c r="G384" s="108"/>
      <c r="H384" s="423">
        <f>D384*H383</f>
        <v>0</v>
      </c>
      <c r="I384" s="412"/>
      <c r="J384" s="374"/>
      <c r="K384" s="606"/>
      <c r="L384" s="615"/>
      <c r="M384" s="292"/>
      <c r="N384" s="292"/>
      <c r="O384" s="292"/>
      <c r="P384" s="292"/>
      <c r="Q384" s="292"/>
    </row>
    <row r="385" spans="1:17" x14ac:dyDescent="0.3">
      <c r="A385" s="25"/>
      <c r="B385" s="301"/>
      <c r="C385" s="301" t="s">
        <v>82</v>
      </c>
      <c r="D385" s="430"/>
      <c r="E385" s="149"/>
      <c r="F385" s="429"/>
      <c r="G385" s="108"/>
      <c r="H385" s="423">
        <f>(H383+H384)*D385</f>
        <v>0</v>
      </c>
      <c r="I385" s="412"/>
      <c r="J385" s="374"/>
      <c r="K385" s="606"/>
      <c r="L385" s="615"/>
      <c r="M385" s="292"/>
      <c r="N385" s="292"/>
      <c r="O385" s="292"/>
      <c r="P385" s="292"/>
      <c r="Q385" s="292"/>
    </row>
    <row r="386" spans="1:17" x14ac:dyDescent="0.3">
      <c r="A386" s="25"/>
      <c r="B386" s="302"/>
      <c r="C386" s="310" t="s">
        <v>216</v>
      </c>
      <c r="D386" s="406"/>
      <c r="E386" s="142"/>
      <c r="F386" s="406"/>
      <c r="G386" s="103"/>
      <c r="H386" s="424">
        <f>IF(F386=0,D386*G386,D386*F386*G386)</f>
        <v>0</v>
      </c>
      <c r="I386" s="414">
        <f>SUM(H383:H386)</f>
        <v>0</v>
      </c>
      <c r="J386" s="374"/>
      <c r="K386" s="606"/>
      <c r="L386" s="615"/>
      <c r="M386" s="292"/>
      <c r="N386" s="292"/>
      <c r="O386" s="292"/>
      <c r="P386" s="292"/>
      <c r="Q386" s="292"/>
    </row>
    <row r="387" spans="1:17" x14ac:dyDescent="0.3">
      <c r="A387" s="25"/>
      <c r="B387" s="297"/>
      <c r="C387" s="297" t="s">
        <v>71</v>
      </c>
      <c r="D387" s="404"/>
      <c r="E387" s="152"/>
      <c r="F387" s="404"/>
      <c r="G387" s="108"/>
      <c r="H387" s="423">
        <f>IF(F387=0,D387*G387,D387*F387*G387)</f>
        <v>0</v>
      </c>
      <c r="I387" s="412"/>
      <c r="J387" s="509"/>
      <c r="K387" s="236"/>
      <c r="L387" s="615"/>
      <c r="M387" s="292"/>
      <c r="N387" s="292"/>
      <c r="O387" s="292"/>
      <c r="P387" s="292"/>
      <c r="Q387" s="292"/>
    </row>
    <row r="388" spans="1:17" x14ac:dyDescent="0.3">
      <c r="A388" s="24"/>
      <c r="B388" s="301"/>
      <c r="C388" s="301" t="s">
        <v>81</v>
      </c>
      <c r="D388" s="430"/>
      <c r="E388" s="145"/>
      <c r="F388" s="429"/>
      <c r="G388" s="108"/>
      <c r="H388" s="423">
        <f>D388*H387</f>
        <v>0</v>
      </c>
      <c r="I388" s="412"/>
      <c r="J388" s="509"/>
      <c r="K388" s="600"/>
      <c r="L388" s="616"/>
      <c r="M388" s="292"/>
      <c r="N388" s="292"/>
      <c r="O388" s="292"/>
      <c r="P388" s="292"/>
      <c r="Q388" s="292"/>
    </row>
    <row r="389" spans="1:17" x14ac:dyDescent="0.3">
      <c r="A389" s="24"/>
      <c r="B389" s="301"/>
      <c r="C389" s="301" t="s">
        <v>82</v>
      </c>
      <c r="D389" s="430"/>
      <c r="E389" s="149"/>
      <c r="F389" s="429"/>
      <c r="G389" s="108"/>
      <c r="H389" s="423">
        <f>(H387+H388)*D389</f>
        <v>0</v>
      </c>
      <c r="I389" s="412"/>
      <c r="J389" s="509"/>
      <c r="K389" s="600"/>
      <c r="L389" s="616"/>
      <c r="M389" s="292"/>
      <c r="N389" s="292"/>
      <c r="O389" s="292"/>
      <c r="P389" s="292"/>
      <c r="Q389" s="292"/>
    </row>
    <row r="390" spans="1:17" ht="14.4" thickBot="1" x14ac:dyDescent="0.35">
      <c r="A390" s="229"/>
      <c r="B390" s="311"/>
      <c r="C390" s="311" t="s">
        <v>216</v>
      </c>
      <c r="D390" s="474"/>
      <c r="E390" s="153"/>
      <c r="F390" s="474"/>
      <c r="G390" s="106"/>
      <c r="H390" s="456">
        <f>IF(F390=0,D390*G390,D390*F390*G390)</f>
        <v>0</v>
      </c>
      <c r="I390" s="457">
        <f>SUM(H387:H390)</f>
        <v>0</v>
      </c>
      <c r="J390" s="374"/>
      <c r="K390" s="361"/>
      <c r="L390" s="615">
        <f>SUM(I375:I390)</f>
        <v>0</v>
      </c>
      <c r="M390" s="292"/>
      <c r="N390" s="292"/>
      <c r="O390" s="292"/>
      <c r="P390" s="292"/>
      <c r="Q390" s="292"/>
    </row>
    <row r="391" spans="1:17" ht="14.4" thickTop="1" x14ac:dyDescent="0.3">
      <c r="A391" s="229"/>
      <c r="B391" s="297" t="s">
        <v>217</v>
      </c>
      <c r="C391" s="297" t="s">
        <v>71</v>
      </c>
      <c r="D391" s="404"/>
      <c r="E391" s="152"/>
      <c r="F391" s="404"/>
      <c r="G391" s="108"/>
      <c r="H391" s="409">
        <f>IF(F391=0,D391*G391,D391*F391*G391)</f>
        <v>0</v>
      </c>
      <c r="I391" s="412"/>
      <c r="J391" s="509"/>
      <c r="K391" s="606"/>
      <c r="L391" s="615"/>
      <c r="M391" s="292"/>
      <c r="N391" s="292"/>
      <c r="O391" s="292"/>
      <c r="P391" s="292"/>
      <c r="Q391" s="292"/>
    </row>
    <row r="392" spans="1:17" x14ac:dyDescent="0.3">
      <c r="A392" s="25"/>
      <c r="B392" s="297"/>
      <c r="C392" s="301" t="s">
        <v>81</v>
      </c>
      <c r="D392" s="430"/>
      <c r="E392" s="145"/>
      <c r="F392" s="429"/>
      <c r="G392" s="108"/>
      <c r="H392" s="409">
        <f>D392*H391</f>
        <v>0</v>
      </c>
      <c r="I392" s="412"/>
      <c r="J392" s="509"/>
      <c r="K392" s="236"/>
      <c r="L392" s="615"/>
      <c r="M392" s="292"/>
      <c r="N392" s="292"/>
      <c r="O392" s="292"/>
      <c r="P392" s="292"/>
      <c r="Q392" s="292"/>
    </row>
    <row r="393" spans="1:17" x14ac:dyDescent="0.3">
      <c r="A393" s="24"/>
      <c r="B393" s="301"/>
      <c r="C393" s="301" t="s">
        <v>82</v>
      </c>
      <c r="D393" s="430"/>
      <c r="E393" s="149"/>
      <c r="F393" s="429"/>
      <c r="G393" s="108"/>
      <c r="H393" s="409">
        <f>(H391+H392)*D393</f>
        <v>0</v>
      </c>
      <c r="I393" s="412"/>
      <c r="J393" s="509"/>
      <c r="K393" s="600"/>
      <c r="L393" s="616"/>
      <c r="M393" s="292"/>
      <c r="N393" s="292"/>
      <c r="O393" s="292"/>
      <c r="P393" s="292"/>
      <c r="Q393" s="292"/>
    </row>
    <row r="394" spans="1:17" x14ac:dyDescent="0.3">
      <c r="A394" s="24"/>
      <c r="B394" s="302"/>
      <c r="C394" s="310" t="s">
        <v>216</v>
      </c>
      <c r="D394" s="406"/>
      <c r="E394" s="142"/>
      <c r="F394" s="406"/>
      <c r="G394" s="103"/>
      <c r="H394" s="410">
        <f>IF(F394=0,D394*G394,D394*F394*G394)</f>
        <v>0</v>
      </c>
      <c r="I394" s="414">
        <f>SUM(H391:H394)</f>
        <v>0</v>
      </c>
      <c r="J394" s="374"/>
      <c r="K394" s="600"/>
      <c r="L394" s="616"/>
      <c r="M394" s="292"/>
      <c r="N394" s="292"/>
      <c r="O394" s="292"/>
      <c r="P394" s="292"/>
      <c r="Q394" s="292"/>
    </row>
    <row r="395" spans="1:17" x14ac:dyDescent="0.3">
      <c r="A395" s="24"/>
      <c r="B395" s="301"/>
      <c r="C395" s="297" t="s">
        <v>71</v>
      </c>
      <c r="D395" s="404"/>
      <c r="E395" s="152"/>
      <c r="F395" s="404"/>
      <c r="G395" s="108"/>
      <c r="H395" s="409">
        <f>IF(F395=0,D395*G395,D395*F395*G395)</f>
        <v>0</v>
      </c>
      <c r="I395" s="412"/>
      <c r="J395" s="374"/>
      <c r="K395" s="600"/>
      <c r="L395" s="616"/>
      <c r="M395" s="292"/>
      <c r="N395" s="292"/>
      <c r="O395" s="292"/>
      <c r="P395" s="292"/>
      <c r="Q395" s="292"/>
    </row>
    <row r="396" spans="1:17" x14ac:dyDescent="0.3">
      <c r="A396" s="24"/>
      <c r="B396" s="301"/>
      <c r="C396" s="301" t="s">
        <v>81</v>
      </c>
      <c r="D396" s="430"/>
      <c r="E396" s="145"/>
      <c r="F396" s="429"/>
      <c r="G396" s="108"/>
      <c r="H396" s="409">
        <f>D396*H395</f>
        <v>0</v>
      </c>
      <c r="I396" s="412"/>
      <c r="J396" s="374"/>
      <c r="K396" s="600"/>
      <c r="L396" s="616"/>
      <c r="M396" s="292"/>
      <c r="N396" s="292"/>
      <c r="O396" s="292"/>
      <c r="P396" s="292"/>
      <c r="Q396" s="292"/>
    </row>
    <row r="397" spans="1:17" x14ac:dyDescent="0.3">
      <c r="A397" s="24"/>
      <c r="B397" s="301"/>
      <c r="C397" s="301" t="s">
        <v>82</v>
      </c>
      <c r="D397" s="430"/>
      <c r="E397" s="149"/>
      <c r="F397" s="429"/>
      <c r="G397" s="108"/>
      <c r="H397" s="409">
        <f>(H395+H396)*D397</f>
        <v>0</v>
      </c>
      <c r="I397" s="412"/>
      <c r="J397" s="374"/>
      <c r="K397" s="600"/>
      <c r="L397" s="616"/>
      <c r="M397" s="292"/>
      <c r="N397" s="292"/>
      <c r="O397" s="292"/>
      <c r="P397" s="292"/>
      <c r="Q397" s="292"/>
    </row>
    <row r="398" spans="1:17" x14ac:dyDescent="0.3">
      <c r="A398" s="24"/>
      <c r="B398" s="301"/>
      <c r="C398" s="310" t="s">
        <v>216</v>
      </c>
      <c r="D398" s="406"/>
      <c r="E398" s="142"/>
      <c r="F398" s="406"/>
      <c r="G398" s="103"/>
      <c r="H398" s="410">
        <f>IF(F398=0,D398*G398,D398*F398*G398)</f>
        <v>0</v>
      </c>
      <c r="I398" s="414">
        <f>SUM(H395:H398)</f>
        <v>0</v>
      </c>
      <c r="J398" s="374"/>
      <c r="K398" s="600"/>
      <c r="L398" s="616"/>
      <c r="M398" s="292"/>
      <c r="N398" s="292"/>
      <c r="O398" s="292"/>
      <c r="P398" s="292"/>
      <c r="Q398" s="292"/>
    </row>
    <row r="399" spans="1:17" x14ac:dyDescent="0.3">
      <c r="A399" s="25"/>
      <c r="B399" s="297"/>
      <c r="C399" s="297" t="s">
        <v>71</v>
      </c>
      <c r="D399" s="404"/>
      <c r="E399" s="152"/>
      <c r="F399" s="404"/>
      <c r="G399" s="108"/>
      <c r="H399" s="409">
        <f>IF(F399=0,D399*G399,D399*F399*G399)</f>
        <v>0</v>
      </c>
      <c r="I399" s="412"/>
      <c r="J399" s="509"/>
      <c r="K399" s="236"/>
      <c r="L399" s="615"/>
      <c r="M399" s="292"/>
      <c r="N399" s="292"/>
      <c r="O399" s="292"/>
      <c r="P399" s="292"/>
      <c r="Q399" s="292"/>
    </row>
    <row r="400" spans="1:17" x14ac:dyDescent="0.3">
      <c r="A400" s="24"/>
      <c r="B400" s="301"/>
      <c r="C400" s="301" t="s">
        <v>81</v>
      </c>
      <c r="D400" s="430"/>
      <c r="E400" s="145"/>
      <c r="F400" s="429"/>
      <c r="G400" s="108"/>
      <c r="H400" s="409">
        <f>D400*H399</f>
        <v>0</v>
      </c>
      <c r="I400" s="412"/>
      <c r="J400" s="509"/>
      <c r="K400" s="600"/>
      <c r="L400" s="616"/>
      <c r="M400" s="292"/>
      <c r="N400" s="292"/>
      <c r="O400" s="292"/>
      <c r="P400" s="292"/>
      <c r="Q400" s="292"/>
    </row>
    <row r="401" spans="1:17" x14ac:dyDescent="0.3">
      <c r="A401" s="24"/>
      <c r="B401" s="301"/>
      <c r="C401" s="301" t="s">
        <v>82</v>
      </c>
      <c r="D401" s="430"/>
      <c r="E401" s="149"/>
      <c r="F401" s="429"/>
      <c r="G401" s="108"/>
      <c r="H401" s="409">
        <f>(H399+H400)*D401</f>
        <v>0</v>
      </c>
      <c r="I401" s="412"/>
      <c r="J401" s="509"/>
      <c r="K401" s="600"/>
      <c r="L401" s="616"/>
      <c r="M401" s="292"/>
      <c r="N401" s="292"/>
      <c r="O401" s="292"/>
      <c r="P401" s="292"/>
      <c r="Q401" s="292"/>
    </row>
    <row r="402" spans="1:17" x14ac:dyDescent="0.3">
      <c r="A402" s="25"/>
      <c r="B402" s="302"/>
      <c r="C402" s="310" t="s">
        <v>216</v>
      </c>
      <c r="D402" s="406"/>
      <c r="E402" s="142"/>
      <c r="F402" s="406"/>
      <c r="G402" s="103"/>
      <c r="H402" s="410">
        <f>IF(F402=0,D402*G402,D402*F402*G402)</f>
        <v>0</v>
      </c>
      <c r="I402" s="414">
        <f>SUM(H399:H402)</f>
        <v>0</v>
      </c>
      <c r="J402" s="374"/>
      <c r="K402" s="606"/>
      <c r="L402" s="615"/>
      <c r="M402" s="292"/>
      <c r="N402" s="292"/>
      <c r="O402" s="292"/>
      <c r="P402" s="292"/>
      <c r="Q402" s="292"/>
    </row>
    <row r="403" spans="1:17" x14ac:dyDescent="0.3">
      <c r="A403" s="25"/>
      <c r="B403" s="297"/>
      <c r="C403" s="297" t="s">
        <v>71</v>
      </c>
      <c r="D403" s="404"/>
      <c r="E403" s="152"/>
      <c r="F403" s="404"/>
      <c r="G403" s="108"/>
      <c r="H403" s="409">
        <f>IF(F403=0,D403*G403,D403*F403*G403)</f>
        <v>0</v>
      </c>
      <c r="I403" s="412"/>
      <c r="J403" s="509"/>
      <c r="K403" s="236"/>
      <c r="L403" s="615"/>
      <c r="M403" s="292"/>
      <c r="N403" s="292"/>
      <c r="O403" s="292"/>
      <c r="P403" s="292"/>
      <c r="Q403" s="292"/>
    </row>
    <row r="404" spans="1:17" x14ac:dyDescent="0.3">
      <c r="A404" s="24"/>
      <c r="B404" s="301"/>
      <c r="C404" s="301" t="s">
        <v>81</v>
      </c>
      <c r="D404" s="430"/>
      <c r="E404" s="145"/>
      <c r="F404" s="429"/>
      <c r="G404" s="108"/>
      <c r="H404" s="409">
        <f>D404*H403</f>
        <v>0</v>
      </c>
      <c r="I404" s="412"/>
      <c r="J404" s="509"/>
      <c r="K404" s="600"/>
      <c r="L404" s="616"/>
      <c r="M404" s="292"/>
      <c r="N404" s="292"/>
      <c r="O404" s="292"/>
      <c r="P404" s="292"/>
      <c r="Q404" s="292"/>
    </row>
    <row r="405" spans="1:17" x14ac:dyDescent="0.3">
      <c r="A405" s="24"/>
      <c r="B405" s="301"/>
      <c r="C405" s="301" t="s">
        <v>82</v>
      </c>
      <c r="D405" s="430"/>
      <c r="E405" s="149"/>
      <c r="F405" s="429"/>
      <c r="G405" s="108"/>
      <c r="H405" s="409">
        <f>(H403+H404)*D405</f>
        <v>0</v>
      </c>
      <c r="I405" s="412"/>
      <c r="J405" s="509"/>
      <c r="K405" s="600"/>
      <c r="L405" s="616"/>
      <c r="M405" s="292"/>
      <c r="N405" s="292"/>
      <c r="O405" s="292"/>
      <c r="P405" s="292"/>
      <c r="Q405" s="292"/>
    </row>
    <row r="406" spans="1:17" ht="14.4" thickBot="1" x14ac:dyDescent="0.35">
      <c r="A406" s="229"/>
      <c r="B406" s="311"/>
      <c r="C406" s="311" t="s">
        <v>216</v>
      </c>
      <c r="D406" s="474"/>
      <c r="E406" s="153"/>
      <c r="F406" s="474"/>
      <c r="G406" s="106"/>
      <c r="H406" s="461">
        <f>IF(F406=0,D406*G406,D406*F406*G406)</f>
        <v>0</v>
      </c>
      <c r="I406" s="457">
        <f>SUM(H403:H406)</f>
        <v>0</v>
      </c>
      <c r="J406" s="374"/>
      <c r="K406" s="361"/>
      <c r="L406" s="615">
        <f>SUM(I391:I406)</f>
        <v>0</v>
      </c>
      <c r="M406" s="292"/>
      <c r="N406" s="292"/>
      <c r="O406" s="292"/>
      <c r="P406" s="292"/>
      <c r="Q406" s="292"/>
    </row>
    <row r="407" spans="1:17" ht="14.4" thickTop="1" x14ac:dyDescent="0.3">
      <c r="A407" s="229"/>
      <c r="B407" s="297" t="s">
        <v>218</v>
      </c>
      <c r="C407" s="297" t="s">
        <v>219</v>
      </c>
      <c r="D407" s="404"/>
      <c r="E407" s="152"/>
      <c r="F407" s="404"/>
      <c r="G407" s="108"/>
      <c r="H407" s="409">
        <f>IF(F407=0,D407*G407,D407*F407*G407)</f>
        <v>0</v>
      </c>
      <c r="I407" s="412"/>
      <c r="J407" s="509"/>
      <c r="K407" s="606"/>
      <c r="L407" s="615"/>
      <c r="M407" s="292"/>
      <c r="N407" s="292"/>
      <c r="O407" s="292"/>
      <c r="P407" s="292"/>
      <c r="Q407" s="292"/>
    </row>
    <row r="408" spans="1:17" x14ac:dyDescent="0.3">
      <c r="A408" s="25"/>
      <c r="B408" s="310"/>
      <c r="C408" s="302" t="s">
        <v>82</v>
      </c>
      <c r="D408" s="431"/>
      <c r="E408" s="143"/>
      <c r="F408" s="433"/>
      <c r="G408" s="144"/>
      <c r="H408" s="410">
        <f>H407*D408</f>
        <v>0</v>
      </c>
      <c r="I408" s="414">
        <f>SUM(H407:H408)</f>
        <v>0</v>
      </c>
      <c r="J408" s="374"/>
      <c r="K408" s="606"/>
      <c r="L408" s="615"/>
      <c r="M408" s="292"/>
      <c r="N408" s="292"/>
      <c r="O408" s="292"/>
      <c r="P408" s="292"/>
      <c r="Q408" s="292"/>
    </row>
    <row r="409" spans="1:17" x14ac:dyDescent="0.3">
      <c r="A409" s="25"/>
      <c r="B409" s="297"/>
      <c r="C409" s="297" t="s">
        <v>219</v>
      </c>
      <c r="D409" s="404"/>
      <c r="E409" s="152"/>
      <c r="F409" s="404"/>
      <c r="G409" s="108"/>
      <c r="H409" s="409">
        <f>IF(F409=0,D409*G409,D409*F409*G409)</f>
        <v>0</v>
      </c>
      <c r="I409" s="412"/>
      <c r="J409" s="509"/>
      <c r="K409" s="606"/>
      <c r="L409" s="615"/>
      <c r="M409" s="292"/>
      <c r="N409" s="292"/>
      <c r="O409" s="292"/>
      <c r="P409" s="292"/>
      <c r="Q409" s="292"/>
    </row>
    <row r="410" spans="1:17" ht="14.4" thickBot="1" x14ac:dyDescent="0.35">
      <c r="A410" s="25"/>
      <c r="B410" s="311"/>
      <c r="C410" s="309" t="s">
        <v>82</v>
      </c>
      <c r="D410" s="452"/>
      <c r="E410" s="150"/>
      <c r="F410" s="458"/>
      <c r="G410" s="151"/>
      <c r="H410" s="461">
        <f>H409*D410</f>
        <v>0</v>
      </c>
      <c r="I410" s="457">
        <f>SUM(H409:H410)</f>
        <v>0</v>
      </c>
      <c r="J410" s="374"/>
      <c r="K410" s="606"/>
      <c r="L410" s="615">
        <f>SUM(I407:I410)</f>
        <v>0</v>
      </c>
      <c r="M410" s="292"/>
      <c r="N410" s="292"/>
      <c r="O410" s="292"/>
      <c r="P410" s="292"/>
      <c r="Q410" s="292"/>
    </row>
    <row r="411" spans="1:17" ht="14.4" thickTop="1" x14ac:dyDescent="0.3">
      <c r="A411" s="229"/>
      <c r="B411" s="297" t="s">
        <v>75</v>
      </c>
      <c r="C411" s="297" t="s">
        <v>219</v>
      </c>
      <c r="D411" s="404"/>
      <c r="E411" s="152"/>
      <c r="F411" s="404"/>
      <c r="G411" s="108"/>
      <c r="H411" s="409">
        <f>IF(F411=0,D411*G411,D411*F411*G411)</f>
        <v>0</v>
      </c>
      <c r="I411" s="412"/>
      <c r="J411" s="509"/>
      <c r="K411" s="283"/>
      <c r="L411" s="615"/>
      <c r="M411" s="292"/>
      <c r="N411" s="292"/>
      <c r="O411" s="292"/>
      <c r="P411" s="292"/>
      <c r="Q411" s="292"/>
    </row>
    <row r="412" spans="1:17" ht="14.4" thickBot="1" x14ac:dyDescent="0.35">
      <c r="A412" s="228"/>
      <c r="B412" s="298"/>
      <c r="C412" s="303" t="s">
        <v>82</v>
      </c>
      <c r="D412" s="432"/>
      <c r="E412" s="147"/>
      <c r="F412" s="407"/>
      <c r="G412" s="107"/>
      <c r="H412" s="411">
        <f>H411*D412</f>
        <v>0</v>
      </c>
      <c r="I412" s="416">
        <f>SUM(H411:H412)</f>
        <v>0</v>
      </c>
      <c r="J412" s="374"/>
      <c r="K412" s="606"/>
      <c r="L412" s="615">
        <f>SUM(I411:I412)</f>
        <v>0</v>
      </c>
      <c r="M412" s="292"/>
      <c r="N412" s="292"/>
      <c r="O412" s="292"/>
      <c r="P412" s="292"/>
      <c r="Q412" s="292"/>
    </row>
    <row r="413" spans="1:17" ht="16.05" customHeight="1" thickBot="1" x14ac:dyDescent="0.35">
      <c r="A413" s="567"/>
      <c r="B413" s="340" t="s">
        <v>220</v>
      </c>
      <c r="C413" s="298"/>
      <c r="D413" s="141"/>
      <c r="E413" s="141"/>
      <c r="F413" s="141"/>
      <c r="G413" s="100"/>
      <c r="H413" s="381"/>
      <c r="I413" s="528">
        <f>K413</f>
        <v>0</v>
      </c>
      <c r="J413" s="257"/>
      <c r="K413" s="607">
        <f>SUM(L375:L412)</f>
        <v>0</v>
      </c>
      <c r="L413" s="604"/>
      <c r="M413" s="292"/>
      <c r="N413" s="292"/>
      <c r="O413" s="292"/>
      <c r="P413" s="292"/>
      <c r="Q413" s="292"/>
    </row>
    <row r="414" spans="1:17" x14ac:dyDescent="0.3">
      <c r="A414" s="568"/>
      <c r="B414" s="334"/>
      <c r="C414" s="297"/>
      <c r="D414" s="97"/>
      <c r="E414" s="97"/>
      <c r="F414" s="97"/>
      <c r="G414" s="96"/>
      <c r="H414" s="194"/>
      <c r="I414" s="257"/>
      <c r="J414" s="257"/>
      <c r="K414" s="257"/>
      <c r="L414" s="604"/>
      <c r="M414" s="292"/>
      <c r="N414" s="292"/>
      <c r="O414" s="292"/>
      <c r="P414" s="292"/>
      <c r="Q414" s="292"/>
    </row>
    <row r="415" spans="1:17" ht="15" customHeight="1" x14ac:dyDescent="0.3">
      <c r="A415" s="134" t="s">
        <v>221</v>
      </c>
      <c r="B415" s="343" t="s">
        <v>109</v>
      </c>
      <c r="C415" s="300"/>
      <c r="D415" s="417"/>
      <c r="E415" s="417"/>
      <c r="F415" s="417"/>
      <c r="G415" s="418"/>
      <c r="H415" s="419"/>
      <c r="I415" s="420"/>
      <c r="J415" s="244"/>
      <c r="K415" s="236"/>
      <c r="L415" s="604"/>
      <c r="M415" s="292"/>
      <c r="N415" s="292"/>
      <c r="O415" s="292"/>
      <c r="P415" s="292"/>
      <c r="Q415" s="292"/>
    </row>
    <row r="416" spans="1:17" x14ac:dyDescent="0.3">
      <c r="A416" s="25"/>
      <c r="B416" s="297" t="s">
        <v>112</v>
      </c>
      <c r="C416" s="296"/>
      <c r="D416" s="405"/>
      <c r="E416" s="97"/>
      <c r="F416" s="405"/>
      <c r="G416" s="96"/>
      <c r="H416" s="409">
        <f t="shared" ref="H416:H444" si="3">IF(F416=0,D416*G416,D416*F416*G416)</f>
        <v>0</v>
      </c>
      <c r="I416" s="633"/>
      <c r="J416" s="510"/>
      <c r="K416" s="236"/>
      <c r="L416" s="604"/>
      <c r="M416" s="292"/>
      <c r="N416" s="292"/>
      <c r="O416" s="292"/>
      <c r="P416" s="292"/>
      <c r="Q416" s="292"/>
    </row>
    <row r="417" spans="1:17" x14ac:dyDescent="0.3">
      <c r="A417" s="25"/>
      <c r="B417" s="310"/>
      <c r="C417" s="487"/>
      <c r="D417" s="406"/>
      <c r="E417" s="142"/>
      <c r="F417" s="406"/>
      <c r="G417" s="103"/>
      <c r="H417" s="410">
        <f t="shared" si="3"/>
        <v>0</v>
      </c>
      <c r="I417" s="414">
        <f>SUM(H416:H417)</f>
        <v>0</v>
      </c>
      <c r="J417" s="374"/>
      <c r="K417" s="236"/>
      <c r="L417" s="604"/>
      <c r="M417" s="292"/>
      <c r="N417" s="292"/>
      <c r="O417" s="292"/>
      <c r="P417" s="292"/>
      <c r="Q417" s="292"/>
    </row>
    <row r="418" spans="1:17" x14ac:dyDescent="0.3">
      <c r="A418" s="25"/>
      <c r="B418" s="297" t="s">
        <v>222</v>
      </c>
      <c r="C418" s="296"/>
      <c r="D418" s="405"/>
      <c r="E418" s="97"/>
      <c r="F418" s="405"/>
      <c r="G418" s="96"/>
      <c r="H418" s="409">
        <f t="shared" si="3"/>
        <v>0</v>
      </c>
      <c r="I418" s="633"/>
      <c r="J418" s="510"/>
      <c r="K418" s="236"/>
      <c r="L418" s="604"/>
      <c r="M418" s="292"/>
      <c r="N418" s="292"/>
      <c r="O418" s="292"/>
      <c r="P418" s="292"/>
      <c r="Q418" s="292"/>
    </row>
    <row r="419" spans="1:17" x14ac:dyDescent="0.3">
      <c r="A419" s="25"/>
      <c r="B419" s="297"/>
      <c r="C419" s="297"/>
      <c r="D419" s="405"/>
      <c r="E419" s="97"/>
      <c r="F419" s="405"/>
      <c r="G419" s="96"/>
      <c r="H419" s="409">
        <f t="shared" si="3"/>
        <v>0</v>
      </c>
      <c r="I419" s="633"/>
      <c r="J419" s="510"/>
      <c r="K419" s="236"/>
      <c r="L419" s="604"/>
      <c r="M419" s="292"/>
      <c r="N419" s="292"/>
      <c r="O419" s="292"/>
      <c r="P419" s="292"/>
      <c r="Q419" s="292"/>
    </row>
    <row r="420" spans="1:17" x14ac:dyDescent="0.3">
      <c r="A420" s="25"/>
      <c r="B420" s="297"/>
      <c r="C420" s="297"/>
      <c r="D420" s="405"/>
      <c r="E420" s="97"/>
      <c r="F420" s="405"/>
      <c r="G420" s="96"/>
      <c r="H420" s="409">
        <f t="shared" si="3"/>
        <v>0</v>
      </c>
      <c r="I420" s="633"/>
      <c r="J420" s="510"/>
      <c r="K420" s="236"/>
      <c r="L420" s="604"/>
      <c r="M420" s="292"/>
      <c r="N420" s="292"/>
      <c r="O420" s="292"/>
      <c r="P420" s="292"/>
      <c r="Q420" s="292"/>
    </row>
    <row r="421" spans="1:17" x14ac:dyDescent="0.3">
      <c r="A421" s="25"/>
      <c r="B421" s="297"/>
      <c r="C421" s="297"/>
      <c r="D421" s="405"/>
      <c r="E421" s="97"/>
      <c r="F421" s="405"/>
      <c r="G421" s="96"/>
      <c r="H421" s="409">
        <f t="shared" si="3"/>
        <v>0</v>
      </c>
      <c r="I421" s="633"/>
      <c r="J421" s="510"/>
      <c r="K421" s="236"/>
      <c r="L421" s="604"/>
      <c r="M421" s="292"/>
      <c r="N421" s="292"/>
      <c r="O421" s="292"/>
      <c r="P421" s="292"/>
      <c r="Q421" s="292"/>
    </row>
    <row r="422" spans="1:17" x14ac:dyDescent="0.3">
      <c r="A422" s="25"/>
      <c r="B422" s="310"/>
      <c r="C422" s="487"/>
      <c r="D422" s="406"/>
      <c r="E422" s="142"/>
      <c r="F422" s="406"/>
      <c r="G422" s="103"/>
      <c r="H422" s="410">
        <f t="shared" si="3"/>
        <v>0</v>
      </c>
      <c r="I422" s="414">
        <f>SUM(H418:H422)</f>
        <v>0</v>
      </c>
      <c r="J422" s="374"/>
      <c r="K422" s="236"/>
      <c r="L422" s="604"/>
      <c r="M422" s="292"/>
      <c r="N422" s="292"/>
      <c r="O422" s="292"/>
      <c r="P422" s="292"/>
      <c r="Q422" s="292"/>
    </row>
    <row r="423" spans="1:17" x14ac:dyDescent="0.3">
      <c r="A423" s="25"/>
      <c r="B423" s="297" t="s">
        <v>223</v>
      </c>
      <c r="C423" s="296"/>
      <c r="D423" s="405"/>
      <c r="E423" s="97"/>
      <c r="F423" s="405"/>
      <c r="G423" s="96"/>
      <c r="H423" s="409">
        <f t="shared" si="3"/>
        <v>0</v>
      </c>
      <c r="I423" s="412"/>
      <c r="J423" s="509"/>
      <c r="K423" s="236"/>
      <c r="L423" s="604"/>
      <c r="M423" s="292"/>
      <c r="N423" s="292"/>
      <c r="O423" s="292"/>
      <c r="P423" s="292"/>
      <c r="Q423" s="292"/>
    </row>
    <row r="424" spans="1:17" x14ac:dyDescent="0.3">
      <c r="A424" s="25"/>
      <c r="B424" s="310"/>
      <c r="C424" s="497"/>
      <c r="D424" s="406"/>
      <c r="E424" s="142"/>
      <c r="F424" s="406"/>
      <c r="G424" s="103"/>
      <c r="H424" s="410">
        <f t="shared" si="3"/>
        <v>0</v>
      </c>
      <c r="I424" s="414">
        <f>SUM(H423:H424)</f>
        <v>0</v>
      </c>
      <c r="J424" s="374"/>
      <c r="K424" s="236"/>
      <c r="L424" s="604"/>
      <c r="M424" s="292"/>
      <c r="N424" s="292"/>
      <c r="O424" s="292"/>
      <c r="P424" s="292"/>
      <c r="Q424" s="292"/>
    </row>
    <row r="425" spans="1:17" x14ac:dyDescent="0.3">
      <c r="A425" s="25"/>
      <c r="B425" s="297" t="s">
        <v>224</v>
      </c>
      <c r="C425" s="297" t="s">
        <v>225</v>
      </c>
      <c r="D425" s="405"/>
      <c r="E425" s="97"/>
      <c r="F425" s="405"/>
      <c r="G425" s="96"/>
      <c r="H425" s="409">
        <f t="shared" si="3"/>
        <v>0</v>
      </c>
      <c r="I425" s="633"/>
      <c r="J425" s="510"/>
      <c r="K425" s="606"/>
      <c r="L425" s="604"/>
      <c r="M425" s="292"/>
      <c r="N425" s="292"/>
      <c r="O425" s="292"/>
      <c r="P425" s="292"/>
      <c r="Q425" s="292"/>
    </row>
    <row r="426" spans="1:17" x14ac:dyDescent="0.3">
      <c r="A426" s="25"/>
      <c r="B426" s="325"/>
      <c r="C426" s="310" t="s">
        <v>226</v>
      </c>
      <c r="D426" s="406"/>
      <c r="E426" s="142"/>
      <c r="F426" s="406"/>
      <c r="G426" s="103"/>
      <c r="H426" s="410">
        <f t="shared" si="3"/>
        <v>0</v>
      </c>
      <c r="I426" s="414">
        <f>SUM(H425:H426)</f>
        <v>0</v>
      </c>
      <c r="J426" s="374"/>
      <c r="K426" s="606"/>
      <c r="L426" s="604"/>
      <c r="M426" s="292"/>
      <c r="N426" s="292"/>
      <c r="O426" s="292"/>
      <c r="P426" s="292"/>
      <c r="Q426" s="292"/>
    </row>
    <row r="427" spans="1:17" x14ac:dyDescent="0.3">
      <c r="A427" s="25"/>
      <c r="B427" s="297" t="s">
        <v>111</v>
      </c>
      <c r="C427" s="297" t="s">
        <v>225</v>
      </c>
      <c r="D427" s="405"/>
      <c r="E427" s="97" t="s">
        <v>227</v>
      </c>
      <c r="F427" s="405"/>
      <c r="G427" s="96"/>
      <c r="H427" s="409">
        <f t="shared" si="3"/>
        <v>0</v>
      </c>
      <c r="I427" s="633"/>
      <c r="J427" s="510"/>
      <c r="K427" s="606"/>
      <c r="L427" s="604"/>
      <c r="M427" s="292"/>
      <c r="N427" s="292"/>
      <c r="O427" s="292"/>
      <c r="P427" s="292"/>
      <c r="Q427" s="292"/>
    </row>
    <row r="428" spans="1:17" x14ac:dyDescent="0.3">
      <c r="A428" s="25"/>
      <c r="B428" s="325"/>
      <c r="C428" s="310" t="s">
        <v>226</v>
      </c>
      <c r="D428" s="406"/>
      <c r="E428" s="142"/>
      <c r="F428" s="406"/>
      <c r="G428" s="103"/>
      <c r="H428" s="410">
        <f t="shared" si="3"/>
        <v>0</v>
      </c>
      <c r="I428" s="414">
        <f>SUM(H427:H428)</f>
        <v>0</v>
      </c>
      <c r="J428" s="374"/>
      <c r="K428" s="606"/>
      <c r="L428" s="604"/>
      <c r="M428" s="292"/>
      <c r="N428" s="292"/>
      <c r="O428" s="292"/>
      <c r="P428" s="292"/>
      <c r="Q428" s="292"/>
    </row>
    <row r="429" spans="1:17" x14ac:dyDescent="0.3">
      <c r="A429" s="25"/>
      <c r="B429" s="297" t="s">
        <v>115</v>
      </c>
      <c r="C429" s="297" t="s">
        <v>225</v>
      </c>
      <c r="D429" s="405"/>
      <c r="E429" s="97"/>
      <c r="F429" s="405"/>
      <c r="G429" s="96"/>
      <c r="H429" s="409">
        <f t="shared" si="3"/>
        <v>0</v>
      </c>
      <c r="I429" s="633"/>
      <c r="J429" s="510"/>
      <c r="K429" s="606"/>
      <c r="L429" s="604"/>
      <c r="M429" s="292"/>
      <c r="N429" s="292"/>
      <c r="O429" s="292"/>
      <c r="P429" s="292"/>
      <c r="Q429" s="292"/>
    </row>
    <row r="430" spans="1:17" x14ac:dyDescent="0.3">
      <c r="A430" s="25"/>
      <c r="B430" s="325"/>
      <c r="C430" s="310" t="s">
        <v>226</v>
      </c>
      <c r="D430" s="406"/>
      <c r="E430" s="142"/>
      <c r="F430" s="406"/>
      <c r="G430" s="103"/>
      <c r="H430" s="410">
        <f t="shared" si="3"/>
        <v>0</v>
      </c>
      <c r="I430" s="414">
        <f>SUM(H429:H430)</f>
        <v>0</v>
      </c>
      <c r="J430" s="374"/>
      <c r="K430" s="606"/>
      <c r="L430" s="604"/>
      <c r="M430" s="292"/>
      <c r="N430" s="292"/>
      <c r="O430" s="292"/>
      <c r="P430" s="292"/>
      <c r="Q430" s="292"/>
    </row>
    <row r="431" spans="1:17" x14ac:dyDescent="0.3">
      <c r="A431" s="25"/>
      <c r="B431" s="297" t="s">
        <v>228</v>
      </c>
      <c r="C431" s="296"/>
      <c r="D431" s="404"/>
      <c r="E431" s="152" t="s">
        <v>229</v>
      </c>
      <c r="F431" s="404"/>
      <c r="G431" s="154"/>
      <c r="H431" s="409">
        <f t="shared" si="3"/>
        <v>0</v>
      </c>
      <c r="I431" s="412"/>
      <c r="J431" s="509"/>
      <c r="K431" s="606"/>
      <c r="L431" s="604"/>
      <c r="M431" s="292"/>
      <c r="N431" s="292"/>
      <c r="O431" s="292"/>
      <c r="P431" s="292"/>
      <c r="Q431" s="292"/>
    </row>
    <row r="432" spans="1:17" x14ac:dyDescent="0.3">
      <c r="A432" s="25"/>
      <c r="B432" s="310"/>
      <c r="C432" s="310"/>
      <c r="D432" s="406"/>
      <c r="E432" s="142" t="s">
        <v>229</v>
      </c>
      <c r="F432" s="406"/>
      <c r="G432" s="155"/>
      <c r="H432" s="410">
        <f t="shared" si="3"/>
        <v>0</v>
      </c>
      <c r="I432" s="414">
        <f>SUM(H431:H432)</f>
        <v>0</v>
      </c>
      <c r="J432" s="374"/>
      <c r="K432" s="606"/>
      <c r="L432" s="604"/>
      <c r="M432" s="292"/>
      <c r="N432" s="292"/>
      <c r="O432" s="292"/>
      <c r="P432" s="292"/>
      <c r="Q432" s="292"/>
    </row>
    <row r="433" spans="1:17" x14ac:dyDescent="0.3">
      <c r="A433" s="25"/>
      <c r="B433" s="297" t="s">
        <v>230</v>
      </c>
      <c r="C433" s="296"/>
      <c r="D433" s="405"/>
      <c r="E433" s="97"/>
      <c r="F433" s="405"/>
      <c r="G433" s="96"/>
      <c r="H433" s="409">
        <f t="shared" si="3"/>
        <v>0</v>
      </c>
      <c r="I433" s="633"/>
      <c r="J433" s="510"/>
      <c r="K433" s="606"/>
      <c r="L433" s="604"/>
      <c r="M433" s="292"/>
      <c r="N433" s="292"/>
      <c r="O433" s="292"/>
      <c r="P433" s="292"/>
      <c r="Q433" s="292"/>
    </row>
    <row r="434" spans="1:17" x14ac:dyDescent="0.3">
      <c r="A434" s="25"/>
      <c r="B434" s="310"/>
      <c r="C434" s="314"/>
      <c r="D434" s="406"/>
      <c r="E434" s="142"/>
      <c r="F434" s="406"/>
      <c r="G434" s="103"/>
      <c r="H434" s="410">
        <f t="shared" si="3"/>
        <v>0</v>
      </c>
      <c r="I434" s="414">
        <f>SUM(H433:H434)</f>
        <v>0</v>
      </c>
      <c r="J434" s="374"/>
      <c r="K434" s="606"/>
      <c r="L434" s="604"/>
      <c r="M434" s="292"/>
      <c r="N434" s="292"/>
      <c r="O434" s="292"/>
      <c r="P434" s="292"/>
      <c r="Q434" s="292"/>
    </row>
    <row r="435" spans="1:17" x14ac:dyDescent="0.3">
      <c r="A435" s="25"/>
      <c r="B435" s="297" t="s">
        <v>231</v>
      </c>
      <c r="C435" s="296"/>
      <c r="D435" s="405"/>
      <c r="E435" s="97"/>
      <c r="F435" s="405"/>
      <c r="G435" s="96"/>
      <c r="H435" s="409">
        <f t="shared" si="3"/>
        <v>0</v>
      </c>
      <c r="I435" s="633"/>
      <c r="J435" s="510"/>
      <c r="K435" s="236"/>
      <c r="L435" s="237"/>
      <c r="M435" s="292"/>
      <c r="N435" s="292"/>
      <c r="O435" s="292"/>
      <c r="P435" s="292"/>
      <c r="Q435" s="292"/>
    </row>
    <row r="436" spans="1:17" x14ac:dyDescent="0.3">
      <c r="A436" s="25"/>
      <c r="B436" s="310"/>
      <c r="C436" s="314"/>
      <c r="D436" s="406"/>
      <c r="E436" s="142"/>
      <c r="F436" s="406"/>
      <c r="G436" s="103"/>
      <c r="H436" s="410">
        <f t="shared" si="3"/>
        <v>0</v>
      </c>
      <c r="I436" s="414">
        <f>SUM(H435:H436)</f>
        <v>0</v>
      </c>
      <c r="J436" s="374"/>
      <c r="K436" s="236"/>
      <c r="L436" s="237"/>
      <c r="M436" s="292"/>
      <c r="N436" s="292"/>
      <c r="O436" s="292"/>
      <c r="P436" s="292"/>
      <c r="Q436" s="292"/>
    </row>
    <row r="437" spans="1:17" x14ac:dyDescent="0.3">
      <c r="A437" s="24"/>
      <c r="B437" s="297" t="s">
        <v>232</v>
      </c>
      <c r="C437" s="296"/>
      <c r="D437" s="405"/>
      <c r="E437" s="97"/>
      <c r="F437" s="405"/>
      <c r="G437" s="96"/>
      <c r="H437" s="409">
        <f t="shared" si="3"/>
        <v>0</v>
      </c>
      <c r="I437" s="633"/>
      <c r="J437" s="510"/>
      <c r="K437" s="236"/>
      <c r="L437" s="237"/>
      <c r="M437" s="292"/>
      <c r="N437" s="292"/>
      <c r="O437" s="292"/>
      <c r="P437" s="292"/>
      <c r="Q437" s="292"/>
    </row>
    <row r="438" spans="1:17" x14ac:dyDescent="0.3">
      <c r="A438" s="24"/>
      <c r="B438" s="310"/>
      <c r="C438" s="314"/>
      <c r="D438" s="406"/>
      <c r="E438" s="142"/>
      <c r="F438" s="406"/>
      <c r="G438" s="103"/>
      <c r="H438" s="410">
        <f t="shared" si="3"/>
        <v>0</v>
      </c>
      <c r="I438" s="414">
        <f>SUM(H437:H438)</f>
        <v>0</v>
      </c>
      <c r="J438" s="374"/>
      <c r="K438" s="236"/>
      <c r="L438" s="237"/>
      <c r="M438" s="292"/>
      <c r="N438" s="292"/>
      <c r="O438" s="292"/>
      <c r="P438" s="292"/>
      <c r="Q438" s="292"/>
    </row>
    <row r="439" spans="1:17" x14ac:dyDescent="0.3">
      <c r="A439" s="24"/>
      <c r="B439" s="297" t="s">
        <v>114</v>
      </c>
      <c r="C439" s="296"/>
      <c r="D439" s="405"/>
      <c r="E439" s="97"/>
      <c r="F439" s="405"/>
      <c r="G439" s="96"/>
      <c r="H439" s="409">
        <f t="shared" si="3"/>
        <v>0</v>
      </c>
      <c r="I439" s="633"/>
      <c r="J439" s="510"/>
      <c r="K439" s="236"/>
      <c r="L439" s="237"/>
      <c r="M439" s="292"/>
      <c r="N439" s="292"/>
      <c r="O439" s="292"/>
      <c r="P439" s="292"/>
      <c r="Q439" s="292"/>
    </row>
    <row r="440" spans="1:17" x14ac:dyDescent="0.3">
      <c r="A440" s="24"/>
      <c r="B440" s="310"/>
      <c r="C440" s="314"/>
      <c r="D440" s="406"/>
      <c r="E440" s="142"/>
      <c r="F440" s="406"/>
      <c r="G440" s="103"/>
      <c r="H440" s="410">
        <f t="shared" si="3"/>
        <v>0</v>
      </c>
      <c r="I440" s="414">
        <f>SUM(H439:H440)</f>
        <v>0</v>
      </c>
      <c r="J440" s="374"/>
      <c r="K440" s="236"/>
      <c r="L440" s="237"/>
      <c r="M440" s="292"/>
      <c r="N440" s="292"/>
      <c r="O440" s="292"/>
      <c r="P440" s="292"/>
      <c r="Q440" s="292"/>
    </row>
    <row r="441" spans="1:17" x14ac:dyDescent="0.3">
      <c r="A441" s="24"/>
      <c r="B441" s="297" t="s">
        <v>233</v>
      </c>
      <c r="C441" s="296"/>
      <c r="D441" s="405"/>
      <c r="E441" s="97"/>
      <c r="F441" s="405"/>
      <c r="G441" s="96"/>
      <c r="H441" s="409">
        <f t="shared" si="3"/>
        <v>0</v>
      </c>
      <c r="I441" s="633"/>
      <c r="J441" s="510"/>
      <c r="K441" s="236"/>
      <c r="L441" s="237"/>
      <c r="M441" s="292"/>
      <c r="N441" s="292"/>
      <c r="O441" s="292"/>
      <c r="P441" s="292"/>
      <c r="Q441" s="292"/>
    </row>
    <row r="442" spans="1:17" x14ac:dyDescent="0.3">
      <c r="A442" s="24"/>
      <c r="B442" s="310"/>
      <c r="C442" s="314"/>
      <c r="D442" s="406"/>
      <c r="E442" s="142"/>
      <c r="F442" s="406"/>
      <c r="G442" s="103"/>
      <c r="H442" s="410">
        <f t="shared" si="3"/>
        <v>0</v>
      </c>
      <c r="I442" s="414">
        <f>SUM(H441:H442)</f>
        <v>0</v>
      </c>
      <c r="J442" s="374"/>
      <c r="K442" s="236"/>
      <c r="L442" s="237"/>
      <c r="M442" s="292"/>
      <c r="N442" s="292"/>
      <c r="O442" s="292"/>
      <c r="P442" s="292"/>
      <c r="Q442" s="292"/>
    </row>
    <row r="443" spans="1:17" ht="15.6" customHeight="1" x14ac:dyDescent="0.3">
      <c r="A443" s="24"/>
      <c r="B443" s="297" t="s">
        <v>75</v>
      </c>
      <c r="C443" s="296"/>
      <c r="D443" s="405"/>
      <c r="E443" s="97"/>
      <c r="F443" s="405"/>
      <c r="G443" s="96"/>
      <c r="H443" s="409">
        <f t="shared" si="3"/>
        <v>0</v>
      </c>
      <c r="I443" s="633"/>
      <c r="J443" s="510"/>
      <c r="K443" s="356"/>
      <c r="L443" s="608"/>
      <c r="M443" s="292"/>
      <c r="N443" s="292"/>
      <c r="O443" s="292"/>
      <c r="P443" s="292"/>
      <c r="Q443" s="292"/>
    </row>
    <row r="444" spans="1:17" ht="14.4" thickBot="1" x14ac:dyDescent="0.35">
      <c r="A444" s="230"/>
      <c r="B444" s="303"/>
      <c r="C444" s="303"/>
      <c r="D444" s="407"/>
      <c r="E444" s="148"/>
      <c r="F444" s="407"/>
      <c r="G444" s="475"/>
      <c r="H444" s="411">
        <f t="shared" si="3"/>
        <v>0</v>
      </c>
      <c r="I444" s="416">
        <f>SUM(H443:H444)</f>
        <v>0</v>
      </c>
      <c r="J444" s="374"/>
      <c r="K444" s="236"/>
      <c r="L444" s="237"/>
      <c r="M444" s="292"/>
      <c r="N444" s="292"/>
      <c r="O444" s="292"/>
      <c r="P444" s="292"/>
      <c r="Q444" s="292"/>
    </row>
    <row r="445" spans="1:17" ht="16.05" customHeight="1" thickBot="1" x14ac:dyDescent="0.35">
      <c r="A445" s="567"/>
      <c r="B445" s="340" t="s">
        <v>117</v>
      </c>
      <c r="C445" s="299"/>
      <c r="D445" s="476"/>
      <c r="E445" s="476"/>
      <c r="F445" s="476"/>
      <c r="G445" s="477"/>
      <c r="H445" s="381"/>
      <c r="I445" s="451">
        <f>K445</f>
        <v>0</v>
      </c>
      <c r="J445" s="524"/>
      <c r="K445" s="607">
        <f>SUM(I416:I444)</f>
        <v>0</v>
      </c>
      <c r="L445" s="237"/>
      <c r="M445" s="292"/>
      <c r="N445" s="292"/>
      <c r="O445" s="292"/>
      <c r="P445" s="292"/>
      <c r="Q445" s="292"/>
    </row>
    <row r="446" spans="1:17" x14ac:dyDescent="0.3">
      <c r="A446" s="568"/>
      <c r="B446" s="334"/>
      <c r="C446" s="296"/>
      <c r="D446" s="139"/>
      <c r="E446" s="139"/>
      <c r="F446" s="139"/>
      <c r="G446" s="101"/>
      <c r="H446" s="194"/>
      <c r="I446" s="379"/>
      <c r="J446" s="379"/>
      <c r="K446" s="257"/>
      <c r="L446" s="237"/>
      <c r="M446" s="292"/>
      <c r="N446" s="292"/>
      <c r="O446" s="292"/>
      <c r="P446" s="292"/>
      <c r="Q446" s="292"/>
    </row>
    <row r="447" spans="1:17" ht="15" customHeight="1" x14ac:dyDescent="0.3">
      <c r="A447" s="133" t="s">
        <v>234</v>
      </c>
      <c r="B447" s="343" t="s">
        <v>235</v>
      </c>
      <c r="C447" s="300"/>
      <c r="D447" s="417"/>
      <c r="E447" s="417"/>
      <c r="F447" s="417"/>
      <c r="G447" s="418"/>
      <c r="H447" s="419"/>
      <c r="I447" s="420"/>
      <c r="J447" s="244"/>
      <c r="K447" s="236"/>
      <c r="L447" s="237"/>
      <c r="M447" s="292"/>
      <c r="N447" s="292"/>
      <c r="O447" s="292"/>
      <c r="P447" s="292"/>
      <c r="Q447" s="292"/>
    </row>
    <row r="448" spans="1:17" x14ac:dyDescent="0.3">
      <c r="A448" s="24"/>
      <c r="B448" s="297" t="s">
        <v>236</v>
      </c>
      <c r="C448" s="296"/>
      <c r="D448" s="405"/>
      <c r="E448" s="97"/>
      <c r="F448" s="405"/>
      <c r="G448" s="96"/>
      <c r="H448" s="423">
        <f t="shared" ref="H448:H465" si="4">IF(F448=0,D448*G448,D448*F448*G448)</f>
        <v>0</v>
      </c>
      <c r="I448" s="633"/>
      <c r="J448" s="510"/>
      <c r="K448" s="236"/>
      <c r="L448" s="237"/>
      <c r="M448" s="292"/>
      <c r="N448" s="292"/>
      <c r="O448" s="292"/>
      <c r="P448" s="292"/>
      <c r="Q448" s="292"/>
    </row>
    <row r="449" spans="1:17" x14ac:dyDescent="0.3">
      <c r="A449" s="25"/>
      <c r="B449" s="310"/>
      <c r="C449" s="487"/>
      <c r="D449" s="406"/>
      <c r="E449" s="142"/>
      <c r="F449" s="406"/>
      <c r="G449" s="103"/>
      <c r="H449" s="424">
        <f t="shared" si="4"/>
        <v>0</v>
      </c>
      <c r="I449" s="414">
        <f>SUM(H448:H449)</f>
        <v>0</v>
      </c>
      <c r="J449" s="374"/>
      <c r="K449" s="236"/>
      <c r="L449" s="237"/>
      <c r="M449" s="292"/>
      <c r="N449" s="292"/>
      <c r="O449" s="292"/>
      <c r="P449" s="292"/>
      <c r="Q449" s="292"/>
    </row>
    <row r="450" spans="1:17" x14ac:dyDescent="0.3">
      <c r="A450" s="25"/>
      <c r="B450" s="297" t="s">
        <v>237</v>
      </c>
      <c r="C450" s="296"/>
      <c r="D450" s="405"/>
      <c r="E450" s="97"/>
      <c r="F450" s="405"/>
      <c r="G450" s="96"/>
      <c r="H450" s="423">
        <f t="shared" si="4"/>
        <v>0</v>
      </c>
      <c r="I450" s="633"/>
      <c r="J450" s="510"/>
      <c r="K450" s="606"/>
      <c r="L450" s="604"/>
      <c r="M450" s="292"/>
      <c r="N450" s="292"/>
      <c r="O450" s="292"/>
      <c r="P450" s="292"/>
      <c r="Q450" s="292"/>
    </row>
    <row r="451" spans="1:17" x14ac:dyDescent="0.3">
      <c r="A451" s="25"/>
      <c r="B451" s="313"/>
      <c r="C451" s="487"/>
      <c r="D451" s="406"/>
      <c r="E451" s="142"/>
      <c r="F451" s="406"/>
      <c r="G451" s="103"/>
      <c r="H451" s="424">
        <f t="shared" si="4"/>
        <v>0</v>
      </c>
      <c r="I451" s="414">
        <f>SUM(H450:H451)</f>
        <v>0</v>
      </c>
      <c r="J451" s="374"/>
      <c r="K451" s="606"/>
      <c r="L451" s="604"/>
      <c r="M451" s="292"/>
      <c r="N451" s="292"/>
      <c r="O451" s="292"/>
      <c r="P451" s="292"/>
      <c r="Q451" s="292"/>
    </row>
    <row r="452" spans="1:17" x14ac:dyDescent="0.3">
      <c r="A452" s="25"/>
      <c r="B452" s="297" t="s">
        <v>238</v>
      </c>
      <c r="C452" s="297"/>
      <c r="D452" s="405"/>
      <c r="E452" s="97"/>
      <c r="F452" s="405"/>
      <c r="G452" s="96"/>
      <c r="H452" s="423">
        <f t="shared" si="4"/>
        <v>0</v>
      </c>
      <c r="I452" s="633"/>
      <c r="J452" s="510"/>
      <c r="K452" s="606"/>
      <c r="L452" s="604"/>
      <c r="M452" s="292"/>
      <c r="N452" s="292"/>
      <c r="O452" s="292"/>
      <c r="P452" s="292"/>
      <c r="Q452" s="292"/>
    </row>
    <row r="453" spans="1:17" x14ac:dyDescent="0.3">
      <c r="A453" s="25"/>
      <c r="B453" s="313"/>
      <c r="C453" s="487"/>
      <c r="D453" s="406"/>
      <c r="E453" s="142"/>
      <c r="F453" s="406"/>
      <c r="G453" s="103"/>
      <c r="H453" s="424">
        <f t="shared" si="4"/>
        <v>0</v>
      </c>
      <c r="I453" s="414">
        <f>SUM(H452:H453)</f>
        <v>0</v>
      </c>
      <c r="J453" s="374"/>
      <c r="K453" s="606"/>
      <c r="L453" s="604"/>
      <c r="M453" s="292"/>
      <c r="N453" s="292"/>
      <c r="O453" s="292"/>
      <c r="P453" s="292"/>
      <c r="Q453" s="292"/>
    </row>
    <row r="454" spans="1:17" x14ac:dyDescent="0.3">
      <c r="A454" s="25"/>
      <c r="B454" s="297" t="s">
        <v>239</v>
      </c>
      <c r="C454" s="297"/>
      <c r="D454" s="405"/>
      <c r="E454" s="97"/>
      <c r="F454" s="405"/>
      <c r="G454" s="96"/>
      <c r="H454" s="423">
        <f t="shared" si="4"/>
        <v>0</v>
      </c>
      <c r="I454" s="633"/>
      <c r="J454" s="510"/>
      <c r="K454" s="606"/>
      <c r="L454" s="604"/>
      <c r="M454" s="292"/>
      <c r="N454" s="292"/>
      <c r="O454" s="292"/>
      <c r="P454" s="292"/>
      <c r="Q454" s="292"/>
    </row>
    <row r="455" spans="1:17" x14ac:dyDescent="0.3">
      <c r="A455" s="25"/>
      <c r="B455" s="313"/>
      <c r="C455" s="487"/>
      <c r="D455" s="406"/>
      <c r="E455" s="142"/>
      <c r="F455" s="406"/>
      <c r="G455" s="103"/>
      <c r="H455" s="424">
        <f t="shared" si="4"/>
        <v>0</v>
      </c>
      <c r="I455" s="414">
        <f>SUM(H454:H455)</f>
        <v>0</v>
      </c>
      <c r="J455" s="374"/>
      <c r="K455" s="606"/>
      <c r="L455" s="604"/>
      <c r="M455" s="292"/>
      <c r="N455" s="292"/>
      <c r="O455" s="292"/>
      <c r="P455" s="292"/>
      <c r="Q455" s="292"/>
    </row>
    <row r="456" spans="1:17" x14ac:dyDescent="0.3">
      <c r="A456" s="25"/>
      <c r="B456" s="297" t="s">
        <v>240</v>
      </c>
      <c r="C456" s="297"/>
      <c r="D456" s="405"/>
      <c r="E456" s="97"/>
      <c r="F456" s="405"/>
      <c r="G456" s="96"/>
      <c r="H456" s="423">
        <f t="shared" si="4"/>
        <v>0</v>
      </c>
      <c r="I456" s="633"/>
      <c r="J456" s="510"/>
      <c r="K456" s="236"/>
      <c r="L456" s="237"/>
      <c r="M456" s="292"/>
      <c r="N456" s="292"/>
      <c r="O456" s="292"/>
      <c r="P456" s="292"/>
      <c r="Q456" s="292"/>
    </row>
    <row r="457" spans="1:17" x14ac:dyDescent="0.3">
      <c r="A457" s="25"/>
      <c r="B457" s="310"/>
      <c r="C457" s="310"/>
      <c r="D457" s="406"/>
      <c r="E457" s="142"/>
      <c r="F457" s="406"/>
      <c r="G457" s="103"/>
      <c r="H457" s="424">
        <f t="shared" si="4"/>
        <v>0</v>
      </c>
      <c r="I457" s="634">
        <f>SUM(H456:H457)</f>
        <v>0</v>
      </c>
      <c r="J457" s="374"/>
      <c r="K457" s="236"/>
      <c r="L457" s="237"/>
      <c r="M457" s="292"/>
      <c r="N457" s="292"/>
      <c r="O457" s="292"/>
      <c r="P457" s="292"/>
      <c r="Q457" s="292"/>
    </row>
    <row r="458" spans="1:17" x14ac:dyDescent="0.3">
      <c r="A458" s="25"/>
      <c r="B458" s="297" t="s">
        <v>203</v>
      </c>
      <c r="C458" s="297"/>
      <c r="D458" s="405"/>
      <c r="E458" s="97"/>
      <c r="F458" s="405"/>
      <c r="G458" s="96"/>
      <c r="H458" s="423">
        <f t="shared" si="4"/>
        <v>0</v>
      </c>
      <c r="I458" s="633"/>
      <c r="J458" s="510"/>
      <c r="K458" s="236"/>
      <c r="L458" s="237"/>
      <c r="M458" s="292"/>
      <c r="N458" s="292"/>
      <c r="O458" s="292"/>
      <c r="P458" s="292"/>
      <c r="Q458" s="292"/>
    </row>
    <row r="459" spans="1:17" x14ac:dyDescent="0.3">
      <c r="A459" s="25"/>
      <c r="B459" s="310"/>
      <c r="C459" s="310"/>
      <c r="D459" s="406"/>
      <c r="E459" s="142"/>
      <c r="F459" s="406"/>
      <c r="G459" s="103"/>
      <c r="H459" s="424">
        <f t="shared" si="4"/>
        <v>0</v>
      </c>
      <c r="I459" s="414">
        <f>SUM(H458:H459)</f>
        <v>0</v>
      </c>
      <c r="J459" s="374"/>
      <c r="K459" s="236"/>
      <c r="L459" s="237"/>
      <c r="M459" s="292"/>
      <c r="N459" s="292"/>
      <c r="O459" s="292"/>
      <c r="P459" s="292"/>
      <c r="Q459" s="292"/>
    </row>
    <row r="460" spans="1:17" x14ac:dyDescent="0.3">
      <c r="A460" s="24"/>
      <c r="B460" s="297" t="s">
        <v>233</v>
      </c>
      <c r="C460" s="297"/>
      <c r="D460" s="405"/>
      <c r="E460" s="97"/>
      <c r="F460" s="405"/>
      <c r="G460" s="96"/>
      <c r="H460" s="423">
        <f t="shared" si="4"/>
        <v>0</v>
      </c>
      <c r="I460" s="633"/>
      <c r="J460" s="510"/>
      <c r="K460" s="236"/>
      <c r="L460" s="237"/>
      <c r="M460" s="292"/>
      <c r="N460" s="292"/>
      <c r="O460" s="292"/>
      <c r="P460" s="292"/>
      <c r="Q460" s="292"/>
    </row>
    <row r="461" spans="1:17" x14ac:dyDescent="0.3">
      <c r="A461" s="24"/>
      <c r="B461" s="310"/>
      <c r="C461" s="310"/>
      <c r="D461" s="406"/>
      <c r="E461" s="142"/>
      <c r="F461" s="406"/>
      <c r="G461" s="103"/>
      <c r="H461" s="424">
        <f t="shared" si="4"/>
        <v>0</v>
      </c>
      <c r="I461" s="414">
        <f>SUM(H460:H461)</f>
        <v>0</v>
      </c>
      <c r="J461" s="374"/>
      <c r="K461" s="236"/>
      <c r="L461" s="237"/>
      <c r="M461" s="292"/>
      <c r="N461" s="292"/>
      <c r="O461" s="292"/>
      <c r="P461" s="292"/>
      <c r="Q461" s="292"/>
    </row>
    <row r="462" spans="1:17" x14ac:dyDescent="0.3">
      <c r="A462" s="24"/>
      <c r="B462" s="297" t="s">
        <v>241</v>
      </c>
      <c r="C462" s="296"/>
      <c r="D462" s="405"/>
      <c r="E462" s="97"/>
      <c r="F462" s="405"/>
      <c r="G462" s="96"/>
      <c r="H462" s="423">
        <f t="shared" si="4"/>
        <v>0</v>
      </c>
      <c r="I462" s="633"/>
      <c r="J462" s="510"/>
      <c r="K462" s="236"/>
      <c r="L462" s="237"/>
      <c r="M462" s="292"/>
      <c r="N462" s="292"/>
      <c r="O462" s="292"/>
      <c r="P462" s="292"/>
      <c r="Q462" s="292"/>
    </row>
    <row r="463" spans="1:17" x14ac:dyDescent="0.3">
      <c r="A463" s="24"/>
      <c r="B463" s="310"/>
      <c r="C463" s="314"/>
      <c r="D463" s="406"/>
      <c r="E463" s="142"/>
      <c r="F463" s="406"/>
      <c r="G463" s="103"/>
      <c r="H463" s="424">
        <f t="shared" si="4"/>
        <v>0</v>
      </c>
      <c r="I463" s="414">
        <f>SUM(H462:H463)</f>
        <v>0</v>
      </c>
      <c r="J463" s="374"/>
      <c r="K463" s="236"/>
      <c r="L463" s="237"/>
      <c r="M463" s="292"/>
      <c r="N463" s="292"/>
      <c r="O463" s="292"/>
      <c r="P463" s="292"/>
      <c r="Q463" s="292"/>
    </row>
    <row r="464" spans="1:17" ht="15.6" customHeight="1" x14ac:dyDescent="0.3">
      <c r="A464" s="24"/>
      <c r="B464" s="297" t="s">
        <v>75</v>
      </c>
      <c r="C464" s="296"/>
      <c r="D464" s="405"/>
      <c r="E464" s="97"/>
      <c r="F464" s="405"/>
      <c r="G464" s="96"/>
      <c r="H464" s="423">
        <f t="shared" si="4"/>
        <v>0</v>
      </c>
      <c r="I464" s="633"/>
      <c r="J464" s="510"/>
      <c r="K464" s="236"/>
      <c r="L464" s="608"/>
      <c r="M464" s="292"/>
      <c r="N464" s="292"/>
      <c r="O464" s="292"/>
      <c r="P464" s="292"/>
      <c r="Q464" s="292"/>
    </row>
    <row r="465" spans="1:17" ht="13.5" customHeight="1" thickBot="1" x14ac:dyDescent="0.35">
      <c r="A465" s="230"/>
      <c r="B465" s="303"/>
      <c r="C465" s="303"/>
      <c r="D465" s="422"/>
      <c r="E465" s="141"/>
      <c r="F465" s="422"/>
      <c r="G465" s="445"/>
      <c r="H465" s="425">
        <f t="shared" si="4"/>
        <v>0</v>
      </c>
      <c r="I465" s="416">
        <f>SUM(H464:H465)</f>
        <v>0</v>
      </c>
      <c r="J465" s="374"/>
      <c r="K465" s="283"/>
      <c r="L465" s="608"/>
      <c r="M465" s="292"/>
      <c r="N465" s="292"/>
      <c r="O465" s="292"/>
      <c r="P465" s="292"/>
      <c r="Q465" s="292"/>
    </row>
    <row r="466" spans="1:17" ht="16.05" customHeight="1" thickBot="1" x14ac:dyDescent="0.35">
      <c r="A466" s="567"/>
      <c r="B466" s="340" t="s">
        <v>242</v>
      </c>
      <c r="C466" s="299"/>
      <c r="D466" s="476"/>
      <c r="E466" s="476"/>
      <c r="F466" s="476"/>
      <c r="G466" s="477"/>
      <c r="H466" s="273"/>
      <c r="I466" s="516">
        <f>K466</f>
        <v>0</v>
      </c>
      <c r="J466" s="529"/>
      <c r="K466" s="607">
        <f>SUM(I447:I465)</f>
        <v>0</v>
      </c>
      <c r="L466" s="237"/>
      <c r="M466" s="292"/>
      <c r="N466" s="292"/>
      <c r="O466" s="292"/>
      <c r="P466" s="292"/>
      <c r="Q466" s="292"/>
    </row>
    <row r="467" spans="1:17" x14ac:dyDescent="0.3">
      <c r="A467" s="568"/>
      <c r="B467" s="334"/>
      <c r="C467" s="296"/>
      <c r="D467" s="139"/>
      <c r="E467" s="139"/>
      <c r="F467" s="139"/>
      <c r="G467" s="101"/>
      <c r="H467" s="194"/>
      <c r="I467" s="382"/>
      <c r="J467" s="382"/>
      <c r="K467" s="257"/>
      <c r="L467" s="237"/>
      <c r="M467" s="292"/>
      <c r="N467" s="292"/>
      <c r="O467" s="292"/>
      <c r="P467" s="292"/>
      <c r="Q467" s="292"/>
    </row>
    <row r="468" spans="1:17" ht="15" customHeight="1" x14ac:dyDescent="0.3">
      <c r="A468" s="133" t="s">
        <v>243</v>
      </c>
      <c r="B468" s="334" t="s">
        <v>244</v>
      </c>
      <c r="C468" s="296"/>
      <c r="D468" s="417"/>
      <c r="E468" s="417"/>
      <c r="F468" s="417"/>
      <c r="G468" s="418"/>
      <c r="H468" s="419"/>
      <c r="I468" s="420"/>
      <c r="J468" s="244"/>
      <c r="K468" s="609"/>
      <c r="L468" s="237"/>
      <c r="M468" s="292"/>
      <c r="N468" s="292"/>
      <c r="O468" s="292"/>
      <c r="P468" s="292"/>
      <c r="Q468" s="292"/>
    </row>
    <row r="469" spans="1:17" x14ac:dyDescent="0.3">
      <c r="A469" s="24"/>
      <c r="B469" s="297" t="s">
        <v>204</v>
      </c>
      <c r="C469" s="296"/>
      <c r="D469" s="405"/>
      <c r="E469" s="97"/>
      <c r="F469" s="405"/>
      <c r="G469" s="96"/>
      <c r="H469" s="423">
        <f t="shared" ref="H469:H480" si="5">IF(F469=0,D469*G469,D469*F469*G469)</f>
        <v>0</v>
      </c>
      <c r="I469" s="635"/>
      <c r="J469" s="510"/>
      <c r="K469" s="236"/>
      <c r="L469" s="237"/>
      <c r="M469" s="292"/>
      <c r="N469" s="292"/>
      <c r="O469" s="292"/>
      <c r="P469" s="292"/>
      <c r="Q469" s="292"/>
    </row>
    <row r="470" spans="1:17" x14ac:dyDescent="0.3">
      <c r="A470" s="25"/>
      <c r="B470" s="313"/>
      <c r="C470" s="487"/>
      <c r="D470" s="406"/>
      <c r="E470" s="142"/>
      <c r="F470" s="406"/>
      <c r="G470" s="103"/>
      <c r="H470" s="424">
        <f t="shared" si="5"/>
        <v>0</v>
      </c>
      <c r="I470" s="471">
        <f>SUM(H469:H470)</f>
        <v>0</v>
      </c>
      <c r="J470" s="374"/>
      <c r="K470" s="236"/>
      <c r="L470" s="237"/>
      <c r="M470" s="292"/>
      <c r="N470" s="292"/>
      <c r="O470" s="292"/>
      <c r="P470" s="292"/>
      <c r="Q470" s="292"/>
    </row>
    <row r="471" spans="1:17" x14ac:dyDescent="0.3">
      <c r="A471" s="25"/>
      <c r="B471" s="297" t="s">
        <v>240</v>
      </c>
      <c r="C471" s="297"/>
      <c r="D471" s="405"/>
      <c r="E471" s="97"/>
      <c r="F471" s="405"/>
      <c r="G471" s="96"/>
      <c r="H471" s="423">
        <f t="shared" si="5"/>
        <v>0</v>
      </c>
      <c r="I471" s="635"/>
      <c r="J471" s="510"/>
      <c r="K471" s="236"/>
      <c r="L471" s="237"/>
      <c r="M471" s="292"/>
      <c r="N471" s="292"/>
      <c r="O471" s="292"/>
      <c r="P471" s="292"/>
      <c r="Q471" s="292"/>
    </row>
    <row r="472" spans="1:17" x14ac:dyDescent="0.3">
      <c r="A472" s="25"/>
      <c r="B472" s="310"/>
      <c r="C472" s="310"/>
      <c r="D472" s="406"/>
      <c r="E472" s="142"/>
      <c r="F472" s="406"/>
      <c r="G472" s="103"/>
      <c r="H472" s="424">
        <f t="shared" si="5"/>
        <v>0</v>
      </c>
      <c r="I472" s="471">
        <f>SUM(H471:H472)</f>
        <v>0</v>
      </c>
      <c r="J472" s="374"/>
      <c r="K472" s="236"/>
      <c r="L472" s="237"/>
      <c r="M472" s="292"/>
      <c r="N472" s="292"/>
      <c r="O472" s="292"/>
      <c r="P472" s="292"/>
      <c r="Q472" s="292"/>
    </row>
    <row r="473" spans="1:17" x14ac:dyDescent="0.3">
      <c r="A473" s="24"/>
      <c r="B473" s="297" t="s">
        <v>245</v>
      </c>
      <c r="C473" s="297"/>
      <c r="D473" s="405"/>
      <c r="E473" s="97"/>
      <c r="F473" s="405"/>
      <c r="G473" s="96"/>
      <c r="H473" s="423">
        <f t="shared" si="5"/>
        <v>0</v>
      </c>
      <c r="I473" s="635"/>
      <c r="J473" s="510"/>
      <c r="K473" s="236"/>
      <c r="L473" s="237"/>
      <c r="M473" s="292"/>
      <c r="N473" s="292"/>
      <c r="O473" s="292"/>
      <c r="P473" s="292"/>
      <c r="Q473" s="292"/>
    </row>
    <row r="474" spans="1:17" x14ac:dyDescent="0.3">
      <c r="A474" s="24"/>
      <c r="B474" s="310"/>
      <c r="C474" s="310"/>
      <c r="D474" s="406"/>
      <c r="E474" s="142"/>
      <c r="F474" s="406"/>
      <c r="G474" s="103"/>
      <c r="H474" s="424">
        <f t="shared" si="5"/>
        <v>0</v>
      </c>
      <c r="I474" s="471">
        <f>SUM(H473:H474)</f>
        <v>0</v>
      </c>
      <c r="J474" s="374"/>
      <c r="K474" s="236"/>
      <c r="L474" s="237"/>
      <c r="M474" s="292"/>
      <c r="N474" s="292"/>
      <c r="O474" s="292"/>
      <c r="P474" s="292"/>
      <c r="Q474" s="292"/>
    </row>
    <row r="475" spans="1:17" x14ac:dyDescent="0.3">
      <c r="A475" s="24"/>
      <c r="B475" s="297" t="s">
        <v>233</v>
      </c>
      <c r="C475" s="296"/>
      <c r="D475" s="405"/>
      <c r="E475" s="97"/>
      <c r="F475" s="405"/>
      <c r="G475" s="96"/>
      <c r="H475" s="423">
        <f t="shared" si="5"/>
        <v>0</v>
      </c>
      <c r="I475" s="635"/>
      <c r="J475" s="510"/>
      <c r="K475" s="236"/>
      <c r="L475" s="237"/>
      <c r="M475" s="292"/>
      <c r="N475" s="292"/>
      <c r="O475" s="292"/>
      <c r="P475" s="292"/>
      <c r="Q475" s="292"/>
    </row>
    <row r="476" spans="1:17" x14ac:dyDescent="0.3">
      <c r="A476" s="24"/>
      <c r="B476" s="310"/>
      <c r="C476" s="314"/>
      <c r="D476" s="406"/>
      <c r="E476" s="142"/>
      <c r="F476" s="406"/>
      <c r="G476" s="103"/>
      <c r="H476" s="424">
        <f t="shared" si="5"/>
        <v>0</v>
      </c>
      <c r="I476" s="471">
        <f>SUM(H475:H476)</f>
        <v>0</v>
      </c>
      <c r="J476" s="374"/>
      <c r="K476" s="236"/>
      <c r="L476" s="237"/>
      <c r="M476" s="292"/>
      <c r="N476" s="292"/>
      <c r="O476" s="292"/>
      <c r="P476" s="292"/>
      <c r="Q476" s="292"/>
    </row>
    <row r="477" spans="1:17" x14ac:dyDescent="0.3">
      <c r="A477" s="24"/>
      <c r="B477" s="297" t="s">
        <v>246</v>
      </c>
      <c r="C477" s="296"/>
      <c r="D477" s="405"/>
      <c r="E477" s="97"/>
      <c r="F477" s="405"/>
      <c r="G477" s="96"/>
      <c r="H477" s="423">
        <f t="shared" si="5"/>
        <v>0</v>
      </c>
      <c r="I477" s="635"/>
      <c r="J477" s="510"/>
      <c r="K477" s="236"/>
      <c r="L477" s="237"/>
      <c r="M477" s="292"/>
      <c r="N477" s="292"/>
      <c r="O477" s="292"/>
      <c r="P477" s="292"/>
      <c r="Q477" s="292"/>
    </row>
    <row r="478" spans="1:17" x14ac:dyDescent="0.3">
      <c r="A478" s="24"/>
      <c r="B478" s="310"/>
      <c r="C478" s="314"/>
      <c r="D478" s="406"/>
      <c r="E478" s="142"/>
      <c r="F478" s="406"/>
      <c r="G478" s="103"/>
      <c r="H478" s="424">
        <f t="shared" si="5"/>
        <v>0</v>
      </c>
      <c r="I478" s="471">
        <f>SUM(H477:H478)</f>
        <v>0</v>
      </c>
      <c r="J478" s="374"/>
      <c r="K478" s="236"/>
      <c r="L478" s="237"/>
      <c r="M478" s="292"/>
      <c r="N478" s="292"/>
      <c r="O478" s="292"/>
      <c r="P478" s="292"/>
      <c r="Q478" s="292"/>
    </row>
    <row r="479" spans="1:17" ht="15.6" customHeight="1" x14ac:dyDescent="0.3">
      <c r="A479" s="24"/>
      <c r="B479" s="297" t="s">
        <v>75</v>
      </c>
      <c r="C479" s="296"/>
      <c r="D479" s="405"/>
      <c r="E479" s="97"/>
      <c r="F479" s="405"/>
      <c r="G479" s="96"/>
      <c r="H479" s="423">
        <f t="shared" si="5"/>
        <v>0</v>
      </c>
      <c r="I479" s="635"/>
      <c r="J479" s="510"/>
      <c r="K479" s="236"/>
      <c r="L479" s="237"/>
      <c r="M479" s="292"/>
      <c r="N479" s="292"/>
      <c r="O479" s="292"/>
      <c r="P479" s="292"/>
      <c r="Q479" s="292"/>
    </row>
    <row r="480" spans="1:17" ht="14.4" thickBot="1" x14ac:dyDescent="0.35">
      <c r="A480" s="230"/>
      <c r="B480" s="303"/>
      <c r="C480" s="303"/>
      <c r="D480" s="407"/>
      <c r="E480" s="148"/>
      <c r="F480" s="407"/>
      <c r="G480" s="107"/>
      <c r="H480" s="425">
        <f t="shared" si="5"/>
        <v>0</v>
      </c>
      <c r="I480" s="447">
        <f>SUM(H479:H480)</f>
        <v>0</v>
      </c>
      <c r="J480" s="374"/>
      <c r="K480" s="283"/>
      <c r="L480" s="237"/>
      <c r="M480" s="292"/>
      <c r="N480" s="292"/>
      <c r="O480" s="292"/>
      <c r="P480" s="292"/>
      <c r="Q480" s="292"/>
    </row>
    <row r="481" spans="1:17" ht="16.05" customHeight="1" thickBot="1" x14ac:dyDescent="0.35">
      <c r="A481" s="567"/>
      <c r="B481" s="340" t="s">
        <v>247</v>
      </c>
      <c r="C481" s="299"/>
      <c r="D481" s="156"/>
      <c r="E481" s="156"/>
      <c r="F481" s="156"/>
      <c r="G481" s="110"/>
      <c r="H481" s="381"/>
      <c r="I481" s="530">
        <f>K481</f>
        <v>0</v>
      </c>
      <c r="J481" s="529"/>
      <c r="K481" s="607">
        <f>SUM(I469:I480)</f>
        <v>0</v>
      </c>
      <c r="L481" s="237"/>
      <c r="M481" s="292"/>
      <c r="N481" s="292"/>
      <c r="O481" s="292"/>
      <c r="P481" s="292"/>
      <c r="Q481" s="292"/>
    </row>
    <row r="482" spans="1:17" x14ac:dyDescent="0.3">
      <c r="A482" s="568"/>
      <c r="B482" s="334"/>
      <c r="C482" s="296"/>
      <c r="D482" s="139"/>
      <c r="E482" s="139"/>
      <c r="F482" s="139"/>
      <c r="G482" s="101"/>
      <c r="H482" s="194"/>
      <c r="I482" s="382"/>
      <c r="J482" s="382"/>
      <c r="K482" s="257"/>
      <c r="L482" s="237"/>
      <c r="M482" s="292"/>
      <c r="N482" s="292"/>
      <c r="O482" s="292"/>
      <c r="P482" s="292"/>
      <c r="Q482" s="292"/>
    </row>
    <row r="483" spans="1:17" ht="15" customHeight="1" x14ac:dyDescent="0.3">
      <c r="A483" s="133" t="s">
        <v>248</v>
      </c>
      <c r="B483" s="334" t="s">
        <v>249</v>
      </c>
      <c r="C483" s="297"/>
      <c r="D483" s="417"/>
      <c r="E483" s="417"/>
      <c r="F483" s="417"/>
      <c r="G483" s="418"/>
      <c r="H483" s="419"/>
      <c r="I483" s="420"/>
      <c r="J483" s="244"/>
      <c r="K483" s="236"/>
      <c r="L483" s="237"/>
      <c r="M483" s="292"/>
      <c r="N483" s="292"/>
      <c r="O483" s="292"/>
      <c r="P483" s="292"/>
      <c r="Q483" s="292"/>
    </row>
    <row r="484" spans="1:17" x14ac:dyDescent="0.3">
      <c r="A484" s="24"/>
      <c r="B484" s="297" t="s">
        <v>250</v>
      </c>
      <c r="C484" s="296"/>
      <c r="D484" s="405"/>
      <c r="E484" s="97"/>
      <c r="F484" s="405"/>
      <c r="G484" s="96"/>
      <c r="H484" s="423">
        <f t="shared" ref="H484:H491" si="6">IF(F484=0,D484*G484,D484*F484*G484)</f>
        <v>0</v>
      </c>
      <c r="I484" s="636"/>
      <c r="J484" s="512"/>
      <c r="K484" s="236"/>
      <c r="L484" s="237"/>
      <c r="M484" s="292"/>
      <c r="N484" s="292"/>
      <c r="O484" s="292"/>
      <c r="P484" s="292"/>
      <c r="Q484" s="292"/>
    </row>
    <row r="485" spans="1:17" x14ac:dyDescent="0.3">
      <c r="A485" s="25"/>
      <c r="B485" s="310"/>
      <c r="C485" s="314"/>
      <c r="D485" s="406"/>
      <c r="E485" s="142"/>
      <c r="F485" s="406"/>
      <c r="G485" s="103"/>
      <c r="H485" s="424">
        <f t="shared" si="6"/>
        <v>0</v>
      </c>
      <c r="I485" s="414">
        <f>SUM(H484:H485)</f>
        <v>0</v>
      </c>
      <c r="J485" s="513"/>
      <c r="K485" s="236"/>
      <c r="L485" s="237"/>
      <c r="M485" s="292"/>
      <c r="N485" s="292"/>
      <c r="O485" s="292"/>
      <c r="P485" s="292"/>
      <c r="Q485" s="292"/>
    </row>
    <row r="486" spans="1:17" x14ac:dyDescent="0.3">
      <c r="A486" s="24"/>
      <c r="B486" s="297" t="s">
        <v>251</v>
      </c>
      <c r="C486" s="296"/>
      <c r="D486" s="405"/>
      <c r="E486" s="97"/>
      <c r="F486" s="405"/>
      <c r="G486" s="96"/>
      <c r="H486" s="423">
        <f t="shared" si="6"/>
        <v>0</v>
      </c>
      <c r="I486" s="633"/>
      <c r="J486" s="512"/>
      <c r="K486" s="236"/>
      <c r="L486" s="237"/>
      <c r="M486" s="292"/>
      <c r="N486" s="292"/>
      <c r="O486" s="292"/>
      <c r="P486" s="292"/>
      <c r="Q486" s="292"/>
    </row>
    <row r="487" spans="1:17" x14ac:dyDescent="0.3">
      <c r="A487" s="25"/>
      <c r="B487" s="310"/>
      <c r="C487" s="314"/>
      <c r="D487" s="406"/>
      <c r="E487" s="142"/>
      <c r="F487" s="406"/>
      <c r="G487" s="103"/>
      <c r="H487" s="424">
        <f t="shared" si="6"/>
        <v>0</v>
      </c>
      <c r="I487" s="414">
        <f>SUM(H486:H487)</f>
        <v>0</v>
      </c>
      <c r="J487" s="513"/>
      <c r="K487" s="236"/>
      <c r="L487" s="237"/>
      <c r="M487" s="292"/>
      <c r="N487" s="292"/>
      <c r="O487" s="292"/>
      <c r="P487" s="292"/>
      <c r="Q487" s="292"/>
    </row>
    <row r="488" spans="1:17" x14ac:dyDescent="0.3">
      <c r="A488" s="24"/>
      <c r="B488" s="297" t="s">
        <v>246</v>
      </c>
      <c r="C488" s="296"/>
      <c r="D488" s="405"/>
      <c r="E488" s="97"/>
      <c r="F488" s="405"/>
      <c r="G488" s="96"/>
      <c r="H488" s="423">
        <f t="shared" si="6"/>
        <v>0</v>
      </c>
      <c r="I488" s="633"/>
      <c r="J488" s="512"/>
      <c r="K488" s="236"/>
      <c r="L488" s="237"/>
      <c r="M488" s="292"/>
      <c r="N488" s="292"/>
      <c r="O488" s="292"/>
      <c r="P488" s="292"/>
      <c r="Q488" s="292"/>
    </row>
    <row r="489" spans="1:17" x14ac:dyDescent="0.3">
      <c r="A489" s="24"/>
      <c r="B489" s="310"/>
      <c r="C489" s="314"/>
      <c r="D489" s="406"/>
      <c r="E489" s="142"/>
      <c r="F489" s="406"/>
      <c r="G489" s="103"/>
      <c r="H489" s="424">
        <f t="shared" si="6"/>
        <v>0</v>
      </c>
      <c r="I489" s="414">
        <f>SUM(H488:H489)</f>
        <v>0</v>
      </c>
      <c r="J489" s="513"/>
      <c r="K489" s="236"/>
      <c r="L489" s="237"/>
      <c r="M489" s="292"/>
      <c r="N489" s="292"/>
      <c r="O489" s="292"/>
      <c r="P489" s="292"/>
      <c r="Q489" s="292"/>
    </row>
    <row r="490" spans="1:17" ht="15.6" customHeight="1" x14ac:dyDescent="0.3">
      <c r="A490" s="24"/>
      <c r="B490" s="297" t="s">
        <v>75</v>
      </c>
      <c r="C490" s="296"/>
      <c r="D490" s="405"/>
      <c r="E490" s="97"/>
      <c r="F490" s="405"/>
      <c r="G490" s="96"/>
      <c r="H490" s="423">
        <f t="shared" si="6"/>
        <v>0</v>
      </c>
      <c r="I490" s="633"/>
      <c r="J490" s="512"/>
      <c r="K490" s="236"/>
      <c r="L490" s="608"/>
      <c r="M490" s="292"/>
      <c r="N490" s="292"/>
      <c r="O490" s="292"/>
      <c r="P490" s="292"/>
      <c r="Q490" s="292"/>
    </row>
    <row r="491" spans="1:17" ht="14.4" thickBot="1" x14ac:dyDescent="0.35">
      <c r="A491" s="230"/>
      <c r="B491" s="298"/>
      <c r="C491" s="299"/>
      <c r="D491" s="422"/>
      <c r="E491" s="141"/>
      <c r="F491" s="422"/>
      <c r="G491" s="100"/>
      <c r="H491" s="425">
        <f t="shared" si="6"/>
        <v>0</v>
      </c>
      <c r="I491" s="416">
        <f>SUM(H490:H491)</f>
        <v>0</v>
      </c>
      <c r="J491" s="513"/>
      <c r="K491" s="283"/>
      <c r="L491" s="605"/>
      <c r="M491" s="292"/>
      <c r="N491" s="292"/>
      <c r="O491" s="292"/>
      <c r="P491" s="292"/>
      <c r="Q491" s="292"/>
    </row>
    <row r="492" spans="1:17" ht="16.05" customHeight="1" thickBot="1" x14ac:dyDescent="0.35">
      <c r="A492" s="567"/>
      <c r="B492" s="340" t="s">
        <v>252</v>
      </c>
      <c r="C492" s="299"/>
      <c r="D492" s="156"/>
      <c r="E492" s="156"/>
      <c r="F492" s="156"/>
      <c r="G492" s="110"/>
      <c r="H492" s="381"/>
      <c r="I492" s="530">
        <f>K492</f>
        <v>0</v>
      </c>
      <c r="J492" s="529"/>
      <c r="K492" s="607">
        <f>SUM(I484:I491)</f>
        <v>0</v>
      </c>
      <c r="L492" s="604"/>
      <c r="M492" s="292"/>
      <c r="N492" s="292"/>
      <c r="O492" s="292"/>
      <c r="P492" s="292"/>
      <c r="Q492" s="292"/>
    </row>
    <row r="493" spans="1:17" x14ac:dyDescent="0.3">
      <c r="A493" s="568"/>
      <c r="B493" s="334"/>
      <c r="C493" s="296"/>
      <c r="D493" s="139"/>
      <c r="E493" s="139"/>
      <c r="F493" s="139"/>
      <c r="G493" s="101"/>
      <c r="H493" s="194"/>
      <c r="I493" s="382"/>
      <c r="J493" s="382"/>
      <c r="K493" s="257"/>
      <c r="L493" s="604"/>
      <c r="M493" s="292"/>
      <c r="N493" s="292"/>
      <c r="O493" s="292"/>
      <c r="P493" s="292"/>
      <c r="Q493" s="292"/>
    </row>
    <row r="494" spans="1:17" ht="15" customHeight="1" x14ac:dyDescent="0.3">
      <c r="A494" s="133" t="s">
        <v>253</v>
      </c>
      <c r="B494" s="343" t="s">
        <v>254</v>
      </c>
      <c r="C494" s="300"/>
      <c r="D494" s="417"/>
      <c r="E494" s="417"/>
      <c r="F494" s="417"/>
      <c r="G494" s="418"/>
      <c r="H494" s="419"/>
      <c r="I494" s="420"/>
      <c r="J494" s="244"/>
      <c r="K494" s="245"/>
      <c r="L494" s="604"/>
      <c r="M494" s="292"/>
      <c r="N494" s="292"/>
      <c r="O494" s="292"/>
      <c r="P494" s="292"/>
      <c r="Q494" s="292"/>
    </row>
    <row r="495" spans="1:17" x14ac:dyDescent="0.3">
      <c r="A495" s="25"/>
      <c r="B495" s="301" t="s">
        <v>255</v>
      </c>
      <c r="C495" s="300"/>
      <c r="D495" s="405"/>
      <c r="E495" s="97"/>
      <c r="F495" s="405"/>
      <c r="G495" s="96"/>
      <c r="H495" s="409">
        <f t="shared" ref="H495:H524" si="7">IF(F495=0,D495*G495,D495*F495*G495)</f>
        <v>0</v>
      </c>
      <c r="I495" s="633"/>
      <c r="J495" s="510"/>
      <c r="K495" s="606"/>
      <c r="L495" s="604"/>
      <c r="M495" s="292"/>
      <c r="N495" s="292"/>
      <c r="O495" s="292"/>
      <c r="P495" s="292"/>
      <c r="Q495" s="292"/>
    </row>
    <row r="496" spans="1:17" x14ac:dyDescent="0.3">
      <c r="A496" s="25"/>
      <c r="B496" s="302"/>
      <c r="C496" s="498"/>
      <c r="D496" s="406"/>
      <c r="E496" s="142"/>
      <c r="F496" s="406"/>
      <c r="G496" s="103"/>
      <c r="H496" s="410">
        <f t="shared" si="7"/>
        <v>0</v>
      </c>
      <c r="I496" s="414">
        <f>SUM(H495:H496)</f>
        <v>0</v>
      </c>
      <c r="J496" s="374"/>
      <c r="K496" s="606"/>
      <c r="L496" s="604"/>
      <c r="M496" s="292"/>
      <c r="N496" s="292"/>
      <c r="O496" s="292"/>
      <c r="P496" s="292"/>
      <c r="Q496" s="292"/>
    </row>
    <row r="497" spans="1:17" x14ac:dyDescent="0.3">
      <c r="A497" s="25"/>
      <c r="B497" s="301" t="s">
        <v>256</v>
      </c>
      <c r="C497" s="300"/>
      <c r="D497" s="405"/>
      <c r="E497" s="97"/>
      <c r="F497" s="405"/>
      <c r="G497" s="96"/>
      <c r="H497" s="409">
        <f t="shared" si="7"/>
        <v>0</v>
      </c>
      <c r="I497" s="633"/>
      <c r="J497" s="510"/>
      <c r="K497" s="606"/>
      <c r="L497" s="604"/>
      <c r="M497" s="292"/>
      <c r="N497" s="292"/>
      <c r="O497" s="292"/>
      <c r="P497" s="292"/>
      <c r="Q497" s="292"/>
    </row>
    <row r="498" spans="1:17" x14ac:dyDescent="0.3">
      <c r="A498" s="25"/>
      <c r="B498" s="302"/>
      <c r="C498" s="498"/>
      <c r="D498" s="406"/>
      <c r="E498" s="142"/>
      <c r="F498" s="406"/>
      <c r="G498" s="103"/>
      <c r="H498" s="410">
        <f t="shared" si="7"/>
        <v>0</v>
      </c>
      <c r="I498" s="414">
        <f>SUM(H497:H498)</f>
        <v>0</v>
      </c>
      <c r="J498" s="374"/>
      <c r="K498" s="606"/>
      <c r="L498" s="604"/>
      <c r="M498" s="292"/>
      <c r="N498" s="292"/>
      <c r="O498" s="292"/>
      <c r="P498" s="292"/>
      <c r="Q498" s="292"/>
    </row>
    <row r="499" spans="1:17" x14ac:dyDescent="0.3">
      <c r="A499" s="25"/>
      <c r="B499" s="297" t="s">
        <v>257</v>
      </c>
      <c r="C499" s="297"/>
      <c r="D499" s="405"/>
      <c r="E499" s="97"/>
      <c r="F499" s="405"/>
      <c r="G499" s="96"/>
      <c r="H499" s="409">
        <f t="shared" si="7"/>
        <v>0</v>
      </c>
      <c r="I499" s="633"/>
      <c r="J499" s="510"/>
      <c r="K499" s="606"/>
      <c r="L499" s="604"/>
      <c r="M499" s="292"/>
      <c r="N499" s="292"/>
      <c r="O499" s="292"/>
      <c r="P499" s="292"/>
      <c r="Q499" s="292"/>
    </row>
    <row r="500" spans="1:17" x14ac:dyDescent="0.3">
      <c r="A500" s="25"/>
      <c r="B500" s="310"/>
      <c r="C500" s="310"/>
      <c r="D500" s="406"/>
      <c r="E500" s="142"/>
      <c r="F500" s="406"/>
      <c r="G500" s="103"/>
      <c r="H500" s="410">
        <f t="shared" si="7"/>
        <v>0</v>
      </c>
      <c r="I500" s="414">
        <f>SUM(H499:H500)</f>
        <v>0</v>
      </c>
      <c r="J500" s="374"/>
      <c r="K500" s="606"/>
      <c r="L500" s="604"/>
      <c r="M500" s="292"/>
      <c r="N500" s="292"/>
      <c r="O500" s="292"/>
      <c r="P500" s="292"/>
      <c r="Q500" s="292"/>
    </row>
    <row r="501" spans="1:17" x14ac:dyDescent="0.3">
      <c r="A501" s="25"/>
      <c r="B501" s="297" t="s">
        <v>258</v>
      </c>
      <c r="C501" s="297"/>
      <c r="D501" s="405"/>
      <c r="E501" s="97"/>
      <c r="F501" s="405"/>
      <c r="G501" s="96"/>
      <c r="H501" s="409">
        <f t="shared" si="7"/>
        <v>0</v>
      </c>
      <c r="I501" s="633"/>
      <c r="J501" s="510"/>
      <c r="K501" s="606"/>
      <c r="L501" s="604"/>
      <c r="M501" s="292"/>
      <c r="N501" s="292"/>
      <c r="O501" s="292"/>
      <c r="P501" s="292"/>
      <c r="Q501" s="292"/>
    </row>
    <row r="502" spans="1:17" x14ac:dyDescent="0.3">
      <c r="A502" s="25"/>
      <c r="B502" s="310"/>
      <c r="C502" s="310"/>
      <c r="D502" s="406"/>
      <c r="E502" s="142"/>
      <c r="F502" s="406"/>
      <c r="G502" s="103"/>
      <c r="H502" s="410">
        <f t="shared" si="7"/>
        <v>0</v>
      </c>
      <c r="I502" s="414">
        <f>SUM(H501:H502)</f>
        <v>0</v>
      </c>
      <c r="J502" s="374"/>
      <c r="K502" s="606"/>
      <c r="L502" s="604"/>
      <c r="M502" s="292"/>
      <c r="N502" s="292"/>
      <c r="O502" s="292"/>
      <c r="P502" s="292"/>
      <c r="Q502" s="292"/>
    </row>
    <row r="503" spans="1:17" x14ac:dyDescent="0.3">
      <c r="A503" s="25"/>
      <c r="B503" s="297" t="s">
        <v>259</v>
      </c>
      <c r="C503" s="297"/>
      <c r="D503" s="405"/>
      <c r="E503" s="97"/>
      <c r="F503" s="405"/>
      <c r="G503" s="96"/>
      <c r="H503" s="409">
        <f t="shared" si="7"/>
        <v>0</v>
      </c>
      <c r="I503" s="633"/>
      <c r="J503" s="510"/>
      <c r="K503" s="606"/>
      <c r="L503" s="604"/>
      <c r="M503" s="292"/>
      <c r="N503" s="292"/>
      <c r="O503" s="292"/>
      <c r="P503" s="292"/>
      <c r="Q503" s="292"/>
    </row>
    <row r="504" spans="1:17" x14ac:dyDescent="0.3">
      <c r="A504" s="25"/>
      <c r="B504" s="310"/>
      <c r="C504" s="310"/>
      <c r="D504" s="406"/>
      <c r="E504" s="142"/>
      <c r="F504" s="406"/>
      <c r="G504" s="103"/>
      <c r="H504" s="410">
        <f t="shared" si="7"/>
        <v>0</v>
      </c>
      <c r="I504" s="414">
        <f>SUM(H503:H504)</f>
        <v>0</v>
      </c>
      <c r="J504" s="374"/>
      <c r="K504" s="606"/>
      <c r="L504" s="604"/>
      <c r="M504" s="292"/>
      <c r="N504" s="292"/>
      <c r="O504" s="292"/>
      <c r="P504" s="292"/>
      <c r="Q504" s="292"/>
    </row>
    <row r="505" spans="1:17" x14ac:dyDescent="0.3">
      <c r="A505" s="25"/>
      <c r="B505" s="297" t="s">
        <v>260</v>
      </c>
      <c r="C505" s="297"/>
      <c r="D505" s="405"/>
      <c r="E505" s="97"/>
      <c r="F505" s="405"/>
      <c r="G505" s="96"/>
      <c r="H505" s="409">
        <f t="shared" si="7"/>
        <v>0</v>
      </c>
      <c r="I505" s="633"/>
      <c r="J505" s="510"/>
      <c r="K505" s="606"/>
      <c r="L505" s="237"/>
      <c r="M505" s="292"/>
      <c r="N505" s="292"/>
      <c r="O505" s="292"/>
      <c r="P505" s="292"/>
      <c r="Q505" s="292"/>
    </row>
    <row r="506" spans="1:17" x14ac:dyDescent="0.3">
      <c r="A506" s="25"/>
      <c r="B506" s="310"/>
      <c r="C506" s="310"/>
      <c r="D506" s="406"/>
      <c r="E506" s="142"/>
      <c r="F506" s="406"/>
      <c r="G506" s="103"/>
      <c r="H506" s="410">
        <f t="shared" si="7"/>
        <v>0</v>
      </c>
      <c r="I506" s="414">
        <f>SUM(H505:H506)</f>
        <v>0</v>
      </c>
      <c r="J506" s="374"/>
      <c r="K506" s="606"/>
      <c r="L506" s="237"/>
      <c r="M506" s="292"/>
      <c r="N506" s="292"/>
      <c r="O506" s="292"/>
      <c r="P506" s="292"/>
      <c r="Q506" s="292"/>
    </row>
    <row r="507" spans="1:17" x14ac:dyDescent="0.3">
      <c r="A507" s="25"/>
      <c r="B507" s="297" t="s">
        <v>261</v>
      </c>
      <c r="C507" s="297"/>
      <c r="D507" s="405"/>
      <c r="E507" s="97"/>
      <c r="F507" s="405"/>
      <c r="G507" s="96"/>
      <c r="H507" s="409">
        <f t="shared" si="7"/>
        <v>0</v>
      </c>
      <c r="I507" s="633"/>
      <c r="J507" s="510"/>
      <c r="K507" s="236"/>
      <c r="L507" s="237"/>
      <c r="M507" s="292"/>
      <c r="N507" s="292"/>
      <c r="O507" s="292"/>
      <c r="P507" s="292"/>
      <c r="Q507" s="292"/>
    </row>
    <row r="508" spans="1:17" x14ac:dyDescent="0.3">
      <c r="A508" s="25"/>
      <c r="B508" s="310"/>
      <c r="C508" s="310"/>
      <c r="D508" s="406"/>
      <c r="E508" s="142"/>
      <c r="F508" s="406"/>
      <c r="G508" s="103"/>
      <c r="H508" s="410">
        <f t="shared" si="7"/>
        <v>0</v>
      </c>
      <c r="I508" s="414">
        <f>SUM(H507:H508)</f>
        <v>0</v>
      </c>
      <c r="J508" s="374"/>
      <c r="K508" s="236"/>
      <c r="L508" s="237"/>
      <c r="M508" s="292"/>
      <c r="N508" s="292"/>
      <c r="O508" s="292"/>
      <c r="P508" s="292"/>
      <c r="Q508" s="292"/>
    </row>
    <row r="509" spans="1:17" x14ac:dyDescent="0.3">
      <c r="A509" s="25"/>
      <c r="B509" s="297" t="s">
        <v>262</v>
      </c>
      <c r="C509" s="297" t="s">
        <v>263</v>
      </c>
      <c r="D509" s="405"/>
      <c r="E509" s="97"/>
      <c r="F509" s="405"/>
      <c r="G509" s="96"/>
      <c r="H509" s="409">
        <f t="shared" si="7"/>
        <v>0</v>
      </c>
      <c r="I509" s="633"/>
      <c r="J509" s="510"/>
      <c r="K509" s="236"/>
      <c r="L509" s="237"/>
      <c r="M509" s="292"/>
      <c r="N509" s="292"/>
      <c r="O509" s="292"/>
      <c r="P509" s="292"/>
      <c r="Q509" s="292"/>
    </row>
    <row r="510" spans="1:17" x14ac:dyDescent="0.3">
      <c r="A510" s="25"/>
      <c r="B510" s="640" t="s">
        <v>264</v>
      </c>
      <c r="C510" s="310" t="s">
        <v>265</v>
      </c>
      <c r="D510" s="406"/>
      <c r="E510" s="142"/>
      <c r="F510" s="406"/>
      <c r="G510" s="103"/>
      <c r="H510" s="410">
        <f t="shared" si="7"/>
        <v>0</v>
      </c>
      <c r="I510" s="414">
        <f>SUM(H509:H510)</f>
        <v>0</v>
      </c>
      <c r="J510" s="374"/>
      <c r="K510" s="236"/>
      <c r="L510" s="237"/>
      <c r="M510" s="292"/>
      <c r="N510" s="292"/>
      <c r="O510" s="292"/>
      <c r="P510" s="292"/>
      <c r="Q510" s="292"/>
    </row>
    <row r="511" spans="1:17" x14ac:dyDescent="0.3">
      <c r="A511" s="25"/>
      <c r="B511" s="297" t="s">
        <v>233</v>
      </c>
      <c r="C511" s="297"/>
      <c r="D511" s="405"/>
      <c r="E511" s="97"/>
      <c r="F511" s="405"/>
      <c r="G511" s="96"/>
      <c r="H511" s="409">
        <f t="shared" si="7"/>
        <v>0</v>
      </c>
      <c r="I511" s="633"/>
      <c r="J511" s="510"/>
      <c r="K511" s="236"/>
      <c r="L511" s="237"/>
      <c r="M511" s="292"/>
      <c r="N511" s="292"/>
      <c r="O511" s="292"/>
      <c r="P511" s="292"/>
      <c r="Q511" s="292"/>
    </row>
    <row r="512" spans="1:17" x14ac:dyDescent="0.3">
      <c r="A512" s="25"/>
      <c r="B512" s="310"/>
      <c r="C512" s="310"/>
      <c r="D512" s="406"/>
      <c r="E512" s="142"/>
      <c r="F512" s="406"/>
      <c r="G512" s="103"/>
      <c r="H512" s="410">
        <f t="shared" si="7"/>
        <v>0</v>
      </c>
      <c r="I512" s="414">
        <f>SUM(H511:H512)</f>
        <v>0</v>
      </c>
      <c r="J512" s="374"/>
      <c r="K512" s="236"/>
      <c r="L512" s="237"/>
      <c r="M512" s="292"/>
      <c r="N512" s="292"/>
      <c r="O512" s="292"/>
      <c r="P512" s="292"/>
      <c r="Q512" s="292"/>
    </row>
    <row r="513" spans="1:17" x14ac:dyDescent="0.3">
      <c r="A513" s="25"/>
      <c r="B513" s="297" t="s">
        <v>266</v>
      </c>
      <c r="C513" s="297"/>
      <c r="D513" s="405"/>
      <c r="E513" s="97"/>
      <c r="F513" s="405"/>
      <c r="G513" s="96"/>
      <c r="H513" s="409">
        <f t="shared" si="7"/>
        <v>0</v>
      </c>
      <c r="I513" s="633"/>
      <c r="J513" s="510"/>
      <c r="K513" s="236"/>
      <c r="L513" s="237"/>
      <c r="M513" s="292"/>
      <c r="N513" s="292"/>
      <c r="O513" s="292"/>
      <c r="P513" s="292"/>
      <c r="Q513" s="292"/>
    </row>
    <row r="514" spans="1:17" x14ac:dyDescent="0.3">
      <c r="A514" s="25"/>
      <c r="B514" s="310"/>
      <c r="C514" s="310"/>
      <c r="D514" s="406"/>
      <c r="E514" s="142"/>
      <c r="F514" s="406"/>
      <c r="G514" s="103"/>
      <c r="H514" s="410">
        <f t="shared" si="7"/>
        <v>0</v>
      </c>
      <c r="I514" s="414">
        <f>SUM(H513:H514)</f>
        <v>0</v>
      </c>
      <c r="J514" s="374"/>
      <c r="K514" s="236"/>
      <c r="L514" s="237"/>
      <c r="M514" s="292"/>
      <c r="N514" s="292"/>
      <c r="O514" s="292"/>
      <c r="P514" s="292"/>
      <c r="Q514" s="292"/>
    </row>
    <row r="515" spans="1:17" x14ac:dyDescent="0.3">
      <c r="A515" s="25"/>
      <c r="B515" s="297" t="s">
        <v>241</v>
      </c>
      <c r="C515" s="297"/>
      <c r="D515" s="405"/>
      <c r="E515" s="97"/>
      <c r="F515" s="405"/>
      <c r="G515" s="96"/>
      <c r="H515" s="409">
        <f t="shared" si="7"/>
        <v>0</v>
      </c>
      <c r="I515" s="633"/>
      <c r="J515" s="510"/>
      <c r="K515" s="236"/>
      <c r="L515" s="237"/>
      <c r="M515" s="292"/>
      <c r="N515" s="292"/>
      <c r="O515" s="292"/>
      <c r="P515" s="292"/>
      <c r="Q515" s="292"/>
    </row>
    <row r="516" spans="1:17" x14ac:dyDescent="0.3">
      <c r="A516" s="25"/>
      <c r="B516" s="310"/>
      <c r="C516" s="310"/>
      <c r="D516" s="406"/>
      <c r="E516" s="142"/>
      <c r="F516" s="406"/>
      <c r="G516" s="103"/>
      <c r="H516" s="410">
        <f t="shared" si="7"/>
        <v>0</v>
      </c>
      <c r="I516" s="414">
        <f>SUM(H515:H516)</f>
        <v>0</v>
      </c>
      <c r="J516" s="374"/>
      <c r="K516" s="236"/>
      <c r="L516" s="237"/>
      <c r="M516" s="292"/>
      <c r="N516" s="292"/>
      <c r="O516" s="292"/>
      <c r="P516" s="292"/>
      <c r="Q516" s="292"/>
    </row>
    <row r="517" spans="1:17" x14ac:dyDescent="0.3">
      <c r="A517" s="25"/>
      <c r="B517" s="297" t="s">
        <v>267</v>
      </c>
      <c r="C517" s="297"/>
      <c r="D517" s="405"/>
      <c r="E517" s="97"/>
      <c r="F517" s="405"/>
      <c r="G517" s="96"/>
      <c r="H517" s="409">
        <f t="shared" si="7"/>
        <v>0</v>
      </c>
      <c r="I517" s="631"/>
      <c r="J517" s="374"/>
      <c r="K517" s="236"/>
      <c r="L517" s="237"/>
      <c r="M517" s="292"/>
      <c r="N517" s="292"/>
      <c r="O517" s="292"/>
      <c r="P517" s="292"/>
      <c r="Q517" s="292"/>
    </row>
    <row r="518" spans="1:17" x14ac:dyDescent="0.3">
      <c r="A518" s="25"/>
      <c r="B518" s="310"/>
      <c r="C518" s="310"/>
      <c r="D518" s="406"/>
      <c r="E518" s="142"/>
      <c r="F518" s="406"/>
      <c r="G518" s="103"/>
      <c r="H518" s="410">
        <f t="shared" si="7"/>
        <v>0</v>
      </c>
      <c r="I518" s="414">
        <f>SUM(H517:H518)</f>
        <v>0</v>
      </c>
      <c r="J518" s="374"/>
      <c r="K518" s="236"/>
      <c r="L518" s="237"/>
      <c r="M518" s="292"/>
      <c r="N518" s="292"/>
      <c r="O518" s="292"/>
      <c r="P518" s="292"/>
      <c r="Q518" s="292"/>
    </row>
    <row r="519" spans="1:17" x14ac:dyDescent="0.3">
      <c r="A519" s="25"/>
      <c r="B519" s="297" t="s">
        <v>268</v>
      </c>
      <c r="C519" s="297"/>
      <c r="D519" s="405"/>
      <c r="E519" s="97"/>
      <c r="F519" s="405"/>
      <c r="G519" s="96"/>
      <c r="H519" s="409">
        <f t="shared" si="7"/>
        <v>0</v>
      </c>
      <c r="I519" s="631"/>
      <c r="J519" s="374"/>
      <c r="K519" s="236"/>
      <c r="L519" s="237"/>
      <c r="M519" s="292"/>
      <c r="N519" s="292"/>
      <c r="O519" s="292"/>
      <c r="P519" s="292"/>
      <c r="Q519" s="292"/>
    </row>
    <row r="520" spans="1:17" x14ac:dyDescent="0.3">
      <c r="A520" s="25"/>
      <c r="B520" s="310"/>
      <c r="C520" s="310"/>
      <c r="D520" s="406"/>
      <c r="E520" s="142"/>
      <c r="F520" s="406"/>
      <c r="G520" s="103"/>
      <c r="H520" s="410">
        <f t="shared" si="7"/>
        <v>0</v>
      </c>
      <c r="I520" s="414">
        <f>SUM(H519:H520)</f>
        <v>0</v>
      </c>
      <c r="J520" s="374"/>
      <c r="K520" s="236"/>
      <c r="L520" s="237"/>
      <c r="M520" s="292"/>
      <c r="N520" s="292"/>
      <c r="O520" s="292"/>
      <c r="P520" s="292"/>
      <c r="Q520" s="292"/>
    </row>
    <row r="521" spans="1:17" x14ac:dyDescent="0.3">
      <c r="A521" s="25"/>
      <c r="B521" s="297" t="s">
        <v>269</v>
      </c>
      <c r="C521" s="297"/>
      <c r="D521" s="405"/>
      <c r="E521" s="97"/>
      <c r="F521" s="405"/>
      <c r="G521" s="96"/>
      <c r="H521" s="409">
        <f t="shared" si="7"/>
        <v>0</v>
      </c>
      <c r="I521" s="631"/>
      <c r="J521" s="374"/>
      <c r="K521" s="236"/>
      <c r="L521" s="237"/>
      <c r="M521" s="292"/>
      <c r="N521" s="292"/>
      <c r="O521" s="292"/>
      <c r="P521" s="292"/>
      <c r="Q521" s="292"/>
    </row>
    <row r="522" spans="1:17" x14ac:dyDescent="0.3">
      <c r="A522" s="25"/>
      <c r="B522" s="310"/>
      <c r="C522" s="310"/>
      <c r="D522" s="406"/>
      <c r="E522" s="142"/>
      <c r="F522" s="406"/>
      <c r="G522" s="103"/>
      <c r="H522" s="410">
        <f t="shared" si="7"/>
        <v>0</v>
      </c>
      <c r="I522" s="414">
        <f>SUM(H521:H522)</f>
        <v>0</v>
      </c>
      <c r="J522" s="374"/>
      <c r="K522" s="236"/>
      <c r="L522" s="237"/>
      <c r="M522" s="292"/>
      <c r="N522" s="292"/>
      <c r="O522" s="292"/>
      <c r="P522" s="292"/>
      <c r="Q522" s="292"/>
    </row>
    <row r="523" spans="1:17" ht="15.6" customHeight="1" x14ac:dyDescent="0.3">
      <c r="A523" s="25"/>
      <c r="B523" s="297" t="s">
        <v>75</v>
      </c>
      <c r="C523" s="297"/>
      <c r="D523" s="405"/>
      <c r="E523" s="97"/>
      <c r="F523" s="405"/>
      <c r="G523" s="96"/>
      <c r="H523" s="409">
        <f t="shared" si="7"/>
        <v>0</v>
      </c>
      <c r="I523" s="633"/>
      <c r="J523" s="510"/>
      <c r="K523" s="236"/>
      <c r="L523" s="283"/>
      <c r="M523" s="292"/>
      <c r="N523" s="292"/>
      <c r="O523" s="292"/>
      <c r="P523" s="292"/>
      <c r="Q523" s="292"/>
    </row>
    <row r="524" spans="1:17" ht="14.4" thickBot="1" x14ac:dyDescent="0.35">
      <c r="A524" s="228"/>
      <c r="B524" s="298"/>
      <c r="C524" s="299"/>
      <c r="D524" s="422"/>
      <c r="E524" s="156"/>
      <c r="F524" s="422"/>
      <c r="G524" s="100"/>
      <c r="H524" s="411">
        <f t="shared" si="7"/>
        <v>0</v>
      </c>
      <c r="I524" s="416">
        <f>SUM(H523:H524)</f>
        <v>0</v>
      </c>
      <c r="J524" s="374"/>
      <c r="K524" s="283"/>
      <c r="L524" s="601"/>
      <c r="M524" s="317"/>
      <c r="N524" s="292"/>
      <c r="O524" s="292"/>
      <c r="P524" s="292"/>
      <c r="Q524" s="292"/>
    </row>
    <row r="525" spans="1:17" ht="16.05" customHeight="1" thickBot="1" x14ac:dyDescent="0.35">
      <c r="A525" s="567"/>
      <c r="B525" s="340" t="s">
        <v>270</v>
      </c>
      <c r="C525" s="299"/>
      <c r="D525" s="156"/>
      <c r="E525" s="156"/>
      <c r="F525" s="156"/>
      <c r="G525" s="110"/>
      <c r="H525" s="381"/>
      <c r="I525" s="516">
        <f>K525</f>
        <v>0</v>
      </c>
      <c r="J525" s="529"/>
      <c r="K525" s="340">
        <f>SUM(I495:I524)</f>
        <v>0</v>
      </c>
      <c r="L525" s="237"/>
      <c r="M525" s="316"/>
      <c r="N525" s="292"/>
      <c r="O525" s="292"/>
      <c r="P525" s="292"/>
      <c r="Q525" s="292"/>
    </row>
    <row r="526" spans="1:17" x14ac:dyDescent="0.3">
      <c r="A526" s="568"/>
      <c r="B526" s="334"/>
      <c r="C526" s="296"/>
      <c r="D526" s="139"/>
      <c r="E526" s="139"/>
      <c r="F526" s="139"/>
      <c r="G526" s="101"/>
      <c r="H526" s="194"/>
      <c r="I526" s="382"/>
      <c r="J526" s="382"/>
      <c r="K526" s="334"/>
      <c r="L526" s="237"/>
      <c r="M526" s="316"/>
      <c r="N526" s="292"/>
      <c r="O526" s="292"/>
      <c r="P526" s="292"/>
      <c r="Q526" s="292"/>
    </row>
    <row r="527" spans="1:17" ht="15" customHeight="1" x14ac:dyDescent="0.3">
      <c r="A527" s="133" t="s">
        <v>271</v>
      </c>
      <c r="B527" s="343" t="s">
        <v>272</v>
      </c>
      <c r="C527" s="300"/>
      <c r="D527" s="417"/>
      <c r="E527" s="417"/>
      <c r="F527" s="417"/>
      <c r="G527" s="418"/>
      <c r="H527" s="419"/>
      <c r="I527" s="420"/>
      <c r="J527" s="244"/>
      <c r="K527" s="600"/>
      <c r="L527" s="237"/>
      <c r="M527" s="316"/>
      <c r="N527" s="292"/>
      <c r="O527" s="292"/>
      <c r="P527" s="292"/>
      <c r="Q527" s="292"/>
    </row>
    <row r="528" spans="1:17" x14ac:dyDescent="0.3">
      <c r="A528" s="24"/>
      <c r="B528" s="297" t="s">
        <v>273</v>
      </c>
      <c r="C528" s="296"/>
      <c r="D528" s="404"/>
      <c r="E528" s="152"/>
      <c r="F528" s="404"/>
      <c r="G528" s="108"/>
      <c r="H528" s="423"/>
      <c r="I528" s="480"/>
      <c r="J528" s="514"/>
      <c r="K528" s="236"/>
      <c r="L528" s="237"/>
      <c r="M528" s="316"/>
      <c r="N528" s="292"/>
      <c r="O528" s="292"/>
      <c r="P528" s="292"/>
      <c r="Q528" s="292"/>
    </row>
    <row r="529" spans="1:17" x14ac:dyDescent="0.3">
      <c r="A529" s="24"/>
      <c r="B529" s="318" t="s">
        <v>274</v>
      </c>
      <c r="C529" s="297" t="s">
        <v>275</v>
      </c>
      <c r="D529" s="405"/>
      <c r="E529" s="97"/>
      <c r="F529" s="405"/>
      <c r="G529" s="96"/>
      <c r="H529" s="423">
        <f t="shared" ref="H529:H535" si="8">IF(F529=0,D529*G529,D529*F529*G529)</f>
        <v>0</v>
      </c>
      <c r="I529" s="480"/>
      <c r="J529" s="514"/>
      <c r="K529" s="236"/>
      <c r="L529" s="608"/>
      <c r="M529" s="316"/>
      <c r="N529" s="292"/>
      <c r="O529" s="292"/>
      <c r="P529" s="292"/>
      <c r="Q529" s="292"/>
    </row>
    <row r="530" spans="1:17" x14ac:dyDescent="0.3">
      <c r="A530" s="24"/>
      <c r="B530" s="308"/>
      <c r="C530" s="297" t="s">
        <v>276</v>
      </c>
      <c r="D530" s="405"/>
      <c r="E530" s="97"/>
      <c r="F530" s="405"/>
      <c r="G530" s="96"/>
      <c r="H530" s="423">
        <f t="shared" si="8"/>
        <v>0</v>
      </c>
      <c r="I530" s="480"/>
      <c r="J530" s="514"/>
      <c r="K530" s="236"/>
      <c r="L530" s="608"/>
      <c r="M530" s="316"/>
      <c r="N530" s="292"/>
      <c r="O530" s="292"/>
      <c r="P530" s="292"/>
      <c r="Q530" s="292"/>
    </row>
    <row r="531" spans="1:17" x14ac:dyDescent="0.3">
      <c r="A531" s="24"/>
      <c r="B531" s="308"/>
      <c r="C531" s="297" t="s">
        <v>277</v>
      </c>
      <c r="D531" s="405"/>
      <c r="E531" s="97"/>
      <c r="F531" s="405"/>
      <c r="G531" s="96"/>
      <c r="H531" s="423">
        <f t="shared" si="8"/>
        <v>0</v>
      </c>
      <c r="I531" s="480"/>
      <c r="J531" s="514"/>
      <c r="K531" s="236"/>
      <c r="L531" s="608"/>
      <c r="M531" s="316"/>
      <c r="N531" s="292"/>
      <c r="O531" s="292"/>
      <c r="P531" s="292"/>
      <c r="Q531" s="292"/>
    </row>
    <row r="532" spans="1:17" x14ac:dyDescent="0.3">
      <c r="A532" s="24"/>
      <c r="B532" s="308"/>
      <c r="C532" s="297" t="s">
        <v>278</v>
      </c>
      <c r="D532" s="405"/>
      <c r="E532" s="97"/>
      <c r="F532" s="405"/>
      <c r="G532" s="96"/>
      <c r="H532" s="423">
        <f t="shared" si="8"/>
        <v>0</v>
      </c>
      <c r="I532" s="480"/>
      <c r="J532" s="514"/>
      <c r="K532" s="236"/>
      <c r="L532" s="608"/>
      <c r="M532" s="316"/>
      <c r="N532" s="292"/>
      <c r="O532" s="292"/>
      <c r="P532" s="292"/>
      <c r="Q532" s="292"/>
    </row>
    <row r="533" spans="1:17" x14ac:dyDescent="0.3">
      <c r="A533" s="24"/>
      <c r="B533" s="308"/>
      <c r="C533" s="297" t="s">
        <v>279</v>
      </c>
      <c r="D533" s="405"/>
      <c r="E533" s="97"/>
      <c r="F533" s="405"/>
      <c r="G533" s="96"/>
      <c r="H533" s="423">
        <f t="shared" si="8"/>
        <v>0</v>
      </c>
      <c r="I533" s="480"/>
      <c r="J533" s="514"/>
      <c r="K533" s="236"/>
      <c r="L533" s="608"/>
      <c r="M533" s="316"/>
      <c r="N533" s="292"/>
      <c r="O533" s="292"/>
      <c r="P533" s="292"/>
      <c r="Q533" s="292"/>
    </row>
    <row r="534" spans="1:17" x14ac:dyDescent="0.3">
      <c r="A534" s="24"/>
      <c r="B534" s="308"/>
      <c r="C534" s="297" t="s">
        <v>280</v>
      </c>
      <c r="D534" s="405"/>
      <c r="E534" s="97"/>
      <c r="F534" s="405"/>
      <c r="G534" s="96"/>
      <c r="H534" s="423">
        <f t="shared" si="8"/>
        <v>0</v>
      </c>
      <c r="I534" s="480"/>
      <c r="J534" s="514"/>
      <c r="K534" s="236"/>
      <c r="L534" s="608"/>
      <c r="M534" s="316"/>
      <c r="N534" s="292"/>
      <c r="O534" s="292"/>
      <c r="P534" s="292"/>
      <c r="Q534" s="292"/>
    </row>
    <row r="535" spans="1:17" x14ac:dyDescent="0.3">
      <c r="A535" s="24"/>
      <c r="B535" s="313" t="s">
        <v>281</v>
      </c>
      <c r="C535" s="310"/>
      <c r="D535" s="406"/>
      <c r="E535" s="157"/>
      <c r="F535" s="479"/>
      <c r="G535" s="103"/>
      <c r="H535" s="424">
        <f t="shared" si="8"/>
        <v>0</v>
      </c>
      <c r="I535" s="421">
        <f>SUM(H529:H535)</f>
        <v>0</v>
      </c>
      <c r="J535" s="515"/>
      <c r="K535" s="236"/>
      <c r="L535" s="237"/>
      <c r="M535" s="316"/>
      <c r="N535" s="292"/>
      <c r="O535" s="292"/>
      <c r="P535" s="292"/>
      <c r="Q535" s="292"/>
    </row>
    <row r="536" spans="1:17" x14ac:dyDescent="0.3">
      <c r="A536" s="24"/>
      <c r="B536" s="297" t="s">
        <v>282</v>
      </c>
      <c r="C536" s="296"/>
      <c r="D536" s="404"/>
      <c r="E536" s="152"/>
      <c r="F536" s="404"/>
      <c r="G536" s="108"/>
      <c r="H536" s="423"/>
      <c r="I536" s="480"/>
      <c r="J536" s="514"/>
      <c r="K536" s="257"/>
      <c r="L536" s="237"/>
      <c r="M536" s="316"/>
      <c r="N536" s="292"/>
      <c r="O536" s="292"/>
      <c r="P536" s="292"/>
      <c r="Q536" s="292"/>
    </row>
    <row r="537" spans="1:17" x14ac:dyDescent="0.3">
      <c r="A537" s="24"/>
      <c r="B537" s="318" t="s">
        <v>274</v>
      </c>
      <c r="C537" s="297" t="s">
        <v>283</v>
      </c>
      <c r="D537" s="405"/>
      <c r="E537" s="97"/>
      <c r="F537" s="405"/>
      <c r="G537" s="96"/>
      <c r="H537" s="423">
        <f t="shared" ref="H537:H542" si="9">IF(F537=0,D537*G537,D537*F537*G537)</f>
        <v>0</v>
      </c>
      <c r="I537" s="480"/>
      <c r="J537" s="514"/>
      <c r="K537" s="236"/>
      <c r="L537" s="237"/>
      <c r="M537" s="316"/>
      <c r="N537" s="292"/>
      <c r="O537" s="292"/>
      <c r="P537" s="292"/>
      <c r="Q537" s="292"/>
    </row>
    <row r="538" spans="1:17" x14ac:dyDescent="0.3">
      <c r="A538" s="24"/>
      <c r="B538" s="308"/>
      <c r="C538" s="308" t="s">
        <v>284</v>
      </c>
      <c r="D538" s="405"/>
      <c r="E538" s="97"/>
      <c r="F538" s="405"/>
      <c r="G538" s="96"/>
      <c r="H538" s="423">
        <f t="shared" si="9"/>
        <v>0</v>
      </c>
      <c r="I538" s="480"/>
      <c r="J538" s="514"/>
      <c r="K538" s="236"/>
      <c r="L538" s="237"/>
      <c r="M538" s="316"/>
      <c r="N538" s="292"/>
      <c r="O538" s="292"/>
      <c r="P538" s="292"/>
      <c r="Q538" s="292"/>
    </row>
    <row r="539" spans="1:17" x14ac:dyDescent="0.3">
      <c r="A539" s="24"/>
      <c r="B539" s="312"/>
      <c r="C539" s="297" t="s">
        <v>285</v>
      </c>
      <c r="D539" s="405"/>
      <c r="E539" s="97"/>
      <c r="F539" s="405"/>
      <c r="G539" s="96"/>
      <c r="H539" s="423">
        <f t="shared" si="9"/>
        <v>0</v>
      </c>
      <c r="I539" s="480"/>
      <c r="J539" s="514"/>
      <c r="K539" s="236"/>
      <c r="L539" s="237"/>
      <c r="M539" s="316"/>
      <c r="N539" s="292"/>
      <c r="O539" s="292"/>
      <c r="P539" s="292"/>
      <c r="Q539" s="292"/>
    </row>
    <row r="540" spans="1:17" x14ac:dyDescent="0.3">
      <c r="A540" s="24"/>
      <c r="B540" s="312"/>
      <c r="C540" s="297" t="s">
        <v>286</v>
      </c>
      <c r="D540" s="405"/>
      <c r="E540" s="97"/>
      <c r="F540" s="405"/>
      <c r="G540" s="96"/>
      <c r="H540" s="423">
        <f t="shared" si="9"/>
        <v>0</v>
      </c>
      <c r="I540" s="480"/>
      <c r="J540" s="514"/>
      <c r="K540" s="236"/>
      <c r="L540" s="237"/>
      <c r="M540" s="316"/>
      <c r="N540" s="292"/>
      <c r="O540" s="292"/>
      <c r="P540" s="292"/>
      <c r="Q540" s="292"/>
    </row>
    <row r="541" spans="1:17" x14ac:dyDescent="0.3">
      <c r="A541" s="24"/>
      <c r="B541" s="297" t="s">
        <v>287</v>
      </c>
      <c r="D541" s="405"/>
      <c r="E541" s="97"/>
      <c r="F541" s="405"/>
      <c r="G541" s="96"/>
      <c r="H541" s="423">
        <f t="shared" si="9"/>
        <v>0</v>
      </c>
      <c r="I541" s="480"/>
      <c r="J541" s="514"/>
      <c r="K541" s="236"/>
      <c r="L541" s="237"/>
      <c r="M541" s="316"/>
      <c r="N541" s="292"/>
      <c r="O541" s="292"/>
      <c r="P541" s="292"/>
      <c r="Q541" s="292"/>
    </row>
    <row r="542" spans="1:17" x14ac:dyDescent="0.3">
      <c r="A542" s="24"/>
      <c r="B542" s="313" t="s">
        <v>288</v>
      </c>
      <c r="C542" s="310"/>
      <c r="D542" s="406"/>
      <c r="E542" s="157"/>
      <c r="F542" s="479"/>
      <c r="G542" s="103"/>
      <c r="H542" s="424">
        <f t="shared" si="9"/>
        <v>0</v>
      </c>
      <c r="I542" s="435">
        <f>SUM(H537:H542)</f>
        <v>0</v>
      </c>
      <c r="J542" s="370"/>
      <c r="K542" s="236"/>
      <c r="L542" s="237"/>
      <c r="M542" s="316"/>
      <c r="N542" s="292"/>
      <c r="O542" s="292"/>
      <c r="P542" s="292"/>
      <c r="Q542" s="292"/>
    </row>
    <row r="543" spans="1:17" x14ac:dyDescent="0.3">
      <c r="A543" s="24"/>
      <c r="B543" s="297" t="s">
        <v>289</v>
      </c>
      <c r="C543" s="296"/>
      <c r="D543" s="404"/>
      <c r="E543" s="152"/>
      <c r="F543" s="404"/>
      <c r="G543" s="108"/>
      <c r="H543" s="423"/>
      <c r="I543" s="480"/>
      <c r="J543" s="514"/>
      <c r="K543" s="236"/>
      <c r="L543" s="237"/>
      <c r="M543" s="316"/>
      <c r="N543" s="292"/>
      <c r="O543" s="292"/>
      <c r="P543" s="292"/>
      <c r="Q543" s="292"/>
    </row>
    <row r="544" spans="1:17" x14ac:dyDescent="0.3">
      <c r="A544" s="24"/>
      <c r="B544" s="318" t="s">
        <v>274</v>
      </c>
      <c r="C544" s="297" t="s">
        <v>290</v>
      </c>
      <c r="D544" s="405"/>
      <c r="E544" s="97"/>
      <c r="F544" s="405"/>
      <c r="G544" s="96"/>
      <c r="H544" s="423">
        <f t="shared" ref="H544:H549" si="10">IF(F544=0,D544*G544,D544*F544*G544)</f>
        <v>0</v>
      </c>
      <c r="I544" s="480"/>
      <c r="J544" s="514"/>
      <c r="K544" s="236"/>
      <c r="L544" s="237"/>
      <c r="M544" s="316"/>
      <c r="N544" s="292"/>
      <c r="O544" s="292"/>
      <c r="P544" s="292"/>
      <c r="Q544" s="292"/>
    </row>
    <row r="545" spans="1:17" x14ac:dyDescent="0.3">
      <c r="A545" s="24"/>
      <c r="B545" s="308"/>
      <c r="C545" s="297" t="s">
        <v>176</v>
      </c>
      <c r="D545" s="405"/>
      <c r="E545" s="97"/>
      <c r="F545" s="405"/>
      <c r="G545" s="96"/>
      <c r="H545" s="423">
        <f t="shared" si="10"/>
        <v>0</v>
      </c>
      <c r="I545" s="480"/>
      <c r="J545" s="514"/>
      <c r="K545" s="236"/>
      <c r="L545" s="237"/>
      <c r="M545" s="316"/>
      <c r="N545" s="292"/>
      <c r="O545" s="292"/>
      <c r="P545" s="292"/>
      <c r="Q545" s="292"/>
    </row>
    <row r="546" spans="1:17" x14ac:dyDescent="0.3">
      <c r="A546" s="24"/>
      <c r="B546" s="308"/>
      <c r="C546" s="297" t="s">
        <v>260</v>
      </c>
      <c r="D546" s="405"/>
      <c r="E546" s="97"/>
      <c r="F546" s="405"/>
      <c r="G546" s="96"/>
      <c r="H546" s="423">
        <f t="shared" si="10"/>
        <v>0</v>
      </c>
      <c r="I546" s="480"/>
      <c r="J546" s="514"/>
      <c r="K546" s="236"/>
      <c r="L546" s="237"/>
      <c r="M546" s="316"/>
      <c r="N546" s="292"/>
      <c r="O546" s="292"/>
      <c r="P546" s="292"/>
      <c r="Q546" s="292"/>
    </row>
    <row r="547" spans="1:17" x14ac:dyDescent="0.3">
      <c r="A547" s="24"/>
      <c r="B547" s="319" t="s">
        <v>291</v>
      </c>
      <c r="C547" s="297"/>
      <c r="D547" s="405"/>
      <c r="E547" s="97"/>
      <c r="F547" s="405"/>
      <c r="G547" s="96"/>
      <c r="H547" s="423">
        <f t="shared" si="10"/>
        <v>0</v>
      </c>
      <c r="I547" s="480"/>
      <c r="J547" s="514"/>
      <c r="K547" s="236"/>
      <c r="L547" s="237"/>
      <c r="M547" s="316"/>
      <c r="N547" s="292"/>
      <c r="O547" s="292"/>
      <c r="P547" s="292"/>
      <c r="Q547" s="292"/>
    </row>
    <row r="548" spans="1:17" x14ac:dyDescent="0.3">
      <c r="A548" s="24"/>
      <c r="B548" s="319" t="s">
        <v>292</v>
      </c>
      <c r="C548" s="297"/>
      <c r="D548" s="405"/>
      <c r="E548" s="97"/>
      <c r="F548" s="405"/>
      <c r="G548" s="96"/>
      <c r="H548" s="423">
        <f t="shared" si="10"/>
        <v>0</v>
      </c>
      <c r="I548" s="480"/>
      <c r="J548" s="514"/>
      <c r="K548" s="236"/>
      <c r="L548" s="237"/>
      <c r="M548" s="316"/>
      <c r="N548" s="292"/>
      <c r="O548" s="292"/>
      <c r="P548" s="292"/>
      <c r="Q548" s="292"/>
    </row>
    <row r="549" spans="1:17" x14ac:dyDescent="0.3">
      <c r="A549" s="24"/>
      <c r="B549" s="313" t="s">
        <v>293</v>
      </c>
      <c r="C549" s="310"/>
      <c r="D549" s="406"/>
      <c r="E549" s="157"/>
      <c r="F549" s="479"/>
      <c r="G549" s="103"/>
      <c r="H549" s="424">
        <f t="shared" si="10"/>
        <v>0</v>
      </c>
      <c r="I549" s="421">
        <f>SUM(H544:H549)</f>
        <v>0</v>
      </c>
      <c r="J549" s="515"/>
      <c r="K549" s="236"/>
      <c r="L549" s="237"/>
      <c r="M549" s="316"/>
      <c r="N549" s="292"/>
      <c r="O549" s="292"/>
      <c r="P549" s="292"/>
      <c r="Q549" s="292"/>
    </row>
    <row r="550" spans="1:17" x14ac:dyDescent="0.3">
      <c r="A550" s="24"/>
      <c r="B550" s="297" t="s">
        <v>294</v>
      </c>
      <c r="C550" s="296"/>
      <c r="D550" s="404"/>
      <c r="E550" s="152"/>
      <c r="F550" s="404"/>
      <c r="G550" s="108"/>
      <c r="H550" s="423"/>
      <c r="I550" s="480"/>
      <c r="J550" s="514"/>
      <c r="K550" s="236"/>
      <c r="L550" s="237"/>
      <c r="M550" s="316"/>
      <c r="N550" s="292"/>
      <c r="O550" s="292"/>
      <c r="P550" s="292"/>
      <c r="Q550" s="292"/>
    </row>
    <row r="551" spans="1:17" x14ac:dyDescent="0.3">
      <c r="A551" s="24"/>
      <c r="B551" s="318" t="s">
        <v>274</v>
      </c>
      <c r="C551" s="297" t="s">
        <v>295</v>
      </c>
      <c r="D551" s="405"/>
      <c r="E551" s="97"/>
      <c r="F551" s="405"/>
      <c r="G551" s="96"/>
      <c r="H551" s="423">
        <f>IF(F551=0,D551*G551,D551*F551*G551)</f>
        <v>0</v>
      </c>
      <c r="I551" s="480"/>
      <c r="J551" s="514"/>
      <c r="K551" s="236"/>
      <c r="L551" s="237"/>
      <c r="M551" s="316"/>
      <c r="N551" s="292"/>
      <c r="O551" s="292"/>
      <c r="P551" s="292"/>
      <c r="Q551" s="292"/>
    </row>
    <row r="552" spans="1:17" x14ac:dyDescent="0.3">
      <c r="A552" s="24"/>
      <c r="B552" s="308"/>
      <c r="C552" s="297" t="s">
        <v>296</v>
      </c>
      <c r="D552" s="405"/>
      <c r="E552" s="97"/>
      <c r="F552" s="405"/>
      <c r="G552" s="96"/>
      <c r="H552" s="423">
        <f>IF(F552=0,D552*G552,D552*F552*G552)</f>
        <v>0</v>
      </c>
      <c r="I552" s="480"/>
      <c r="J552" s="514"/>
      <c r="K552" s="236"/>
      <c r="L552" s="237"/>
      <c r="M552" s="316"/>
      <c r="N552" s="292"/>
      <c r="O552" s="292"/>
      <c r="P552" s="292"/>
      <c r="Q552" s="292"/>
    </row>
    <row r="553" spans="1:17" x14ac:dyDescent="0.3">
      <c r="A553" s="24"/>
      <c r="B553" s="313" t="s">
        <v>293</v>
      </c>
      <c r="C553" s="310"/>
      <c r="D553" s="406"/>
      <c r="E553" s="157"/>
      <c r="F553" s="479"/>
      <c r="G553" s="103"/>
      <c r="H553" s="424">
        <f>IF(F553=0,D553*G553,D553*F553*G553)</f>
        <v>0</v>
      </c>
      <c r="I553" s="421">
        <f>SUM(H551:H553)</f>
        <v>0</v>
      </c>
      <c r="J553" s="515"/>
      <c r="K553" s="236"/>
      <c r="L553" s="237"/>
      <c r="M553" s="320"/>
      <c r="N553" s="292"/>
      <c r="O553" s="292"/>
      <c r="P553" s="292"/>
      <c r="Q553" s="292"/>
    </row>
    <row r="554" spans="1:17" x14ac:dyDescent="0.3">
      <c r="A554" s="24"/>
      <c r="B554" s="297" t="s">
        <v>297</v>
      </c>
      <c r="C554" s="296"/>
      <c r="D554" s="404"/>
      <c r="E554" s="152"/>
      <c r="F554" s="404"/>
      <c r="G554" s="108"/>
      <c r="H554" s="423"/>
      <c r="I554" s="480"/>
      <c r="J554" s="514"/>
      <c r="K554" s="257"/>
      <c r="L554" s="237"/>
      <c r="M554" s="320"/>
      <c r="N554" s="292"/>
      <c r="O554" s="292"/>
      <c r="P554" s="292"/>
      <c r="Q554" s="292"/>
    </row>
    <row r="555" spans="1:17" x14ac:dyDescent="0.3">
      <c r="A555" s="24"/>
      <c r="B555" s="312" t="s">
        <v>298</v>
      </c>
      <c r="C555" s="297"/>
      <c r="D555" s="405"/>
      <c r="E555" s="97"/>
      <c r="F555" s="405"/>
      <c r="G555" s="96"/>
      <c r="H555" s="423">
        <f t="shared" ref="H555:H564" si="11">IF(F555=0,D555*G555,D555*F555*G555)</f>
        <v>0</v>
      </c>
      <c r="I555" s="480"/>
      <c r="J555" s="514"/>
      <c r="K555" s="236"/>
      <c r="L555" s="237"/>
      <c r="M555" s="320"/>
      <c r="N555" s="292"/>
      <c r="O555" s="292"/>
      <c r="P555" s="292"/>
      <c r="Q555" s="292"/>
    </row>
    <row r="556" spans="1:17" x14ac:dyDescent="0.3">
      <c r="A556" s="24"/>
      <c r="B556" s="312" t="s">
        <v>299</v>
      </c>
      <c r="C556" s="297"/>
      <c r="D556" s="405"/>
      <c r="E556" s="97"/>
      <c r="F556" s="405"/>
      <c r="G556" s="96"/>
      <c r="H556" s="423">
        <f t="shared" si="11"/>
        <v>0</v>
      </c>
      <c r="I556" s="480"/>
      <c r="J556" s="514"/>
      <c r="K556" s="236"/>
      <c r="L556" s="237"/>
      <c r="M556" s="320"/>
      <c r="N556" s="292"/>
      <c r="O556" s="292"/>
      <c r="P556" s="292"/>
      <c r="Q556" s="292"/>
    </row>
    <row r="557" spans="1:17" x14ac:dyDescent="0.3">
      <c r="A557" s="24"/>
      <c r="B557" s="312" t="s">
        <v>300</v>
      </c>
      <c r="C557" s="297"/>
      <c r="D557" s="405"/>
      <c r="E557" s="97"/>
      <c r="F557" s="405"/>
      <c r="G557" s="96"/>
      <c r="H557" s="423">
        <f t="shared" si="11"/>
        <v>0</v>
      </c>
      <c r="I557" s="480"/>
      <c r="J557" s="514"/>
      <c r="K557" s="236"/>
      <c r="L557" s="237"/>
      <c r="M557" s="320"/>
      <c r="N557" s="292"/>
      <c r="O557" s="292"/>
      <c r="P557" s="292"/>
      <c r="Q557" s="292"/>
    </row>
    <row r="558" spans="1:17" x14ac:dyDescent="0.3">
      <c r="A558" s="24"/>
      <c r="B558" s="312" t="s">
        <v>301</v>
      </c>
      <c r="C558" s="297"/>
      <c r="D558" s="405"/>
      <c r="E558" s="97"/>
      <c r="F558" s="405"/>
      <c r="G558" s="96"/>
      <c r="H558" s="423">
        <f t="shared" si="11"/>
        <v>0</v>
      </c>
      <c r="I558" s="480"/>
      <c r="J558" s="514"/>
      <c r="K558" s="236"/>
      <c r="L558" s="237"/>
      <c r="M558" s="320"/>
      <c r="N558" s="292"/>
      <c r="O558" s="292"/>
      <c r="P558" s="292"/>
      <c r="Q558" s="292"/>
    </row>
    <row r="559" spans="1:17" x14ac:dyDescent="0.3">
      <c r="A559" s="24"/>
      <c r="B559" s="312" t="s">
        <v>302</v>
      </c>
      <c r="C559" s="297" t="s">
        <v>303</v>
      </c>
      <c r="D559" s="405"/>
      <c r="E559" s="97"/>
      <c r="F559" s="405"/>
      <c r="G559" s="96"/>
      <c r="H559" s="423">
        <f t="shared" si="11"/>
        <v>0</v>
      </c>
      <c r="I559" s="480"/>
      <c r="J559" s="514"/>
      <c r="K559" s="236"/>
      <c r="L559" s="237"/>
      <c r="M559" s="316"/>
      <c r="N559" s="292"/>
      <c r="O559" s="292"/>
      <c r="P559" s="292"/>
      <c r="Q559" s="292"/>
    </row>
    <row r="560" spans="1:17" x14ac:dyDescent="0.3">
      <c r="A560" s="24"/>
      <c r="B560" s="312"/>
      <c r="C560" s="297" t="s">
        <v>304</v>
      </c>
      <c r="D560" s="405"/>
      <c r="E560" s="97"/>
      <c r="F560" s="405"/>
      <c r="G560" s="96"/>
      <c r="H560" s="423">
        <f t="shared" si="11"/>
        <v>0</v>
      </c>
      <c r="I560" s="480"/>
      <c r="J560" s="514"/>
      <c r="K560" s="236"/>
      <c r="L560" s="237"/>
      <c r="M560" s="316"/>
      <c r="N560" s="292"/>
      <c r="O560" s="292"/>
      <c r="P560" s="292"/>
      <c r="Q560" s="292"/>
    </row>
    <row r="561" spans="1:17" x14ac:dyDescent="0.3">
      <c r="A561" s="24"/>
      <c r="B561" s="312"/>
      <c r="C561" s="297" t="s">
        <v>305</v>
      </c>
      <c r="D561" s="405"/>
      <c r="E561" s="97"/>
      <c r="F561" s="405"/>
      <c r="G561" s="96"/>
      <c r="H561" s="423">
        <f t="shared" si="11"/>
        <v>0</v>
      </c>
      <c r="I561" s="480"/>
      <c r="J561" s="514"/>
      <c r="K561" s="236"/>
      <c r="L561" s="237"/>
      <c r="M561" s="316"/>
      <c r="N561" s="292"/>
      <c r="O561" s="292"/>
      <c r="P561" s="292"/>
      <c r="Q561" s="292"/>
    </row>
    <row r="562" spans="1:17" x14ac:dyDescent="0.3">
      <c r="A562" s="24"/>
      <c r="B562" s="312" t="s">
        <v>129</v>
      </c>
      <c r="C562" s="297"/>
      <c r="D562" s="405"/>
      <c r="E562" s="97"/>
      <c r="F562" s="405"/>
      <c r="G562" s="96"/>
      <c r="H562" s="423">
        <f t="shared" si="11"/>
        <v>0</v>
      </c>
      <c r="I562" s="480"/>
      <c r="J562" s="514"/>
      <c r="K562" s="236"/>
      <c r="L562" s="237"/>
      <c r="M562" s="316"/>
      <c r="N562" s="292"/>
      <c r="O562" s="292"/>
      <c r="P562" s="292"/>
      <c r="Q562" s="292"/>
    </row>
    <row r="563" spans="1:17" x14ac:dyDescent="0.3">
      <c r="A563" s="24"/>
      <c r="B563" s="312" t="s">
        <v>306</v>
      </c>
      <c r="C563" s="297"/>
      <c r="D563" s="405"/>
      <c r="E563" s="97"/>
      <c r="F563" s="405"/>
      <c r="G563" s="96"/>
      <c r="H563" s="423">
        <f t="shared" si="11"/>
        <v>0</v>
      </c>
      <c r="I563" s="480"/>
      <c r="J563" s="514"/>
      <c r="K563" s="236"/>
      <c r="L563" s="608"/>
      <c r="M563" s="316"/>
      <c r="N563" s="292"/>
      <c r="O563" s="292"/>
      <c r="P563" s="292"/>
      <c r="Q563" s="292"/>
    </row>
    <row r="564" spans="1:17" x14ac:dyDescent="0.3">
      <c r="A564" s="24"/>
      <c r="B564" s="313" t="s">
        <v>307</v>
      </c>
      <c r="C564" s="310"/>
      <c r="D564" s="406"/>
      <c r="E564" s="157"/>
      <c r="F564" s="479"/>
      <c r="G564" s="103"/>
      <c r="H564" s="424">
        <f t="shared" si="11"/>
        <v>0</v>
      </c>
      <c r="I564" s="421">
        <f>SUM(H555:H564)</f>
        <v>0</v>
      </c>
      <c r="J564" s="515"/>
      <c r="K564" s="236"/>
      <c r="L564" s="608"/>
      <c r="M564" s="316"/>
      <c r="N564" s="292"/>
      <c r="O564" s="292"/>
      <c r="P564" s="292"/>
      <c r="Q564" s="292"/>
    </row>
    <row r="565" spans="1:17" x14ac:dyDescent="0.3">
      <c r="A565" s="24"/>
      <c r="B565" s="297" t="s">
        <v>101</v>
      </c>
      <c r="C565" s="296"/>
      <c r="D565" s="404"/>
      <c r="E565" s="152"/>
      <c r="F565" s="404"/>
      <c r="G565" s="108"/>
      <c r="H565" s="423"/>
      <c r="I565" s="480"/>
      <c r="J565" s="514"/>
      <c r="K565" s="257"/>
      <c r="L565" s="237"/>
      <c r="M565" s="320"/>
      <c r="N565" s="292"/>
      <c r="O565" s="292"/>
      <c r="P565" s="292"/>
      <c r="Q565" s="292"/>
    </row>
    <row r="566" spans="1:17" x14ac:dyDescent="0.3">
      <c r="A566" s="24"/>
      <c r="B566" s="312" t="s">
        <v>273</v>
      </c>
      <c r="C566" s="297" t="s">
        <v>308</v>
      </c>
      <c r="D566" s="405"/>
      <c r="E566" s="97"/>
      <c r="F566" s="405"/>
      <c r="G566" s="96"/>
      <c r="H566" s="423">
        <f t="shared" ref="H566:H591" si="12">IF(F566=0,D566*G566,D566*F566*G566)</f>
        <v>0</v>
      </c>
      <c r="I566" s="480"/>
      <c r="J566" s="514"/>
      <c r="K566" s="236"/>
      <c r="L566" s="237"/>
      <c r="M566" s="316"/>
      <c r="N566" s="292"/>
      <c r="O566" s="292"/>
      <c r="P566" s="292"/>
      <c r="Q566" s="292"/>
    </row>
    <row r="567" spans="1:17" x14ac:dyDescent="0.3">
      <c r="A567" s="24"/>
      <c r="B567" s="312"/>
      <c r="C567" s="297" t="s">
        <v>309</v>
      </c>
      <c r="D567" s="405"/>
      <c r="E567" s="97"/>
      <c r="F567" s="405"/>
      <c r="G567" s="96"/>
      <c r="H567" s="423">
        <f t="shared" si="12"/>
        <v>0</v>
      </c>
      <c r="I567" s="480"/>
      <c r="J567" s="514"/>
      <c r="K567" s="257"/>
      <c r="L567" s="237"/>
      <c r="M567" s="320"/>
      <c r="N567" s="292"/>
      <c r="O567" s="292"/>
      <c r="P567" s="292"/>
      <c r="Q567" s="292"/>
    </row>
    <row r="568" spans="1:17" x14ac:dyDescent="0.3">
      <c r="A568" s="24"/>
      <c r="B568" s="312" t="s">
        <v>310</v>
      </c>
      <c r="C568" s="297" t="s">
        <v>308</v>
      </c>
      <c r="D568" s="405"/>
      <c r="E568" s="97"/>
      <c r="F568" s="405"/>
      <c r="G568" s="96"/>
      <c r="H568" s="423">
        <f t="shared" si="12"/>
        <v>0</v>
      </c>
      <c r="I568" s="480"/>
      <c r="J568" s="514"/>
      <c r="K568" s="257"/>
      <c r="L568" s="237"/>
      <c r="M568" s="320"/>
      <c r="N568" s="292"/>
      <c r="O568" s="292"/>
      <c r="P568" s="292"/>
      <c r="Q568" s="292"/>
    </row>
    <row r="569" spans="1:17" x14ac:dyDescent="0.3">
      <c r="A569" s="24"/>
      <c r="B569" s="312"/>
      <c r="C569" s="297" t="s">
        <v>309</v>
      </c>
      <c r="D569" s="405"/>
      <c r="E569" s="97"/>
      <c r="F569" s="405"/>
      <c r="G569" s="96"/>
      <c r="H569" s="423">
        <f t="shared" si="12"/>
        <v>0</v>
      </c>
      <c r="I569" s="480"/>
      <c r="J569" s="514"/>
      <c r="K569" s="257"/>
      <c r="L569" s="237"/>
      <c r="M569" s="320"/>
      <c r="N569" s="292"/>
      <c r="O569" s="292"/>
      <c r="P569" s="292"/>
      <c r="Q569" s="292"/>
    </row>
    <row r="570" spans="1:17" x14ac:dyDescent="0.3">
      <c r="A570" s="24"/>
      <c r="B570" s="312" t="s">
        <v>311</v>
      </c>
      <c r="C570" s="297"/>
      <c r="D570" s="405"/>
      <c r="E570" s="97"/>
      <c r="F570" s="405"/>
      <c r="G570" s="96"/>
      <c r="H570" s="423">
        <f t="shared" si="12"/>
        <v>0</v>
      </c>
      <c r="I570" s="480"/>
      <c r="J570" s="514"/>
      <c r="K570" s="257"/>
      <c r="L570" s="237"/>
      <c r="M570" s="320"/>
      <c r="N570" s="292"/>
      <c r="O570" s="292"/>
      <c r="P570" s="292"/>
      <c r="Q570" s="292"/>
    </row>
    <row r="571" spans="1:17" x14ac:dyDescent="0.3">
      <c r="A571" s="24"/>
      <c r="B571" s="312" t="s">
        <v>312</v>
      </c>
      <c r="C571" s="297"/>
      <c r="D571" s="405"/>
      <c r="E571" s="97"/>
      <c r="F571" s="405"/>
      <c r="G571" s="96"/>
      <c r="H571" s="423">
        <f t="shared" si="12"/>
        <v>0</v>
      </c>
      <c r="I571" s="480"/>
      <c r="J571" s="514"/>
      <c r="K571" s="257"/>
      <c r="L571" s="237"/>
      <c r="M571" s="320"/>
      <c r="N571" s="292"/>
      <c r="O571" s="292"/>
      <c r="P571" s="292"/>
      <c r="Q571" s="292"/>
    </row>
    <row r="572" spans="1:17" x14ac:dyDescent="0.3">
      <c r="A572" s="24"/>
      <c r="B572" s="312" t="s">
        <v>313</v>
      </c>
      <c r="C572" s="297"/>
      <c r="D572" s="405"/>
      <c r="E572" s="97"/>
      <c r="F572" s="405"/>
      <c r="G572" s="96"/>
      <c r="H572" s="423">
        <f t="shared" si="12"/>
        <v>0</v>
      </c>
      <c r="I572" s="480"/>
      <c r="J572" s="514"/>
      <c r="K572" s="257"/>
      <c r="L572" s="237"/>
      <c r="M572" s="320"/>
      <c r="N572" s="292"/>
      <c r="O572" s="292"/>
      <c r="P572" s="292"/>
      <c r="Q572" s="292"/>
    </row>
    <row r="573" spans="1:17" x14ac:dyDescent="0.3">
      <c r="A573" s="24"/>
      <c r="B573" s="312" t="s">
        <v>314</v>
      </c>
      <c r="C573" s="297"/>
      <c r="D573" s="405"/>
      <c r="E573" s="97"/>
      <c r="F573" s="405"/>
      <c r="G573" s="96"/>
      <c r="H573" s="423">
        <f t="shared" si="12"/>
        <v>0</v>
      </c>
      <c r="I573" s="480"/>
      <c r="J573" s="514"/>
      <c r="K573" s="257"/>
      <c r="L573" s="237"/>
      <c r="M573" s="320"/>
      <c r="N573" s="292"/>
      <c r="O573" s="292"/>
      <c r="P573" s="292"/>
      <c r="Q573" s="292"/>
    </row>
    <row r="574" spans="1:17" x14ac:dyDescent="0.3">
      <c r="A574" s="24"/>
      <c r="B574" s="312" t="s">
        <v>315</v>
      </c>
      <c r="C574" s="297"/>
      <c r="D574" s="405"/>
      <c r="E574" s="97"/>
      <c r="F574" s="405"/>
      <c r="G574" s="96"/>
      <c r="H574" s="423">
        <f t="shared" si="12"/>
        <v>0</v>
      </c>
      <c r="I574" s="480"/>
      <c r="J574" s="514"/>
      <c r="K574" s="257"/>
      <c r="L574" s="237"/>
      <c r="M574" s="320"/>
      <c r="N574" s="292"/>
      <c r="O574" s="292"/>
      <c r="P574" s="292"/>
      <c r="Q574" s="292"/>
    </row>
    <row r="575" spans="1:17" x14ac:dyDescent="0.3">
      <c r="A575" s="24"/>
      <c r="B575" s="312" t="s">
        <v>316</v>
      </c>
      <c r="C575" s="297"/>
      <c r="D575" s="405"/>
      <c r="E575" s="97"/>
      <c r="F575" s="405"/>
      <c r="G575" s="96"/>
      <c r="H575" s="423">
        <f t="shared" si="12"/>
        <v>0</v>
      </c>
      <c r="I575" s="480"/>
      <c r="J575" s="514"/>
      <c r="K575" s="257"/>
      <c r="L575" s="237"/>
      <c r="M575" s="320"/>
      <c r="N575" s="292"/>
      <c r="O575" s="292"/>
      <c r="P575" s="292"/>
      <c r="Q575" s="292"/>
    </row>
    <row r="576" spans="1:17" x14ac:dyDescent="0.3">
      <c r="A576" s="24"/>
      <c r="B576" s="312" t="s">
        <v>317</v>
      </c>
      <c r="C576" s="297"/>
      <c r="D576" s="405"/>
      <c r="E576" s="97"/>
      <c r="F576" s="405"/>
      <c r="G576" s="96"/>
      <c r="H576" s="423">
        <f t="shared" si="12"/>
        <v>0</v>
      </c>
      <c r="I576" s="480"/>
      <c r="J576" s="514"/>
      <c r="K576" s="257"/>
      <c r="L576" s="237"/>
      <c r="M576" s="320"/>
      <c r="N576" s="292"/>
      <c r="O576" s="292"/>
      <c r="P576" s="292"/>
      <c r="Q576" s="292"/>
    </row>
    <row r="577" spans="1:17" x14ac:dyDescent="0.3">
      <c r="A577" s="24"/>
      <c r="B577" s="312" t="s">
        <v>318</v>
      </c>
      <c r="C577" s="297"/>
      <c r="D577" s="405"/>
      <c r="E577" s="97"/>
      <c r="F577" s="405"/>
      <c r="G577" s="96"/>
      <c r="H577" s="423">
        <f t="shared" si="12"/>
        <v>0</v>
      </c>
      <c r="I577" s="480"/>
      <c r="J577" s="514"/>
      <c r="K577" s="257"/>
      <c r="L577" s="237"/>
      <c r="M577" s="320"/>
      <c r="N577" s="292"/>
      <c r="O577" s="292"/>
      <c r="P577" s="292"/>
      <c r="Q577" s="292"/>
    </row>
    <row r="578" spans="1:17" x14ac:dyDescent="0.3">
      <c r="A578" s="24"/>
      <c r="B578" s="312" t="s">
        <v>319</v>
      </c>
      <c r="C578" s="297"/>
      <c r="D578" s="405"/>
      <c r="E578" s="97"/>
      <c r="F578" s="405"/>
      <c r="G578" s="96"/>
      <c r="H578" s="423">
        <f t="shared" si="12"/>
        <v>0</v>
      </c>
      <c r="I578" s="480"/>
      <c r="J578" s="514"/>
      <c r="K578" s="257"/>
      <c r="L578" s="237"/>
      <c r="M578" s="320"/>
      <c r="N578" s="292"/>
      <c r="O578" s="292"/>
      <c r="P578" s="292"/>
      <c r="Q578" s="292"/>
    </row>
    <row r="579" spans="1:17" x14ac:dyDescent="0.3">
      <c r="A579" s="24"/>
      <c r="B579" s="312" t="s">
        <v>320</v>
      </c>
      <c r="C579" s="297"/>
      <c r="D579" s="405"/>
      <c r="E579" s="97"/>
      <c r="F579" s="405"/>
      <c r="G579" s="96"/>
      <c r="H579" s="423">
        <f t="shared" si="12"/>
        <v>0</v>
      </c>
      <c r="I579" s="480"/>
      <c r="J579" s="514"/>
      <c r="K579" s="236"/>
      <c r="L579" s="237"/>
      <c r="M579" s="320"/>
      <c r="N579" s="292"/>
      <c r="O579" s="292"/>
      <c r="P579" s="292"/>
      <c r="Q579" s="292"/>
    </row>
    <row r="580" spans="1:17" x14ac:dyDescent="0.3">
      <c r="A580" s="24"/>
      <c r="B580" s="312" t="s">
        <v>321</v>
      </c>
      <c r="C580" s="297"/>
      <c r="D580" s="405"/>
      <c r="E580" s="97"/>
      <c r="F580" s="405"/>
      <c r="G580" s="96"/>
      <c r="H580" s="423">
        <f t="shared" si="12"/>
        <v>0</v>
      </c>
      <c r="I580" s="480"/>
      <c r="J580" s="514"/>
      <c r="K580" s="236"/>
      <c r="L580" s="237"/>
      <c r="M580" s="320"/>
      <c r="N580" s="292"/>
      <c r="O580" s="292"/>
      <c r="P580" s="292"/>
      <c r="Q580" s="292"/>
    </row>
    <row r="581" spans="1:17" x14ac:dyDescent="0.3">
      <c r="A581" s="24"/>
      <c r="B581" s="312" t="s">
        <v>322</v>
      </c>
      <c r="C581" s="297"/>
      <c r="D581" s="405"/>
      <c r="E581" s="97"/>
      <c r="F581" s="405"/>
      <c r="G581" s="96"/>
      <c r="H581" s="423">
        <f t="shared" si="12"/>
        <v>0</v>
      </c>
      <c r="I581" s="480"/>
      <c r="J581" s="514"/>
      <c r="K581" s="236"/>
      <c r="L581" s="237"/>
      <c r="M581" s="320"/>
      <c r="N581" s="292"/>
      <c r="O581" s="292"/>
      <c r="P581" s="292"/>
      <c r="Q581" s="292"/>
    </row>
    <row r="582" spans="1:17" x14ac:dyDescent="0.3">
      <c r="A582" s="24"/>
      <c r="B582" s="312" t="s">
        <v>323</v>
      </c>
      <c r="C582" s="297"/>
      <c r="D582" s="405"/>
      <c r="E582" s="97"/>
      <c r="F582" s="405"/>
      <c r="G582" s="96"/>
      <c r="H582" s="423">
        <f t="shared" si="12"/>
        <v>0</v>
      </c>
      <c r="I582" s="480"/>
      <c r="J582" s="514"/>
      <c r="K582" s="236"/>
      <c r="L582" s="237"/>
      <c r="M582" s="320"/>
      <c r="N582" s="292"/>
      <c r="O582" s="292"/>
      <c r="P582" s="292"/>
      <c r="Q582" s="292"/>
    </row>
    <row r="583" spans="1:17" x14ac:dyDescent="0.3">
      <c r="A583" s="24"/>
      <c r="B583" s="312" t="s">
        <v>324</v>
      </c>
      <c r="C583" s="297"/>
      <c r="D583" s="405"/>
      <c r="E583" s="97"/>
      <c r="F583" s="405"/>
      <c r="G583" s="96"/>
      <c r="H583" s="423">
        <f t="shared" si="12"/>
        <v>0</v>
      </c>
      <c r="I583" s="480"/>
      <c r="J583" s="514"/>
      <c r="K583" s="236"/>
      <c r="L583" s="237"/>
      <c r="M583" s="316"/>
      <c r="N583" s="292"/>
      <c r="O583" s="292"/>
      <c r="P583" s="292"/>
      <c r="Q583" s="292"/>
    </row>
    <row r="584" spans="1:17" x14ac:dyDescent="0.3">
      <c r="A584" s="24"/>
      <c r="B584" s="312" t="s">
        <v>325</v>
      </c>
      <c r="C584" s="297"/>
      <c r="D584" s="405"/>
      <c r="E584" s="97"/>
      <c r="F584" s="405"/>
      <c r="G584" s="96"/>
      <c r="H584" s="423">
        <f t="shared" si="12"/>
        <v>0</v>
      </c>
      <c r="I584" s="480"/>
      <c r="J584" s="514"/>
      <c r="K584" s="236"/>
      <c r="L584" s="237"/>
      <c r="M584" s="316"/>
      <c r="N584" s="292"/>
      <c r="O584" s="292"/>
      <c r="P584" s="292"/>
      <c r="Q584" s="292"/>
    </row>
    <row r="585" spans="1:17" x14ac:dyDescent="0.3">
      <c r="A585" s="24"/>
      <c r="B585" s="313" t="s">
        <v>75</v>
      </c>
      <c r="C585" s="310"/>
      <c r="D585" s="406"/>
      <c r="E585" s="157"/>
      <c r="F585" s="479"/>
      <c r="G585" s="103"/>
      <c r="H585" s="424">
        <f t="shared" si="12"/>
        <v>0</v>
      </c>
      <c r="I585" s="421">
        <f>SUM(H566:H585)</f>
        <v>0</v>
      </c>
      <c r="J585" s="515"/>
      <c r="K585" s="236"/>
      <c r="L585" s="237"/>
      <c r="M585" s="316"/>
      <c r="N585" s="292"/>
      <c r="O585" s="292"/>
      <c r="P585" s="292"/>
      <c r="Q585" s="292"/>
    </row>
    <row r="586" spans="1:17" x14ac:dyDescent="0.3">
      <c r="A586" s="24"/>
      <c r="B586" s="297" t="s">
        <v>241</v>
      </c>
      <c r="C586" s="296"/>
      <c r="D586" s="405"/>
      <c r="E586" s="97"/>
      <c r="F586" s="405"/>
      <c r="G586" s="96"/>
      <c r="H586" s="423">
        <f t="shared" si="12"/>
        <v>0</v>
      </c>
      <c r="I586" s="446"/>
      <c r="J586" s="509"/>
      <c r="K586" s="236"/>
      <c r="L586" s="237"/>
      <c r="M586" s="316"/>
      <c r="N586" s="292"/>
      <c r="O586" s="292"/>
      <c r="P586" s="292"/>
      <c r="Q586" s="292"/>
    </row>
    <row r="587" spans="1:17" x14ac:dyDescent="0.3">
      <c r="A587" s="24"/>
      <c r="B587" s="310"/>
      <c r="C587" s="314"/>
      <c r="D587" s="406"/>
      <c r="E587" s="157"/>
      <c r="F587" s="479"/>
      <c r="G587" s="103"/>
      <c r="H587" s="424">
        <f t="shared" si="12"/>
        <v>0</v>
      </c>
      <c r="I587" s="471">
        <f>SUM(H586:H587)</f>
        <v>0</v>
      </c>
      <c r="J587" s="374"/>
      <c r="K587" s="236"/>
      <c r="L587" s="237"/>
      <c r="M587" s="316"/>
      <c r="N587" s="292"/>
      <c r="O587" s="292"/>
      <c r="P587" s="292"/>
      <c r="Q587" s="292"/>
    </row>
    <row r="588" spans="1:17" x14ac:dyDescent="0.3">
      <c r="A588" s="24"/>
      <c r="B588" s="297" t="s">
        <v>326</v>
      </c>
      <c r="C588" s="296"/>
      <c r="D588" s="405"/>
      <c r="E588" s="97"/>
      <c r="F588" s="405"/>
      <c r="G588" s="96"/>
      <c r="H588" s="423">
        <f t="shared" si="12"/>
        <v>0</v>
      </c>
      <c r="I588" s="446"/>
      <c r="J588" s="509"/>
      <c r="K588" s="236"/>
      <c r="L588" s="237"/>
      <c r="M588" s="316"/>
      <c r="N588" s="292"/>
      <c r="O588" s="292"/>
      <c r="P588" s="292"/>
      <c r="Q588" s="292"/>
    </row>
    <row r="589" spans="1:17" x14ac:dyDescent="0.3">
      <c r="A589" s="24"/>
      <c r="B589" s="310"/>
      <c r="C589" s="314"/>
      <c r="D589" s="406"/>
      <c r="E589" s="157"/>
      <c r="F589" s="479"/>
      <c r="G589" s="103"/>
      <c r="H589" s="424">
        <f t="shared" si="12"/>
        <v>0</v>
      </c>
      <c r="I589" s="471">
        <f>SUM(H588:H589)</f>
        <v>0</v>
      </c>
      <c r="J589" s="374"/>
      <c r="K589" s="236"/>
      <c r="L589" s="237"/>
      <c r="M589" s="316"/>
      <c r="N589" s="292"/>
      <c r="O589" s="292"/>
      <c r="P589" s="292"/>
      <c r="Q589" s="292"/>
    </row>
    <row r="590" spans="1:17" x14ac:dyDescent="0.3">
      <c r="A590" s="24"/>
      <c r="B590" s="297" t="s">
        <v>75</v>
      </c>
      <c r="C590" s="296"/>
      <c r="D590" s="405"/>
      <c r="E590" s="97"/>
      <c r="F590" s="405"/>
      <c r="G590" s="96"/>
      <c r="H590" s="423">
        <f t="shared" si="12"/>
        <v>0</v>
      </c>
      <c r="I590" s="480"/>
      <c r="J590" s="514"/>
      <c r="K590" s="236"/>
      <c r="L590" s="608"/>
      <c r="M590" s="320"/>
      <c r="N590" s="292"/>
      <c r="O590" s="292"/>
      <c r="P590" s="292"/>
      <c r="Q590" s="292"/>
    </row>
    <row r="591" spans="1:17" ht="14.4" thickBot="1" x14ac:dyDescent="0.35">
      <c r="A591" s="230"/>
      <c r="B591" s="321"/>
      <c r="C591" s="298"/>
      <c r="D591" s="422"/>
      <c r="E591" s="141"/>
      <c r="F591" s="422"/>
      <c r="G591" s="100"/>
      <c r="H591" s="425">
        <f t="shared" si="12"/>
        <v>0</v>
      </c>
      <c r="I591" s="481">
        <f>SUM(H590:H591)</f>
        <v>0</v>
      </c>
      <c r="J591" s="515"/>
      <c r="K591" s="283"/>
      <c r="L591" s="237"/>
      <c r="M591" s="316"/>
      <c r="N591" s="292"/>
      <c r="O591" s="292"/>
      <c r="P591" s="292"/>
      <c r="Q591" s="292"/>
    </row>
    <row r="592" spans="1:17" ht="16.05" customHeight="1" thickBot="1" x14ac:dyDescent="0.35">
      <c r="A592" s="567"/>
      <c r="B592" s="340" t="s">
        <v>327</v>
      </c>
      <c r="C592" s="299"/>
      <c r="D592" s="156"/>
      <c r="E592" s="156"/>
      <c r="F592" s="156"/>
      <c r="G592" s="110"/>
      <c r="H592" s="375"/>
      <c r="I592" s="530">
        <f>K592</f>
        <v>0</v>
      </c>
      <c r="J592" s="529"/>
      <c r="K592" s="607">
        <f>SUM(I528:I591)</f>
        <v>0</v>
      </c>
      <c r="L592" s="237"/>
      <c r="M592" s="316"/>
      <c r="N592" s="292"/>
      <c r="O592" s="292"/>
      <c r="P592" s="292"/>
      <c r="Q592" s="292"/>
    </row>
    <row r="593" spans="1:17" x14ac:dyDescent="0.3">
      <c r="A593" s="568"/>
      <c r="B593" s="334"/>
      <c r="C593" s="296"/>
      <c r="D593" s="139"/>
      <c r="E593" s="139"/>
      <c r="F593" s="139"/>
      <c r="G593" s="101"/>
      <c r="H593" s="370"/>
      <c r="I593" s="382"/>
      <c r="J593" s="382"/>
      <c r="K593" s="257"/>
      <c r="L593" s="237"/>
      <c r="M593" s="316"/>
      <c r="N593" s="292"/>
      <c r="O593" s="292"/>
      <c r="P593" s="292"/>
      <c r="Q593" s="292"/>
    </row>
    <row r="594" spans="1:17" ht="15" customHeight="1" x14ac:dyDescent="0.3">
      <c r="A594" s="133" t="s">
        <v>328</v>
      </c>
      <c r="B594" s="343" t="s">
        <v>329</v>
      </c>
      <c r="C594" s="300"/>
      <c r="D594" s="417"/>
      <c r="E594" s="417"/>
      <c r="F594" s="417"/>
      <c r="G594" s="418"/>
      <c r="H594" s="419"/>
      <c r="I594" s="420"/>
      <c r="J594" s="244"/>
      <c r="K594" s="236"/>
      <c r="L594" s="237"/>
      <c r="M594" s="316"/>
      <c r="N594" s="292"/>
      <c r="O594" s="292"/>
      <c r="P594" s="292"/>
      <c r="Q594" s="292"/>
    </row>
    <row r="595" spans="1:17" x14ac:dyDescent="0.3">
      <c r="A595" s="24"/>
      <c r="B595" s="297" t="s">
        <v>330</v>
      </c>
      <c r="C595" s="297" t="s">
        <v>331</v>
      </c>
      <c r="D595" s="405"/>
      <c r="E595" s="97"/>
      <c r="F595" s="405"/>
      <c r="G595" s="96"/>
      <c r="H595" s="423">
        <f t="shared" ref="H595:H606" si="13">IF(F595=0,D595*G595,D595*F595*G595)</f>
        <v>0</v>
      </c>
      <c r="I595" s="480"/>
      <c r="J595" s="514"/>
      <c r="K595" s="236"/>
      <c r="L595" s="604"/>
      <c r="M595" s="292"/>
      <c r="N595" s="292"/>
      <c r="O595" s="292"/>
      <c r="P595" s="292"/>
      <c r="Q595" s="292"/>
    </row>
    <row r="596" spans="1:17" x14ac:dyDescent="0.3">
      <c r="A596" s="24"/>
      <c r="C596" s="297" t="s">
        <v>332</v>
      </c>
      <c r="D596" s="405"/>
      <c r="E596" s="97"/>
      <c r="F596" s="405"/>
      <c r="G596" s="96"/>
      <c r="H596" s="423">
        <f t="shared" si="13"/>
        <v>0</v>
      </c>
      <c r="I596" s="480"/>
      <c r="J596" s="514"/>
      <c r="K596" s="236"/>
      <c r="L596" s="604"/>
      <c r="M596" s="292"/>
      <c r="N596" s="292"/>
      <c r="O596" s="292"/>
      <c r="P596" s="292"/>
      <c r="Q596" s="292"/>
    </row>
    <row r="597" spans="1:17" x14ac:dyDescent="0.3">
      <c r="A597" s="24"/>
      <c r="C597" s="297" t="s">
        <v>333</v>
      </c>
      <c r="D597" s="405"/>
      <c r="E597" s="97"/>
      <c r="F597" s="405"/>
      <c r="G597" s="96"/>
      <c r="H597" s="423">
        <f t="shared" si="13"/>
        <v>0</v>
      </c>
      <c r="I597" s="480"/>
      <c r="J597" s="514"/>
      <c r="K597" s="236"/>
      <c r="L597" s="604"/>
      <c r="M597" s="292"/>
      <c r="N597" s="292"/>
      <c r="O597" s="292"/>
      <c r="P597" s="292"/>
      <c r="Q597" s="292"/>
    </row>
    <row r="598" spans="1:17" x14ac:dyDescent="0.3">
      <c r="A598" s="24"/>
      <c r="B598" s="325"/>
      <c r="C598" s="487" t="s">
        <v>334</v>
      </c>
      <c r="D598" s="406"/>
      <c r="E598" s="157"/>
      <c r="F598" s="479"/>
      <c r="G598" s="103"/>
      <c r="H598" s="424">
        <f t="shared" si="13"/>
        <v>0</v>
      </c>
      <c r="I598" s="421">
        <f>SUM(H595:H598)</f>
        <v>0</v>
      </c>
      <c r="J598" s="515"/>
      <c r="K598" s="236"/>
      <c r="L598" s="604"/>
      <c r="M598" s="292"/>
      <c r="N598" s="292"/>
      <c r="O598" s="292"/>
      <c r="P598" s="292"/>
      <c r="Q598" s="292"/>
    </row>
    <row r="599" spans="1:17" x14ac:dyDescent="0.3">
      <c r="A599" s="24"/>
      <c r="B599" s="297" t="s">
        <v>335</v>
      </c>
      <c r="C599" s="297" t="s">
        <v>336</v>
      </c>
      <c r="D599" s="405"/>
      <c r="E599" s="97"/>
      <c r="F599" s="405"/>
      <c r="G599" s="96"/>
      <c r="H599" s="423">
        <f t="shared" si="13"/>
        <v>0</v>
      </c>
      <c r="I599" s="480"/>
      <c r="J599" s="515"/>
      <c r="K599" s="236"/>
      <c r="L599" s="604"/>
      <c r="M599" s="292"/>
      <c r="N599" s="292"/>
      <c r="O599" s="292"/>
      <c r="P599" s="292"/>
      <c r="Q599" s="292"/>
    </row>
    <row r="600" spans="1:17" x14ac:dyDescent="0.3">
      <c r="A600" s="24"/>
      <c r="B600" s="310"/>
      <c r="C600" s="310" t="s">
        <v>337</v>
      </c>
      <c r="D600" s="406"/>
      <c r="E600" s="157"/>
      <c r="F600" s="479"/>
      <c r="G600" s="103"/>
      <c r="H600" s="424">
        <f t="shared" si="13"/>
        <v>0</v>
      </c>
      <c r="I600" s="421">
        <f>SUM(H599:H600)</f>
        <v>0</v>
      </c>
      <c r="J600" s="515"/>
      <c r="K600" s="236"/>
      <c r="L600" s="604"/>
      <c r="M600" s="292"/>
      <c r="N600" s="292"/>
      <c r="O600" s="292"/>
      <c r="P600" s="292"/>
      <c r="Q600" s="292"/>
    </row>
    <row r="601" spans="1:17" x14ac:dyDescent="0.3">
      <c r="A601" s="25"/>
      <c r="B601" s="297" t="s">
        <v>338</v>
      </c>
      <c r="C601" s="297" t="s">
        <v>336</v>
      </c>
      <c r="D601" s="405"/>
      <c r="E601" s="97"/>
      <c r="F601" s="405"/>
      <c r="G601" s="96"/>
      <c r="H601" s="423">
        <f t="shared" si="13"/>
        <v>0</v>
      </c>
      <c r="I601" s="480"/>
      <c r="J601" s="514"/>
      <c r="K601" s="236"/>
      <c r="L601" s="604"/>
      <c r="M601" s="292"/>
      <c r="N601" s="292"/>
      <c r="O601" s="292"/>
      <c r="P601" s="292"/>
      <c r="Q601" s="292"/>
    </row>
    <row r="602" spans="1:17" x14ac:dyDescent="0.3">
      <c r="A602" s="25"/>
      <c r="B602" s="310"/>
      <c r="C602" s="310" t="s">
        <v>337</v>
      </c>
      <c r="D602" s="406"/>
      <c r="E602" s="157"/>
      <c r="F602" s="479"/>
      <c r="G602" s="103"/>
      <c r="H602" s="424">
        <f t="shared" si="13"/>
        <v>0</v>
      </c>
      <c r="I602" s="421">
        <f>SUM(H601:H602)</f>
        <v>0</v>
      </c>
      <c r="J602" s="515"/>
      <c r="K602" s="236"/>
      <c r="L602" s="604"/>
      <c r="M602" s="292"/>
      <c r="N602" s="292"/>
      <c r="O602" s="292"/>
      <c r="P602" s="292"/>
      <c r="Q602" s="292"/>
    </row>
    <row r="603" spans="1:17" x14ac:dyDescent="0.3">
      <c r="A603" s="25"/>
      <c r="B603" s="297" t="s">
        <v>339</v>
      </c>
      <c r="C603" s="297"/>
      <c r="D603" s="405"/>
      <c r="E603" s="97"/>
      <c r="F603" s="405"/>
      <c r="G603" s="96"/>
      <c r="H603" s="423">
        <f t="shared" si="13"/>
        <v>0</v>
      </c>
      <c r="I603" s="489"/>
      <c r="J603" s="515"/>
      <c r="K603" s="236"/>
      <c r="L603" s="604"/>
      <c r="M603" s="292"/>
      <c r="N603" s="292"/>
      <c r="O603" s="292"/>
      <c r="P603" s="292"/>
      <c r="Q603" s="292"/>
    </row>
    <row r="604" spans="1:17" x14ac:dyDescent="0.3">
      <c r="A604" s="25"/>
      <c r="B604" s="310"/>
      <c r="C604" s="310"/>
      <c r="D604" s="406"/>
      <c r="E604" s="142"/>
      <c r="F604" s="406"/>
      <c r="G604" s="103"/>
      <c r="H604" s="424">
        <f t="shared" si="13"/>
        <v>0</v>
      </c>
      <c r="I604" s="421">
        <f>SUM(H603:H604)</f>
        <v>0</v>
      </c>
      <c r="J604" s="515"/>
      <c r="K604" s="236"/>
      <c r="L604" s="604"/>
      <c r="M604" s="292"/>
      <c r="N604" s="292"/>
      <c r="O604" s="292"/>
      <c r="P604" s="292"/>
      <c r="Q604" s="292"/>
    </row>
    <row r="605" spans="1:17" x14ac:dyDescent="0.3">
      <c r="A605" s="25"/>
      <c r="B605" s="297" t="s">
        <v>75</v>
      </c>
      <c r="C605" s="297"/>
      <c r="D605" s="405"/>
      <c r="E605" s="97"/>
      <c r="F605" s="405"/>
      <c r="G605" s="96"/>
      <c r="H605" s="423">
        <f t="shared" si="13"/>
        <v>0</v>
      </c>
      <c r="I605" s="637"/>
      <c r="J605" s="515"/>
      <c r="K605" s="236"/>
      <c r="L605" s="604"/>
      <c r="M605" s="292"/>
      <c r="N605" s="292"/>
      <c r="O605" s="292"/>
      <c r="P605" s="292"/>
      <c r="Q605" s="292"/>
    </row>
    <row r="606" spans="1:17" ht="14.4" thickBot="1" x14ac:dyDescent="0.35">
      <c r="A606" s="228"/>
      <c r="B606" s="298"/>
      <c r="C606" s="298"/>
      <c r="D606" s="422"/>
      <c r="E606" s="141"/>
      <c r="F606" s="422"/>
      <c r="G606" s="100"/>
      <c r="H606" s="425">
        <f t="shared" si="13"/>
        <v>0</v>
      </c>
      <c r="I606" s="481">
        <f>SUM(H605:H606)</f>
        <v>0</v>
      </c>
      <c r="J606" s="515"/>
      <c r="K606" s="283"/>
      <c r="L606" s="604"/>
      <c r="M606" s="292"/>
      <c r="N606" s="292"/>
      <c r="O606" s="292"/>
      <c r="P606" s="292"/>
      <c r="Q606" s="292"/>
    </row>
    <row r="607" spans="1:17" ht="16.05" customHeight="1" thickBot="1" x14ac:dyDescent="0.35">
      <c r="A607" s="567"/>
      <c r="B607" s="340" t="s">
        <v>340</v>
      </c>
      <c r="C607" s="299"/>
      <c r="D607" s="156"/>
      <c r="E607" s="156"/>
      <c r="F607" s="156"/>
      <c r="G607" s="110"/>
      <c r="H607" s="381"/>
      <c r="I607" s="530">
        <f>K607</f>
        <v>0</v>
      </c>
      <c r="J607" s="529"/>
      <c r="K607" s="607">
        <f>SUM(I595:I606)</f>
        <v>0</v>
      </c>
      <c r="L607" s="604"/>
      <c r="M607" s="292"/>
      <c r="N607" s="292"/>
      <c r="O607" s="292"/>
      <c r="P607" s="292"/>
      <c r="Q607" s="292"/>
    </row>
    <row r="608" spans="1:17" x14ac:dyDescent="0.3">
      <c r="A608" s="568"/>
      <c r="B608" s="334"/>
      <c r="C608" s="296"/>
      <c r="D608" s="139"/>
      <c r="E608" s="139"/>
      <c r="F608" s="139"/>
      <c r="G608" s="101"/>
      <c r="H608" s="194"/>
      <c r="I608" s="382"/>
      <c r="J608" s="382"/>
      <c r="K608" s="257"/>
      <c r="L608" s="604"/>
      <c r="M608" s="292"/>
      <c r="N608" s="292"/>
      <c r="O608" s="292"/>
      <c r="P608" s="292"/>
      <c r="Q608" s="292"/>
    </row>
    <row r="609" spans="1:17" ht="15" customHeight="1" x14ac:dyDescent="0.3">
      <c r="A609" s="134" t="s">
        <v>341</v>
      </c>
      <c r="B609" s="334" t="s">
        <v>342</v>
      </c>
      <c r="C609" s="297"/>
      <c r="D609" s="417"/>
      <c r="E609" s="417"/>
      <c r="F609" s="417"/>
      <c r="G609" s="418"/>
      <c r="H609" s="419"/>
      <c r="I609" s="420"/>
      <c r="J609" s="244"/>
      <c r="K609" s="236"/>
      <c r="L609" s="604"/>
      <c r="M609" s="292"/>
      <c r="N609" s="292"/>
      <c r="O609" s="292"/>
      <c r="P609" s="292"/>
      <c r="Q609" s="292"/>
    </row>
    <row r="610" spans="1:17" x14ac:dyDescent="0.3">
      <c r="A610" s="25"/>
      <c r="B610" s="297" t="s">
        <v>343</v>
      </c>
      <c r="C610" s="297"/>
      <c r="D610" s="405"/>
      <c r="E610" s="97"/>
      <c r="F610" s="405"/>
      <c r="G610" s="96"/>
      <c r="H610" s="423">
        <f t="shared" ref="H610:H621" si="14">IF(F610=0,D610*G610,D610*F610*G610)</f>
        <v>0</v>
      </c>
      <c r="I610" s="500"/>
      <c r="J610" s="517"/>
      <c r="K610" s="236"/>
      <c r="L610" s="604"/>
      <c r="M610" s="292"/>
      <c r="N610" s="292"/>
      <c r="O610" s="292"/>
      <c r="P610" s="292"/>
      <c r="Q610" s="292"/>
    </row>
    <row r="611" spans="1:17" x14ac:dyDescent="0.3">
      <c r="A611" s="25"/>
      <c r="B611" s="297" t="s">
        <v>344</v>
      </c>
      <c r="C611" s="297"/>
      <c r="D611" s="405"/>
      <c r="E611" s="97"/>
      <c r="F611" s="405"/>
      <c r="G611" s="96"/>
      <c r="H611" s="423">
        <f t="shared" si="14"/>
        <v>0</v>
      </c>
      <c r="I611" s="482"/>
      <c r="J611" s="517"/>
      <c r="K611" s="236"/>
      <c r="L611" s="237"/>
      <c r="M611" s="316"/>
      <c r="N611" s="316"/>
      <c r="O611" s="316"/>
      <c r="P611" s="316"/>
      <c r="Q611" s="316"/>
    </row>
    <row r="612" spans="1:17" x14ac:dyDescent="0.3">
      <c r="A612" s="25"/>
      <c r="B612" s="310" t="s">
        <v>345</v>
      </c>
      <c r="C612" s="310"/>
      <c r="D612" s="406"/>
      <c r="E612" s="142"/>
      <c r="F612" s="406"/>
      <c r="G612" s="103"/>
      <c r="H612" s="424">
        <f t="shared" si="14"/>
        <v>0</v>
      </c>
      <c r="I612" s="483">
        <f>SUM(H610:H612)</f>
        <v>0</v>
      </c>
      <c r="J612" s="518"/>
      <c r="K612" s="236"/>
      <c r="L612" s="237"/>
      <c r="M612" s="316"/>
      <c r="N612" s="316"/>
      <c r="O612" s="316"/>
      <c r="P612" s="316"/>
      <c r="Q612" s="316"/>
    </row>
    <row r="613" spans="1:17" x14ac:dyDescent="0.3">
      <c r="A613" s="24"/>
      <c r="B613" s="501" t="s">
        <v>346</v>
      </c>
      <c r="C613" s="643"/>
      <c r="D613" s="405"/>
      <c r="E613" s="97"/>
      <c r="F613" s="405"/>
      <c r="G613" s="96"/>
      <c r="H613" s="423">
        <f t="shared" si="14"/>
        <v>0</v>
      </c>
      <c r="I613" s="484"/>
      <c r="J613" s="518"/>
      <c r="K613" s="236"/>
      <c r="L613" s="237"/>
      <c r="M613" s="316"/>
      <c r="N613" s="316"/>
      <c r="O613" s="316"/>
      <c r="P613" s="316"/>
      <c r="Q613" s="316"/>
    </row>
    <row r="614" spans="1:17" x14ac:dyDescent="0.3">
      <c r="A614" s="24"/>
      <c r="B614" s="932" t="s">
        <v>347</v>
      </c>
      <c r="C614" s="933"/>
      <c r="D614" s="406"/>
      <c r="E614" s="142"/>
      <c r="F614" s="406"/>
      <c r="G614" s="103"/>
      <c r="H614" s="424">
        <f t="shared" si="14"/>
        <v>0</v>
      </c>
      <c r="I614" s="483">
        <f>SUM(H613:H614)</f>
        <v>0</v>
      </c>
      <c r="J614" s="518"/>
      <c r="K614" s="236"/>
      <c r="L614" s="237"/>
      <c r="M614" s="322"/>
      <c r="N614" s="316"/>
      <c r="O614" s="316"/>
      <c r="P614" s="316"/>
      <c r="Q614" s="316"/>
    </row>
    <row r="615" spans="1:17" x14ac:dyDescent="0.3">
      <c r="A615" s="24"/>
      <c r="B615" s="297" t="s">
        <v>348</v>
      </c>
      <c r="C615" s="297"/>
      <c r="D615" s="405"/>
      <c r="E615" s="97"/>
      <c r="F615" s="405"/>
      <c r="G615" s="96"/>
      <c r="H615" s="423">
        <f>IF(F615=0,D615*G615,D615*F615*G615)</f>
        <v>0</v>
      </c>
      <c r="I615" s="484"/>
      <c r="J615" s="518"/>
      <c r="K615" s="236"/>
      <c r="L615" s="237"/>
      <c r="M615" s="322"/>
      <c r="N615" s="316"/>
      <c r="O615" s="316"/>
      <c r="P615" s="316"/>
      <c r="Q615" s="316"/>
    </row>
    <row r="616" spans="1:17" x14ac:dyDescent="0.3">
      <c r="A616" s="24"/>
      <c r="B616" s="325"/>
      <c r="C616" s="310"/>
      <c r="D616" s="406"/>
      <c r="E616" s="142"/>
      <c r="F616" s="406"/>
      <c r="G616" s="103"/>
      <c r="H616" s="424">
        <f>IF(F616=0,D616*G616,D616*F616*G616)</f>
        <v>0</v>
      </c>
      <c r="I616" s="483">
        <f>SUM(H615:H616)</f>
        <v>0</v>
      </c>
      <c r="J616" s="518"/>
      <c r="K616" s="236"/>
      <c r="L616" s="237"/>
      <c r="M616" s="322"/>
      <c r="N616" s="316"/>
      <c r="O616" s="316"/>
      <c r="P616" s="316"/>
      <c r="Q616" s="316"/>
    </row>
    <row r="617" spans="1:17" x14ac:dyDescent="0.3">
      <c r="A617" s="24"/>
      <c r="B617" s="297" t="s">
        <v>349</v>
      </c>
      <c r="C617" s="297" t="s">
        <v>350</v>
      </c>
      <c r="D617" s="405"/>
      <c r="E617" s="97"/>
      <c r="F617" s="405"/>
      <c r="G617" s="96"/>
      <c r="H617" s="423">
        <f t="shared" si="14"/>
        <v>0</v>
      </c>
      <c r="I617" s="484"/>
      <c r="J617" s="518"/>
      <c r="K617" s="236"/>
      <c r="L617" s="237"/>
      <c r="M617" s="316"/>
      <c r="N617" s="316"/>
      <c r="O617" s="316"/>
      <c r="P617" s="316"/>
      <c r="Q617" s="316"/>
    </row>
    <row r="618" spans="1:17" x14ac:dyDescent="0.3">
      <c r="A618" s="24"/>
      <c r="B618" s="297"/>
      <c r="C618" s="297" t="s">
        <v>351</v>
      </c>
      <c r="D618" s="405"/>
      <c r="E618" s="97"/>
      <c r="F618" s="405"/>
      <c r="G618" s="96"/>
      <c r="H618" s="423">
        <f t="shared" si="14"/>
        <v>0</v>
      </c>
      <c r="I618" s="484"/>
      <c r="J618" s="518"/>
      <c r="K618" s="236"/>
      <c r="L618" s="237"/>
      <c r="M618" s="316"/>
      <c r="N618" s="316"/>
      <c r="O618" s="316"/>
      <c r="P618" s="316"/>
      <c r="Q618" s="316"/>
    </row>
    <row r="619" spans="1:17" x14ac:dyDescent="0.3">
      <c r="A619" s="24"/>
      <c r="B619" s="325"/>
      <c r="C619" s="310" t="s">
        <v>352</v>
      </c>
      <c r="D619" s="406"/>
      <c r="E619" s="142"/>
      <c r="F619" s="406"/>
      <c r="G619" s="103"/>
      <c r="H619" s="424">
        <f t="shared" si="14"/>
        <v>0</v>
      </c>
      <c r="I619" s="483">
        <f>SUM(H617:H619)</f>
        <v>0</v>
      </c>
      <c r="J619" s="518"/>
      <c r="K619" s="236"/>
      <c r="L619" s="237"/>
      <c r="M619" s="316"/>
      <c r="N619" s="316"/>
      <c r="O619" s="316"/>
      <c r="P619" s="316"/>
      <c r="Q619" s="316"/>
    </row>
    <row r="620" spans="1:17" x14ac:dyDescent="0.3">
      <c r="A620" s="24"/>
      <c r="B620" s="297" t="s">
        <v>75</v>
      </c>
      <c r="C620" s="297"/>
      <c r="D620" s="405"/>
      <c r="E620" s="97"/>
      <c r="F620" s="405"/>
      <c r="G620" s="96"/>
      <c r="H620" s="423">
        <f t="shared" si="14"/>
        <v>0</v>
      </c>
      <c r="I620" s="484"/>
      <c r="J620" s="518"/>
      <c r="K620" s="236"/>
      <c r="L620" s="237"/>
      <c r="M620" s="316"/>
      <c r="N620" s="316"/>
      <c r="O620" s="316"/>
      <c r="P620" s="316"/>
      <c r="Q620" s="316"/>
    </row>
    <row r="621" spans="1:17" ht="14.4" thickBot="1" x14ac:dyDescent="0.35">
      <c r="A621" s="230"/>
      <c r="B621" s="298"/>
      <c r="C621" s="298"/>
      <c r="D621" s="422"/>
      <c r="E621" s="141"/>
      <c r="F621" s="422"/>
      <c r="G621" s="100"/>
      <c r="H621" s="425">
        <f t="shared" si="14"/>
        <v>0</v>
      </c>
      <c r="I621" s="485">
        <f>SUM(H620:H621)</f>
        <v>0</v>
      </c>
      <c r="J621" s="518"/>
      <c r="K621" s="236"/>
      <c r="L621" s="608"/>
      <c r="M621" s="320"/>
      <c r="N621" s="320"/>
      <c r="O621" s="320"/>
      <c r="P621" s="320"/>
      <c r="Q621" s="320"/>
    </row>
    <row r="622" spans="1:17" ht="16.05" customHeight="1" thickBot="1" x14ac:dyDescent="0.35">
      <c r="A622" s="566"/>
      <c r="B622" s="349" t="s">
        <v>353</v>
      </c>
      <c r="C622" s="299"/>
      <c r="D622" s="156"/>
      <c r="E622" s="156"/>
      <c r="F622" s="156"/>
      <c r="G622" s="110"/>
      <c r="H622" s="381"/>
      <c r="I622" s="530">
        <f>K622</f>
        <v>0</v>
      </c>
      <c r="J622" s="531"/>
      <c r="K622" s="607">
        <f>SUM(I611:I621)</f>
        <v>0</v>
      </c>
      <c r="L622" s="608"/>
      <c r="M622" s="320"/>
      <c r="N622" s="320"/>
      <c r="O622" s="320"/>
      <c r="P622" s="320"/>
      <c r="Q622" s="320"/>
    </row>
    <row r="623" spans="1:17" ht="16.05" customHeight="1" thickBot="1" x14ac:dyDescent="0.35">
      <c r="A623" s="569"/>
      <c r="B623" s="353" t="s">
        <v>354</v>
      </c>
      <c r="C623" s="306"/>
      <c r="D623" s="158"/>
      <c r="E623" s="158"/>
      <c r="F623" s="158"/>
      <c r="G623" s="112"/>
      <c r="H623" s="377"/>
      <c r="I623" s="519">
        <f>K623</f>
        <v>0</v>
      </c>
      <c r="J623" s="532"/>
      <c r="K623" s="519">
        <f>SUM(K372:K622)</f>
        <v>0</v>
      </c>
      <c r="L623" s="361"/>
      <c r="M623" s="320"/>
      <c r="N623" s="320"/>
      <c r="O623" s="320"/>
      <c r="P623" s="320"/>
      <c r="Q623" s="320"/>
    </row>
    <row r="624" spans="1:17" ht="15.75" customHeight="1" x14ac:dyDescent="0.3">
      <c r="A624" s="133"/>
      <c r="B624" s="343"/>
      <c r="C624" s="300"/>
      <c r="D624" s="99"/>
      <c r="E624" s="99"/>
      <c r="F624" s="99"/>
      <c r="G624" s="104"/>
      <c r="H624" s="378"/>
      <c r="I624" s="379"/>
      <c r="J624" s="379"/>
      <c r="K624" s="507"/>
      <c r="L624" s="608"/>
      <c r="M624" s="320"/>
      <c r="N624" s="320"/>
      <c r="O624" s="320"/>
      <c r="P624" s="320"/>
      <c r="Q624" s="320"/>
    </row>
    <row r="625" spans="1:17" ht="15" customHeight="1" x14ac:dyDescent="0.3">
      <c r="A625" s="133" t="s">
        <v>355</v>
      </c>
      <c r="B625" s="343" t="s">
        <v>356</v>
      </c>
      <c r="C625" s="300"/>
      <c r="D625" s="417"/>
      <c r="E625" s="417"/>
      <c r="F625" s="417"/>
      <c r="G625" s="418"/>
      <c r="H625" s="419"/>
      <c r="I625" s="420"/>
      <c r="J625" s="244"/>
      <c r="K625" s="236"/>
      <c r="L625" s="283"/>
      <c r="M625" s="316"/>
      <c r="N625" s="316"/>
      <c r="O625" s="323"/>
      <c r="P625" s="323"/>
      <c r="Q625" s="3"/>
    </row>
    <row r="626" spans="1:17" x14ac:dyDescent="0.3">
      <c r="A626" s="24"/>
      <c r="B626" s="297" t="s">
        <v>130</v>
      </c>
      <c r="C626" s="297" t="s">
        <v>71</v>
      </c>
      <c r="D626" s="405"/>
      <c r="E626" s="97"/>
      <c r="F626" s="405"/>
      <c r="G626" s="96"/>
      <c r="H626" s="409">
        <f>IF(F626=0,D626*G626,D626*F626*G626)</f>
        <v>0</v>
      </c>
      <c r="I626" s="412"/>
      <c r="J626" s="509"/>
      <c r="K626" s="604"/>
      <c r="L626" s="604"/>
      <c r="M626" s="292"/>
      <c r="N626" s="292"/>
      <c r="O626" s="292"/>
      <c r="P626" s="292"/>
      <c r="Q626" s="292"/>
    </row>
    <row r="627" spans="1:17" x14ac:dyDescent="0.3">
      <c r="A627" s="24"/>
      <c r="B627" s="301"/>
      <c r="C627" s="301" t="s">
        <v>81</v>
      </c>
      <c r="D627" s="430"/>
      <c r="E627" s="145"/>
      <c r="F627" s="429"/>
      <c r="G627" s="108"/>
      <c r="H627" s="409">
        <f>D627*H626</f>
        <v>0</v>
      </c>
      <c r="I627" s="412"/>
      <c r="J627" s="509"/>
      <c r="K627" s="600"/>
      <c r="L627" s="601"/>
      <c r="M627" s="292"/>
      <c r="N627" s="292"/>
      <c r="O627" s="292"/>
      <c r="P627" s="292"/>
      <c r="Q627" s="292"/>
    </row>
    <row r="628" spans="1:17" x14ac:dyDescent="0.3">
      <c r="A628" s="24"/>
      <c r="B628" s="302"/>
      <c r="C628" s="302" t="s">
        <v>82</v>
      </c>
      <c r="D628" s="431"/>
      <c r="E628" s="143"/>
      <c r="F628" s="433"/>
      <c r="G628" s="144"/>
      <c r="H628" s="410">
        <f>(H626+H627)*D628</f>
        <v>0</v>
      </c>
      <c r="I628" s="414">
        <f>SUM(H626:H628)</f>
        <v>0</v>
      </c>
      <c r="J628" s="374"/>
      <c r="K628" s="600"/>
      <c r="L628" s="601"/>
      <c r="M628" s="292"/>
      <c r="N628" s="292"/>
      <c r="O628" s="292"/>
      <c r="P628" s="292"/>
      <c r="Q628" s="292"/>
    </row>
    <row r="629" spans="1:17" x14ac:dyDescent="0.3">
      <c r="A629" s="24"/>
      <c r="B629" s="297" t="s">
        <v>131</v>
      </c>
      <c r="C629" s="297" t="s">
        <v>71</v>
      </c>
      <c r="D629" s="405"/>
      <c r="E629" s="97"/>
      <c r="F629" s="405"/>
      <c r="G629" s="96"/>
      <c r="H629" s="409">
        <f>IF(F629=0,D629*G629,D629*F629*G629)</f>
        <v>0</v>
      </c>
      <c r="I629" s="412"/>
      <c r="J629" s="509"/>
      <c r="K629" s="604"/>
      <c r="L629" s="604"/>
      <c r="M629" s="292"/>
      <c r="N629" s="292"/>
      <c r="O629" s="292"/>
      <c r="P629" s="292"/>
      <c r="Q629" s="292"/>
    </row>
    <row r="630" spans="1:17" x14ac:dyDescent="0.3">
      <c r="A630" s="24"/>
      <c r="B630" s="301"/>
      <c r="C630" s="301" t="s">
        <v>81</v>
      </c>
      <c r="D630" s="430"/>
      <c r="E630" s="145"/>
      <c r="F630" s="429"/>
      <c r="G630" s="108"/>
      <c r="H630" s="409">
        <f>D630*H629</f>
        <v>0</v>
      </c>
      <c r="I630" s="412"/>
      <c r="J630" s="509"/>
      <c r="K630" s="600"/>
      <c r="L630" s="601"/>
      <c r="M630" s="292"/>
      <c r="N630" s="292"/>
      <c r="O630" s="292"/>
      <c r="P630" s="292"/>
      <c r="Q630" s="292"/>
    </row>
    <row r="631" spans="1:17" x14ac:dyDescent="0.3">
      <c r="A631" s="24"/>
      <c r="B631" s="302"/>
      <c r="C631" s="302" t="s">
        <v>82</v>
      </c>
      <c r="D631" s="431"/>
      <c r="E631" s="143"/>
      <c r="F631" s="433"/>
      <c r="G631" s="144"/>
      <c r="H631" s="410">
        <f>(H629+H630)*D631</f>
        <v>0</v>
      </c>
      <c r="I631" s="414">
        <f>SUM(H629:H631)</f>
        <v>0</v>
      </c>
      <c r="J631" s="374"/>
      <c r="K631" s="600"/>
      <c r="L631" s="601"/>
      <c r="M631" s="292"/>
      <c r="N631" s="292"/>
      <c r="O631" s="292"/>
      <c r="P631" s="292"/>
      <c r="Q631" s="292"/>
    </row>
    <row r="632" spans="1:17" x14ac:dyDescent="0.3">
      <c r="A632" s="24"/>
      <c r="B632" s="297" t="s">
        <v>357</v>
      </c>
      <c r="C632" s="297" t="s">
        <v>71</v>
      </c>
      <c r="D632" s="405"/>
      <c r="E632" s="97"/>
      <c r="F632" s="405"/>
      <c r="G632" s="96"/>
      <c r="H632" s="409">
        <f>IF(F632=0,D632*G632,D632*F632*G632)</f>
        <v>0</v>
      </c>
      <c r="I632" s="412"/>
      <c r="J632" s="509"/>
      <c r="K632" s="236"/>
      <c r="L632" s="604"/>
      <c r="M632" s="292"/>
      <c r="N632" s="292"/>
      <c r="O632" s="292"/>
      <c r="P632" s="292"/>
      <c r="Q632" s="292"/>
    </row>
    <row r="633" spans="1:17" x14ac:dyDescent="0.3">
      <c r="A633" s="24"/>
      <c r="B633" s="301"/>
      <c r="C633" s="301" t="s">
        <v>81</v>
      </c>
      <c r="D633" s="430"/>
      <c r="E633" s="145"/>
      <c r="F633" s="429"/>
      <c r="G633" s="108"/>
      <c r="H633" s="409">
        <f>D633*H632</f>
        <v>0</v>
      </c>
      <c r="I633" s="412"/>
      <c r="J633" s="509"/>
      <c r="K633" s="600"/>
      <c r="L633" s="601"/>
      <c r="M633" s="292"/>
      <c r="N633" s="292"/>
      <c r="O633" s="292"/>
      <c r="P633" s="292"/>
      <c r="Q633" s="292"/>
    </row>
    <row r="634" spans="1:17" x14ac:dyDescent="0.3">
      <c r="A634" s="24"/>
      <c r="B634" s="302"/>
      <c r="C634" s="302" t="s">
        <v>82</v>
      </c>
      <c r="D634" s="431"/>
      <c r="E634" s="143"/>
      <c r="F634" s="433"/>
      <c r="G634" s="144"/>
      <c r="H634" s="410">
        <f>(H632+H633)*D634</f>
        <v>0</v>
      </c>
      <c r="I634" s="414">
        <f>SUM(H632:H634)</f>
        <v>0</v>
      </c>
      <c r="J634" s="374"/>
      <c r="K634" s="600"/>
      <c r="L634" s="601"/>
      <c r="M634" s="292"/>
      <c r="N634" s="292"/>
      <c r="O634" s="292"/>
      <c r="P634" s="292"/>
      <c r="Q634" s="292"/>
    </row>
    <row r="635" spans="1:17" x14ac:dyDescent="0.3">
      <c r="A635" s="24"/>
      <c r="B635" s="297" t="s">
        <v>358</v>
      </c>
      <c r="C635" s="297" t="s">
        <v>71</v>
      </c>
      <c r="D635" s="405"/>
      <c r="E635" s="97"/>
      <c r="F635" s="405"/>
      <c r="G635" s="96"/>
      <c r="H635" s="409">
        <f>IF(F635=0,D635*G635,D635*F635*G635)</f>
        <v>0</v>
      </c>
      <c r="I635" s="412"/>
      <c r="J635" s="509"/>
      <c r="K635" s="236"/>
      <c r="L635" s="237"/>
      <c r="M635" s="316"/>
      <c r="N635" s="316"/>
      <c r="O635" s="316"/>
      <c r="P635" s="316"/>
      <c r="Q635" s="316"/>
    </row>
    <row r="636" spans="1:17" x14ac:dyDescent="0.3">
      <c r="A636" s="24"/>
      <c r="B636" s="301"/>
      <c r="C636" s="301" t="s">
        <v>81</v>
      </c>
      <c r="D636" s="430"/>
      <c r="E636" s="145"/>
      <c r="F636" s="429"/>
      <c r="G636" s="108"/>
      <c r="H636" s="409">
        <f>D636*H635</f>
        <v>0</v>
      </c>
      <c r="I636" s="412"/>
      <c r="J636" s="509"/>
      <c r="K636" s="600"/>
      <c r="L636" s="601"/>
      <c r="M636" s="292"/>
      <c r="N636" s="292"/>
      <c r="O636" s="292"/>
      <c r="P636" s="292"/>
      <c r="Q636" s="292"/>
    </row>
    <row r="637" spans="1:17" x14ac:dyDescent="0.3">
      <c r="A637" s="24"/>
      <c r="B637" s="302"/>
      <c r="C637" s="302" t="s">
        <v>82</v>
      </c>
      <c r="D637" s="431"/>
      <c r="E637" s="143"/>
      <c r="F637" s="433"/>
      <c r="G637" s="144"/>
      <c r="H637" s="410">
        <f>(H635+H636)*D637</f>
        <v>0</v>
      </c>
      <c r="I637" s="414">
        <f>SUM(H635:H637)</f>
        <v>0</v>
      </c>
      <c r="J637" s="374"/>
      <c r="K637" s="600"/>
      <c r="L637" s="601"/>
      <c r="M637" s="292"/>
      <c r="N637" s="292"/>
      <c r="O637" s="292"/>
      <c r="P637" s="292"/>
      <c r="Q637" s="292"/>
    </row>
    <row r="638" spans="1:17" x14ac:dyDescent="0.3">
      <c r="A638" s="24"/>
      <c r="B638" s="297" t="s">
        <v>98</v>
      </c>
      <c r="C638" s="297" t="s">
        <v>71</v>
      </c>
      <c r="D638" s="405"/>
      <c r="E638" s="97"/>
      <c r="F638" s="405"/>
      <c r="G638" s="96"/>
      <c r="H638" s="409">
        <f>IF(F638=0,D638*G638,D638*F638*G638)</f>
        <v>0</v>
      </c>
      <c r="I638" s="412"/>
      <c r="J638" s="374"/>
      <c r="K638" s="600"/>
      <c r="L638" s="601"/>
      <c r="M638" s="292"/>
      <c r="N638" s="292"/>
      <c r="O638" s="292"/>
      <c r="P638" s="292"/>
      <c r="Q638" s="292"/>
    </row>
    <row r="639" spans="1:17" x14ac:dyDescent="0.3">
      <c r="A639" s="24"/>
      <c r="B639" s="301"/>
      <c r="C639" s="301" t="s">
        <v>81</v>
      </c>
      <c r="D639" s="430"/>
      <c r="E639" s="145"/>
      <c r="F639" s="429"/>
      <c r="G639" s="108"/>
      <c r="H639" s="409">
        <f>D639*H638</f>
        <v>0</v>
      </c>
      <c r="I639" s="412"/>
      <c r="J639" s="374"/>
      <c r="K639" s="600"/>
      <c r="L639" s="601"/>
      <c r="M639" s="292"/>
      <c r="N639" s="292"/>
      <c r="O639" s="292"/>
      <c r="P639" s="292"/>
      <c r="Q639" s="292"/>
    </row>
    <row r="640" spans="1:17" x14ac:dyDescent="0.3">
      <c r="A640" s="24"/>
      <c r="B640" s="302"/>
      <c r="C640" s="302" t="s">
        <v>82</v>
      </c>
      <c r="D640" s="431"/>
      <c r="E640" s="143"/>
      <c r="F640" s="433"/>
      <c r="G640" s="144"/>
      <c r="H640" s="410">
        <f>(H638+H639)*D640</f>
        <v>0</v>
      </c>
      <c r="I640" s="414">
        <f>SUM(H638:H640)</f>
        <v>0</v>
      </c>
      <c r="J640" s="374"/>
      <c r="K640" s="600"/>
      <c r="L640" s="601"/>
      <c r="M640" s="292"/>
      <c r="N640" s="292"/>
      <c r="O640" s="292"/>
      <c r="P640" s="292"/>
      <c r="Q640" s="292"/>
    </row>
    <row r="641" spans="1:17" x14ac:dyDescent="0.3">
      <c r="A641" s="24"/>
      <c r="B641" s="297" t="s">
        <v>359</v>
      </c>
      <c r="C641" s="297" t="s">
        <v>360</v>
      </c>
      <c r="D641" s="405"/>
      <c r="E641" s="97"/>
      <c r="F641" s="405"/>
      <c r="G641" s="96"/>
      <c r="H641" s="409">
        <f t="shared" ref="H641:H662" si="15">IF(F641=0,D641*G641,D641*F641*G641)</f>
        <v>0</v>
      </c>
      <c r="I641" s="482"/>
      <c r="J641" s="514"/>
      <c r="K641" s="236"/>
      <c r="L641" s="237"/>
      <c r="M641" s="316"/>
      <c r="N641" s="316"/>
      <c r="O641" s="316"/>
      <c r="P641" s="316"/>
      <c r="Q641" s="316"/>
    </row>
    <row r="642" spans="1:17" x14ac:dyDescent="0.3">
      <c r="A642" s="24"/>
      <c r="B642" s="312"/>
      <c r="C642" s="297" t="s">
        <v>361</v>
      </c>
      <c r="D642" s="405"/>
      <c r="E642" s="97"/>
      <c r="F642" s="405"/>
      <c r="G642" s="96"/>
      <c r="H642" s="409">
        <f t="shared" si="15"/>
        <v>0</v>
      </c>
      <c r="I642" s="482"/>
      <c r="J642" s="514"/>
      <c r="K642" s="236"/>
      <c r="L642" s="237"/>
      <c r="M642" s="316"/>
      <c r="N642" s="316"/>
      <c r="O642" s="316"/>
      <c r="P642" s="316"/>
      <c r="Q642" s="316"/>
    </row>
    <row r="643" spans="1:17" x14ac:dyDescent="0.3">
      <c r="A643" s="24"/>
      <c r="B643" s="313"/>
      <c r="C643" s="310" t="s">
        <v>362</v>
      </c>
      <c r="D643" s="406"/>
      <c r="E643" s="142"/>
      <c r="F643" s="406"/>
      <c r="G643" s="103"/>
      <c r="H643" s="410">
        <f t="shared" si="15"/>
        <v>0</v>
      </c>
      <c r="I643" s="483">
        <f>SUM(H641:H643)</f>
        <v>0</v>
      </c>
      <c r="J643" s="515"/>
      <c r="K643" s="236"/>
      <c r="L643" s="237"/>
      <c r="M643" s="316"/>
      <c r="N643" s="316"/>
      <c r="O643" s="316"/>
      <c r="P643" s="316"/>
      <c r="Q643" s="316"/>
    </row>
    <row r="644" spans="1:17" x14ac:dyDescent="0.3">
      <c r="A644" s="24"/>
      <c r="B644" s="297" t="s">
        <v>363</v>
      </c>
      <c r="C644" s="318" t="s">
        <v>274</v>
      </c>
      <c r="D644" s="453"/>
      <c r="E644" s="97"/>
      <c r="F644" s="453"/>
      <c r="G644" s="96"/>
      <c r="H644" s="455">
        <f t="shared" si="15"/>
        <v>0</v>
      </c>
      <c r="I644" s="502">
        <f>SUM(H644)</f>
        <v>0</v>
      </c>
      <c r="J644" s="515"/>
      <c r="K644" s="236"/>
      <c r="L644" s="604"/>
      <c r="M644" s="292"/>
      <c r="N644" s="292"/>
      <c r="O644" s="292"/>
      <c r="P644" s="292"/>
      <c r="Q644" s="292"/>
    </row>
    <row r="645" spans="1:17" x14ac:dyDescent="0.3">
      <c r="A645" s="25"/>
      <c r="B645" s="310" t="s">
        <v>364</v>
      </c>
      <c r="C645" s="641" t="s">
        <v>274</v>
      </c>
      <c r="D645" s="406"/>
      <c r="E645" s="142"/>
      <c r="F645" s="406"/>
      <c r="G645" s="103"/>
      <c r="H645" s="410">
        <f t="shared" si="15"/>
        <v>0</v>
      </c>
      <c r="I645" s="483">
        <f>SUM(H645)</f>
        <v>0</v>
      </c>
      <c r="J645" s="515"/>
      <c r="K645" s="236"/>
      <c r="L645" s="604"/>
      <c r="M645" s="292"/>
      <c r="N645" s="292"/>
      <c r="O645" s="292"/>
      <c r="P645" s="292"/>
      <c r="Q645" s="292"/>
    </row>
    <row r="646" spans="1:17" x14ac:dyDescent="0.3">
      <c r="A646" s="25"/>
      <c r="B646" s="297" t="s">
        <v>365</v>
      </c>
      <c r="C646" s="297" t="s">
        <v>366</v>
      </c>
      <c r="D646" s="405"/>
      <c r="E646" s="97"/>
      <c r="F646" s="405"/>
      <c r="G646" s="96"/>
      <c r="H646" s="409">
        <f t="shared" si="15"/>
        <v>0</v>
      </c>
      <c r="I646" s="484"/>
      <c r="J646" s="515"/>
      <c r="K646" s="236"/>
      <c r="L646" s="604"/>
      <c r="M646" s="292"/>
      <c r="N646" s="292"/>
      <c r="O646" s="292"/>
      <c r="P646" s="292"/>
      <c r="Q646" s="292"/>
    </row>
    <row r="647" spans="1:17" x14ac:dyDescent="0.3">
      <c r="A647" s="25"/>
      <c r="B647" s="297"/>
      <c r="C647" s="297" t="s">
        <v>367</v>
      </c>
      <c r="D647" s="405"/>
      <c r="E647" s="97"/>
      <c r="F647" s="405"/>
      <c r="G647" s="96"/>
      <c r="H647" s="409">
        <f t="shared" si="15"/>
        <v>0</v>
      </c>
      <c r="I647" s="484"/>
      <c r="J647" s="515"/>
      <c r="K647" s="236"/>
      <c r="L647" s="604"/>
      <c r="M647" s="292"/>
      <c r="N647" s="292"/>
      <c r="O647" s="292"/>
      <c r="P647" s="292"/>
      <c r="Q647" s="292"/>
    </row>
    <row r="648" spans="1:17" x14ac:dyDescent="0.3">
      <c r="A648" s="25"/>
      <c r="B648" s="297"/>
      <c r="C648" s="297" t="s">
        <v>368</v>
      </c>
      <c r="D648" s="405"/>
      <c r="E648" s="97"/>
      <c r="F648" s="405"/>
      <c r="G648" s="96"/>
      <c r="H648" s="409">
        <f t="shared" si="15"/>
        <v>0</v>
      </c>
      <c r="I648" s="482"/>
      <c r="J648" s="514"/>
      <c r="K648" s="236"/>
      <c r="L648" s="604"/>
      <c r="M648" s="292"/>
      <c r="N648" s="292"/>
      <c r="O648" s="292"/>
      <c r="P648" s="292"/>
      <c r="Q648" s="292"/>
    </row>
    <row r="649" spans="1:17" x14ac:dyDescent="0.3">
      <c r="A649" s="25"/>
      <c r="B649" s="297"/>
      <c r="C649" s="297" t="s">
        <v>369</v>
      </c>
      <c r="D649" s="405"/>
      <c r="E649" s="97"/>
      <c r="F649" s="405"/>
      <c r="G649" s="96"/>
      <c r="H649" s="409">
        <f t="shared" si="15"/>
        <v>0</v>
      </c>
      <c r="I649" s="482"/>
      <c r="J649" s="514"/>
      <c r="K649" s="236"/>
      <c r="L649" s="604"/>
      <c r="M649" s="292"/>
      <c r="N649" s="292"/>
      <c r="O649" s="292"/>
      <c r="P649" s="292"/>
      <c r="Q649" s="292"/>
    </row>
    <row r="650" spans="1:17" x14ac:dyDescent="0.3">
      <c r="A650" s="25"/>
      <c r="B650" s="310"/>
      <c r="C650" s="310" t="s">
        <v>370</v>
      </c>
      <c r="D650" s="406"/>
      <c r="E650" s="142"/>
      <c r="F650" s="406"/>
      <c r="G650" s="103"/>
      <c r="H650" s="410">
        <f t="shared" si="15"/>
        <v>0</v>
      </c>
      <c r="I650" s="483">
        <f>SUM(H646:H650)</f>
        <v>0</v>
      </c>
      <c r="J650" s="515"/>
      <c r="K650" s="236"/>
      <c r="L650" s="604"/>
      <c r="M650" s="292"/>
      <c r="N650" s="292"/>
      <c r="O650" s="292"/>
      <c r="P650" s="292"/>
      <c r="Q650" s="292"/>
    </row>
    <row r="651" spans="1:17" x14ac:dyDescent="0.3">
      <c r="A651" s="25"/>
      <c r="B651" s="297" t="s">
        <v>371</v>
      </c>
      <c r="C651" s="297" t="s">
        <v>372</v>
      </c>
      <c r="D651" s="405"/>
      <c r="E651" s="97"/>
      <c r="F651" s="405"/>
      <c r="G651" s="96"/>
      <c r="H651" s="409">
        <f t="shared" si="15"/>
        <v>0</v>
      </c>
      <c r="I651" s="482"/>
      <c r="J651" s="514"/>
      <c r="K651" s="236"/>
      <c r="L651" s="604"/>
      <c r="M651" s="292"/>
      <c r="N651" s="292"/>
      <c r="O651" s="292"/>
      <c r="P651" s="292"/>
      <c r="Q651" s="292"/>
    </row>
    <row r="652" spans="1:17" x14ac:dyDescent="0.3">
      <c r="A652" s="25"/>
      <c r="B652" s="297"/>
      <c r="C652" s="297" t="s">
        <v>373</v>
      </c>
      <c r="D652" s="405"/>
      <c r="E652" s="97"/>
      <c r="F652" s="405"/>
      <c r="G652" s="96"/>
      <c r="H652" s="409">
        <f t="shared" si="15"/>
        <v>0</v>
      </c>
      <c r="I652" s="482"/>
      <c r="J652" s="514"/>
      <c r="K652" s="236"/>
      <c r="L652" s="604"/>
      <c r="M652" s="292"/>
      <c r="N652" s="292"/>
      <c r="O652" s="292"/>
      <c r="P652" s="292"/>
      <c r="Q652" s="292"/>
    </row>
    <row r="653" spans="1:17" x14ac:dyDescent="0.3">
      <c r="A653" s="25"/>
      <c r="B653" s="297"/>
      <c r="C653" s="297" t="s">
        <v>374</v>
      </c>
      <c r="D653" s="405"/>
      <c r="E653" s="97"/>
      <c r="F653" s="405"/>
      <c r="G653" s="96"/>
      <c r="H653" s="409">
        <f t="shared" si="15"/>
        <v>0</v>
      </c>
      <c r="I653" s="484"/>
      <c r="J653" s="515"/>
      <c r="K653" s="236"/>
      <c r="L653" s="604"/>
      <c r="M653" s="292"/>
      <c r="N653" s="292"/>
      <c r="O653" s="292"/>
      <c r="P653" s="292"/>
      <c r="Q653" s="292"/>
    </row>
    <row r="654" spans="1:17" x14ac:dyDescent="0.3">
      <c r="A654" s="25"/>
      <c r="B654" s="310"/>
      <c r="C654" s="310" t="s">
        <v>375</v>
      </c>
      <c r="D654" s="406"/>
      <c r="E654" s="142"/>
      <c r="F654" s="406"/>
      <c r="G654" s="103"/>
      <c r="H654" s="410">
        <f t="shared" si="15"/>
        <v>0</v>
      </c>
      <c r="I654" s="483">
        <f>SUM(H651:H654)</f>
        <v>0</v>
      </c>
      <c r="J654" s="515"/>
      <c r="K654" s="236"/>
      <c r="L654" s="604"/>
      <c r="M654" s="292"/>
      <c r="N654" s="292"/>
      <c r="O654" s="292"/>
      <c r="P654" s="292"/>
      <c r="Q654" s="292"/>
    </row>
    <row r="655" spans="1:17" x14ac:dyDescent="0.3">
      <c r="A655" s="25"/>
      <c r="B655" s="297" t="s">
        <v>376</v>
      </c>
      <c r="C655" s="296"/>
      <c r="D655" s="405"/>
      <c r="E655" s="97"/>
      <c r="F655" s="405"/>
      <c r="G655" s="96"/>
      <c r="H655" s="409">
        <f>IF(F655=0,D655*G655,D655*F655*G655)</f>
        <v>0</v>
      </c>
      <c r="I655" s="412"/>
      <c r="J655" s="515"/>
      <c r="K655" s="236"/>
      <c r="L655" s="604"/>
      <c r="M655" s="292"/>
      <c r="N655" s="292"/>
      <c r="O655" s="292"/>
      <c r="P655" s="292"/>
      <c r="Q655" s="292"/>
    </row>
    <row r="656" spans="1:17" x14ac:dyDescent="0.3">
      <c r="A656" s="25"/>
      <c r="B656" s="310"/>
      <c r="C656" s="314"/>
      <c r="D656" s="406"/>
      <c r="E656" s="142"/>
      <c r="F656" s="406"/>
      <c r="G656" s="103"/>
      <c r="H656" s="410">
        <f>IF(F656=0,D656*G656,D656*F656*G656)</f>
        <v>0</v>
      </c>
      <c r="I656" s="414">
        <f>SUM(H655:H656)</f>
        <v>0</v>
      </c>
      <c r="J656" s="515"/>
      <c r="K656" s="236"/>
      <c r="L656" s="604"/>
      <c r="M656" s="292"/>
      <c r="N656" s="292"/>
      <c r="O656" s="292"/>
      <c r="P656" s="292"/>
      <c r="Q656" s="292"/>
    </row>
    <row r="657" spans="1:17" x14ac:dyDescent="0.3">
      <c r="A657" s="25"/>
      <c r="B657" s="297" t="s">
        <v>377</v>
      </c>
      <c r="C657" s="297"/>
      <c r="D657" s="405"/>
      <c r="E657" s="97"/>
      <c r="F657" s="405"/>
      <c r="G657" s="96"/>
      <c r="H657" s="409">
        <f t="shared" si="15"/>
        <v>0</v>
      </c>
      <c r="I657" s="412"/>
      <c r="J657" s="509"/>
      <c r="K657" s="236"/>
      <c r="L657" s="604"/>
      <c r="M657" s="292"/>
      <c r="N657" s="292"/>
      <c r="O657" s="292"/>
      <c r="P657" s="292"/>
      <c r="Q657" s="292"/>
    </row>
    <row r="658" spans="1:17" x14ac:dyDescent="0.3">
      <c r="A658" s="25"/>
      <c r="B658" s="310"/>
      <c r="C658" s="310"/>
      <c r="D658" s="406"/>
      <c r="E658" s="142"/>
      <c r="F658" s="406"/>
      <c r="G658" s="103"/>
      <c r="H658" s="424">
        <f t="shared" si="15"/>
        <v>0</v>
      </c>
      <c r="I658" s="414">
        <f>SUM(H657:H658)</f>
        <v>0</v>
      </c>
      <c r="J658" s="374"/>
      <c r="K658" s="236"/>
      <c r="L658" s="604"/>
      <c r="M658" s="292"/>
      <c r="N658" s="292"/>
      <c r="O658" s="292"/>
      <c r="P658" s="292"/>
      <c r="Q658" s="292"/>
    </row>
    <row r="659" spans="1:17" x14ac:dyDescent="0.3">
      <c r="A659" s="25"/>
      <c r="B659" s="297" t="s">
        <v>378</v>
      </c>
      <c r="C659" s="297"/>
      <c r="D659" s="453"/>
      <c r="E659" s="97"/>
      <c r="F659" s="453"/>
      <c r="G659" s="96"/>
      <c r="H659" s="455">
        <f t="shared" si="15"/>
        <v>0</v>
      </c>
      <c r="I659" s="488"/>
      <c r="J659" s="520"/>
      <c r="K659" s="236"/>
      <c r="L659" s="604"/>
      <c r="M659" s="292"/>
      <c r="N659" s="292"/>
      <c r="O659" s="292"/>
      <c r="P659" s="292"/>
      <c r="Q659" s="292"/>
    </row>
    <row r="660" spans="1:17" x14ac:dyDescent="0.3">
      <c r="A660" s="25"/>
      <c r="B660" s="310"/>
      <c r="C660" s="487"/>
      <c r="D660" s="406"/>
      <c r="E660" s="142"/>
      <c r="F660" s="406"/>
      <c r="G660" s="103"/>
      <c r="H660" s="424">
        <f t="shared" si="15"/>
        <v>0</v>
      </c>
      <c r="I660" s="483">
        <f>SUM(H659:H660)</f>
        <v>0</v>
      </c>
      <c r="J660" s="515"/>
      <c r="K660" s="236"/>
      <c r="L660" s="604"/>
      <c r="M660" s="292"/>
      <c r="N660" s="292"/>
      <c r="O660" s="292"/>
      <c r="P660" s="292"/>
      <c r="Q660" s="292"/>
    </row>
    <row r="661" spans="1:17" x14ac:dyDescent="0.3">
      <c r="A661" s="25"/>
      <c r="B661" s="297" t="s">
        <v>75</v>
      </c>
      <c r="C661" s="297"/>
      <c r="D661" s="453"/>
      <c r="E661" s="97"/>
      <c r="F661" s="453"/>
      <c r="G661" s="96"/>
      <c r="H661" s="490">
        <f t="shared" si="15"/>
        <v>0</v>
      </c>
      <c r="I661" s="489"/>
      <c r="J661" s="515"/>
      <c r="K661" s="236"/>
      <c r="L661" s="604"/>
      <c r="M661" s="292"/>
      <c r="N661" s="292"/>
      <c r="O661" s="292"/>
      <c r="P661" s="292"/>
      <c r="Q661" s="292"/>
    </row>
    <row r="662" spans="1:17" ht="14.4" thickBot="1" x14ac:dyDescent="0.35">
      <c r="A662" s="228"/>
      <c r="B662" s="298"/>
      <c r="C662" s="298"/>
      <c r="D662" s="422"/>
      <c r="E662" s="141"/>
      <c r="F662" s="422"/>
      <c r="G662" s="100"/>
      <c r="H662" s="411">
        <f t="shared" si="15"/>
        <v>0</v>
      </c>
      <c r="I662" s="485">
        <f>SUM(H661:H662)</f>
        <v>0</v>
      </c>
      <c r="J662" s="515"/>
      <c r="K662" s="236"/>
      <c r="L662" s="604"/>
      <c r="M662" s="292"/>
      <c r="N662" s="292"/>
      <c r="O662" s="292"/>
      <c r="P662" s="292"/>
      <c r="Q662" s="292"/>
    </row>
    <row r="663" spans="1:17" ht="16.05" customHeight="1" thickBot="1" x14ac:dyDescent="0.35">
      <c r="A663" s="567"/>
      <c r="B663" s="349" t="s">
        <v>356</v>
      </c>
      <c r="C663" s="299"/>
      <c r="D663" s="156"/>
      <c r="E663" s="156"/>
      <c r="F663" s="156"/>
      <c r="G663" s="110"/>
      <c r="H663" s="381"/>
      <c r="I663" s="516">
        <f>K663</f>
        <v>0</v>
      </c>
      <c r="J663" s="529"/>
      <c r="K663" s="607">
        <f>SUM(I626:I662)</f>
        <v>0</v>
      </c>
      <c r="L663" s="604"/>
      <c r="M663" s="292"/>
      <c r="N663" s="292"/>
      <c r="O663" s="292"/>
      <c r="P663" s="292"/>
      <c r="Q663" s="292"/>
    </row>
    <row r="664" spans="1:17" x14ac:dyDescent="0.3">
      <c r="A664" s="568"/>
      <c r="B664" s="343"/>
      <c r="C664" s="296"/>
      <c r="D664" s="139"/>
      <c r="E664" s="139"/>
      <c r="F664" s="139"/>
      <c r="G664" s="101"/>
      <c r="H664" s="194"/>
      <c r="I664" s="382"/>
      <c r="J664" s="382"/>
      <c r="K664" s="257"/>
      <c r="L664" s="604"/>
      <c r="M664" s="292"/>
      <c r="N664" s="292"/>
      <c r="O664" s="292"/>
      <c r="P664" s="292"/>
      <c r="Q664" s="292"/>
    </row>
    <row r="665" spans="1:17" ht="15" customHeight="1" x14ac:dyDescent="0.3">
      <c r="A665" s="134" t="s">
        <v>379</v>
      </c>
      <c r="B665" s="334" t="s">
        <v>380</v>
      </c>
      <c r="C665" s="297"/>
      <c r="D665" s="417"/>
      <c r="E665" s="417"/>
      <c r="F665" s="417"/>
      <c r="G665" s="418"/>
      <c r="H665" s="419"/>
      <c r="I665" s="420"/>
      <c r="J665" s="244"/>
      <c r="K665" s="283"/>
      <c r="L665" s="604"/>
      <c r="M665" s="292"/>
      <c r="N665" s="292"/>
      <c r="O665" s="292"/>
      <c r="P665" s="292"/>
      <c r="Q665" s="292"/>
    </row>
    <row r="666" spans="1:17" x14ac:dyDescent="0.3">
      <c r="A666" s="24"/>
      <c r="B666" s="297" t="s">
        <v>88</v>
      </c>
      <c r="C666" s="297" t="s">
        <v>71</v>
      </c>
      <c r="D666" s="404"/>
      <c r="E666" s="152"/>
      <c r="F666" s="404"/>
      <c r="G666" s="108"/>
      <c r="H666" s="409">
        <f>IF(F666=0,D666*G666,D666*F666*G666)</f>
        <v>0</v>
      </c>
      <c r="I666" s="412"/>
      <c r="J666" s="509"/>
      <c r="K666" s="604"/>
      <c r="L666" s="604"/>
      <c r="M666" s="292"/>
      <c r="N666" s="292"/>
      <c r="O666" s="292"/>
      <c r="P666" s="292"/>
      <c r="Q666" s="292"/>
    </row>
    <row r="667" spans="1:17" x14ac:dyDescent="0.3">
      <c r="A667" s="24"/>
      <c r="B667" s="301"/>
      <c r="C667" s="301" t="s">
        <v>81</v>
      </c>
      <c r="D667" s="430"/>
      <c r="E667" s="145"/>
      <c r="F667" s="429"/>
      <c r="G667" s="108"/>
      <c r="H667" s="409">
        <f>D667*H666</f>
        <v>0</v>
      </c>
      <c r="I667" s="412"/>
      <c r="J667" s="509"/>
      <c r="K667" s="600"/>
      <c r="L667" s="601"/>
      <c r="M667" s="292"/>
      <c r="N667" s="292"/>
      <c r="O667" s="292"/>
      <c r="P667" s="292"/>
      <c r="Q667" s="292"/>
    </row>
    <row r="668" spans="1:17" x14ac:dyDescent="0.3">
      <c r="A668" s="24"/>
      <c r="B668" s="302"/>
      <c r="C668" s="302" t="s">
        <v>82</v>
      </c>
      <c r="D668" s="431"/>
      <c r="E668" s="143"/>
      <c r="F668" s="433"/>
      <c r="G668" s="144"/>
      <c r="H668" s="410">
        <f>(H666+H667)*D668</f>
        <v>0</v>
      </c>
      <c r="I668" s="414">
        <f>SUM(H666:H668)</f>
        <v>0</v>
      </c>
      <c r="J668" s="374"/>
      <c r="K668" s="600"/>
      <c r="L668" s="601"/>
      <c r="M668" s="292"/>
      <c r="N668" s="292"/>
      <c r="O668" s="292"/>
      <c r="P668" s="292"/>
      <c r="Q668" s="292"/>
    </row>
    <row r="669" spans="1:17" x14ac:dyDescent="0.3">
      <c r="A669" s="24"/>
      <c r="B669" s="297" t="s">
        <v>381</v>
      </c>
      <c r="C669" s="297" t="s">
        <v>71</v>
      </c>
      <c r="D669" s="404"/>
      <c r="E669" s="152"/>
      <c r="F669" s="404"/>
      <c r="G669" s="108"/>
      <c r="H669" s="409">
        <f>IF(F669=0,D669*G669,D669*F669*G669)</f>
        <v>0</v>
      </c>
      <c r="I669" s="412"/>
      <c r="J669" s="293"/>
      <c r="K669" s="600"/>
      <c r="L669" s="601"/>
      <c r="M669" s="292"/>
      <c r="N669" s="292"/>
      <c r="O669" s="292"/>
      <c r="P669" s="292"/>
      <c r="Q669" s="292"/>
    </row>
    <row r="670" spans="1:17" x14ac:dyDescent="0.3">
      <c r="A670" s="24"/>
      <c r="B670" s="301"/>
      <c r="C670" s="301" t="s">
        <v>81</v>
      </c>
      <c r="D670" s="430"/>
      <c r="E670" s="145"/>
      <c r="F670" s="429"/>
      <c r="G670" s="108"/>
      <c r="H670" s="409">
        <f>D670*H669</f>
        <v>0</v>
      </c>
      <c r="I670" s="412"/>
      <c r="J670" s="293"/>
      <c r="K670" s="600"/>
      <c r="L670" s="601"/>
      <c r="M670" s="292"/>
      <c r="N670" s="292"/>
      <c r="O670" s="292"/>
      <c r="P670" s="292"/>
      <c r="Q670" s="292"/>
    </row>
    <row r="671" spans="1:17" x14ac:dyDescent="0.3">
      <c r="A671" s="24"/>
      <c r="B671" s="302"/>
      <c r="C671" s="302" t="s">
        <v>82</v>
      </c>
      <c r="D671" s="431"/>
      <c r="E671" s="143"/>
      <c r="F671" s="433"/>
      <c r="G671" s="144"/>
      <c r="H671" s="410">
        <f>(H669+H670)*D671</f>
        <v>0</v>
      </c>
      <c r="I671" s="414">
        <f>SUM(H669:H671)</f>
        <v>0</v>
      </c>
      <c r="J671" s="293"/>
      <c r="K671" s="600"/>
      <c r="L671" s="601"/>
      <c r="M671" s="292"/>
      <c r="N671" s="292"/>
      <c r="O671" s="292"/>
      <c r="P671" s="292"/>
      <c r="Q671" s="292"/>
    </row>
    <row r="672" spans="1:17" x14ac:dyDescent="0.3">
      <c r="A672" s="24"/>
      <c r="B672" s="297" t="s">
        <v>382</v>
      </c>
      <c r="C672" s="297" t="s">
        <v>71</v>
      </c>
      <c r="D672" s="404"/>
      <c r="E672" s="152"/>
      <c r="F672" s="404"/>
      <c r="G672" s="108"/>
      <c r="H672" s="409">
        <f>IF(F672=0,D672*G672,D672*F672*G672)</f>
        <v>0</v>
      </c>
      <c r="I672" s="412"/>
      <c r="J672" s="509"/>
      <c r="K672" s="604"/>
      <c r="L672" s="604"/>
      <c r="M672" s="292"/>
      <c r="N672" s="292"/>
      <c r="O672" s="292"/>
      <c r="P672" s="292"/>
      <c r="Q672" s="292"/>
    </row>
    <row r="673" spans="1:17" x14ac:dyDescent="0.3">
      <c r="A673" s="24"/>
      <c r="B673" s="301"/>
      <c r="C673" s="301" t="s">
        <v>81</v>
      </c>
      <c r="D673" s="430"/>
      <c r="E673" s="145"/>
      <c r="F673" s="429"/>
      <c r="G673" s="108"/>
      <c r="H673" s="409">
        <f>D673*H672</f>
        <v>0</v>
      </c>
      <c r="I673" s="412"/>
      <c r="J673" s="509"/>
      <c r="K673" s="600"/>
      <c r="L673" s="601"/>
      <c r="M673" s="292"/>
      <c r="N673" s="292"/>
      <c r="O673" s="292"/>
      <c r="P673" s="292"/>
      <c r="Q673" s="292"/>
    </row>
    <row r="674" spans="1:17" x14ac:dyDescent="0.3">
      <c r="A674" s="24"/>
      <c r="B674" s="302"/>
      <c r="C674" s="302" t="s">
        <v>82</v>
      </c>
      <c r="D674" s="431"/>
      <c r="E674" s="143"/>
      <c r="F674" s="433"/>
      <c r="G674" s="144"/>
      <c r="H674" s="410">
        <f>(H672+H673)*D674</f>
        <v>0</v>
      </c>
      <c r="I674" s="414">
        <f>SUM(H672:H674)</f>
        <v>0</v>
      </c>
      <c r="J674" s="374"/>
      <c r="K674" s="600"/>
      <c r="L674" s="601"/>
      <c r="M674" s="292"/>
      <c r="N674" s="292"/>
      <c r="O674" s="292"/>
      <c r="P674" s="292"/>
      <c r="Q674" s="292"/>
    </row>
    <row r="675" spans="1:17" x14ac:dyDescent="0.3">
      <c r="A675" s="25"/>
      <c r="B675" s="297" t="s">
        <v>383</v>
      </c>
      <c r="C675" s="297"/>
      <c r="D675" s="405"/>
      <c r="E675" s="97"/>
      <c r="F675" s="405"/>
      <c r="G675" s="96"/>
      <c r="H675" s="409">
        <f>IF(F675=0,D675*G675,D675*F675*G675)</f>
        <v>0</v>
      </c>
      <c r="I675" s="412"/>
      <c r="J675" s="509"/>
      <c r="K675" s="236"/>
      <c r="L675" s="604"/>
      <c r="M675" s="292"/>
      <c r="N675" s="292"/>
      <c r="O675" s="292"/>
      <c r="P675" s="292"/>
      <c r="Q675" s="292"/>
    </row>
    <row r="676" spans="1:17" x14ac:dyDescent="0.3">
      <c r="A676" s="25"/>
      <c r="B676" s="310"/>
      <c r="C676" s="310"/>
      <c r="D676" s="406"/>
      <c r="E676" s="142"/>
      <c r="F676" s="406"/>
      <c r="G676" s="103"/>
      <c r="H676" s="410">
        <f>IF(F676=0,D676*G676,D676*F676*G676)</f>
        <v>0</v>
      </c>
      <c r="I676" s="414">
        <f>SUM(H675:H676)</f>
        <v>0</v>
      </c>
      <c r="J676" s="374"/>
      <c r="K676" s="236"/>
      <c r="L676" s="604"/>
      <c r="M676" s="292"/>
      <c r="N676" s="292"/>
      <c r="O676" s="292"/>
      <c r="P676" s="292"/>
      <c r="Q676" s="292"/>
    </row>
    <row r="677" spans="1:17" x14ac:dyDescent="0.3">
      <c r="A677" s="25"/>
      <c r="B677" s="297" t="s">
        <v>384</v>
      </c>
      <c r="C677" s="297"/>
      <c r="D677" s="404"/>
      <c r="E677" s="152"/>
      <c r="F677" s="404"/>
      <c r="G677" s="108"/>
      <c r="H677" s="409"/>
      <c r="I677" s="482"/>
      <c r="J677" s="514"/>
      <c r="K677" s="236"/>
      <c r="L677" s="604"/>
      <c r="M677" s="292"/>
      <c r="N677" s="292"/>
      <c r="O677" s="292"/>
      <c r="P677" s="292"/>
      <c r="Q677" s="292"/>
    </row>
    <row r="678" spans="1:17" x14ac:dyDescent="0.3">
      <c r="A678" s="24"/>
      <c r="B678" s="312" t="s">
        <v>385</v>
      </c>
      <c r="C678" s="297" t="s">
        <v>71</v>
      </c>
      <c r="D678" s="404"/>
      <c r="E678" s="152"/>
      <c r="F678" s="404"/>
      <c r="G678" s="108"/>
      <c r="H678" s="409">
        <f>IF(F678=0,D678*G678,D678*F678*G678)</f>
        <v>0</v>
      </c>
      <c r="I678" s="412"/>
      <c r="J678" s="509"/>
      <c r="K678" s="604"/>
      <c r="L678" s="604"/>
      <c r="M678" s="292"/>
      <c r="N678" s="292"/>
      <c r="O678" s="292"/>
      <c r="P678" s="292"/>
      <c r="Q678" s="292"/>
    </row>
    <row r="679" spans="1:17" x14ac:dyDescent="0.3">
      <c r="A679" s="25"/>
      <c r="B679" s="312"/>
      <c r="C679" s="301" t="s">
        <v>81</v>
      </c>
      <c r="D679" s="430"/>
      <c r="E679" s="145"/>
      <c r="F679" s="429"/>
      <c r="G679" s="108"/>
      <c r="H679" s="409">
        <f>D679*H678</f>
        <v>0</v>
      </c>
      <c r="I679" s="412"/>
      <c r="J679" s="509"/>
      <c r="K679" s="604"/>
      <c r="L679" s="604"/>
      <c r="M679" s="292"/>
      <c r="N679" s="292"/>
      <c r="O679" s="292"/>
      <c r="P679" s="292"/>
      <c r="Q679" s="292"/>
    </row>
    <row r="680" spans="1:17" x14ac:dyDescent="0.3">
      <c r="A680" s="25"/>
      <c r="B680" s="297"/>
      <c r="C680" s="302" t="s">
        <v>82</v>
      </c>
      <c r="D680" s="431"/>
      <c r="E680" s="143"/>
      <c r="F680" s="433"/>
      <c r="G680" s="144"/>
      <c r="H680" s="410">
        <f>(H678+H679)*D680</f>
        <v>0</v>
      </c>
      <c r="I680" s="414">
        <f>SUM(H678:H680)</f>
        <v>0</v>
      </c>
      <c r="J680" s="374"/>
      <c r="K680" s="604"/>
      <c r="L680" s="604"/>
      <c r="M680" s="292"/>
      <c r="N680" s="292"/>
      <c r="O680" s="292"/>
      <c r="P680" s="292"/>
      <c r="Q680" s="292"/>
    </row>
    <row r="681" spans="1:17" x14ac:dyDescent="0.3">
      <c r="A681" s="25"/>
      <c r="B681" s="312" t="s">
        <v>226</v>
      </c>
      <c r="C681" s="297" t="s">
        <v>71</v>
      </c>
      <c r="D681" s="404"/>
      <c r="E681" s="152"/>
      <c r="F681" s="404"/>
      <c r="G681" s="108"/>
      <c r="H681" s="409">
        <f>IF(F681=0,D681*G681,D681*F681*G681)</f>
        <v>0</v>
      </c>
      <c r="I681" s="412"/>
      <c r="J681" s="509"/>
      <c r="K681" s="604"/>
      <c r="L681" s="604"/>
      <c r="M681" s="292"/>
      <c r="N681" s="292"/>
      <c r="O681" s="292"/>
      <c r="P681" s="292"/>
      <c r="Q681" s="292"/>
    </row>
    <row r="682" spans="1:17" x14ac:dyDescent="0.3">
      <c r="A682" s="25"/>
      <c r="B682" s="312"/>
      <c r="C682" s="301" t="s">
        <v>81</v>
      </c>
      <c r="D682" s="430"/>
      <c r="E682" s="145"/>
      <c r="F682" s="429"/>
      <c r="G682" s="108"/>
      <c r="H682" s="409">
        <f>D682*H681</f>
        <v>0</v>
      </c>
      <c r="I682" s="412"/>
      <c r="J682" s="509"/>
      <c r="K682" s="604"/>
      <c r="L682" s="604"/>
      <c r="M682" s="292"/>
      <c r="N682" s="292"/>
      <c r="O682" s="292"/>
      <c r="P682" s="292"/>
      <c r="Q682" s="292"/>
    </row>
    <row r="683" spans="1:17" x14ac:dyDescent="0.3">
      <c r="A683" s="229"/>
      <c r="B683" s="297"/>
      <c r="C683" s="617" t="s">
        <v>82</v>
      </c>
      <c r="D683" s="431"/>
      <c r="E683" s="469"/>
      <c r="F683" s="433"/>
      <c r="G683" s="439"/>
      <c r="H683" s="424">
        <f>(H681+H682)*D683</f>
        <v>0</v>
      </c>
      <c r="I683" s="414">
        <f>SUM(H681:H683)</f>
        <v>0</v>
      </c>
      <c r="J683" s="374"/>
      <c r="K683" s="604"/>
      <c r="L683" s="604"/>
      <c r="M683" s="292"/>
      <c r="N683" s="292"/>
      <c r="O683" s="292"/>
      <c r="P683" s="292"/>
      <c r="Q683" s="292"/>
    </row>
    <row r="684" spans="1:17" x14ac:dyDescent="0.3">
      <c r="A684" s="25"/>
      <c r="B684" s="312" t="s">
        <v>386</v>
      </c>
      <c r="C684" s="297"/>
      <c r="D684" s="405"/>
      <c r="E684" s="97"/>
      <c r="F684" s="405"/>
      <c r="G684" s="96"/>
      <c r="H684" s="409">
        <f>IF(F684=0,D684*G684,D684*F684*G684)</f>
        <v>0</v>
      </c>
      <c r="I684" s="412"/>
      <c r="J684" s="509"/>
      <c r="K684" s="236"/>
      <c r="L684" s="604"/>
      <c r="M684" s="292"/>
      <c r="N684" s="292"/>
      <c r="O684" s="292"/>
      <c r="P684" s="292"/>
      <c r="Q684" s="292"/>
    </row>
    <row r="685" spans="1:17" x14ac:dyDescent="0.3">
      <c r="A685" s="25"/>
      <c r="B685" s="310"/>
      <c r="C685" s="314"/>
      <c r="D685" s="406"/>
      <c r="E685" s="142"/>
      <c r="F685" s="406"/>
      <c r="G685" s="103"/>
      <c r="H685" s="424">
        <f>IF(F685=0,D685*G685,D685*F685*G685)</f>
        <v>0</v>
      </c>
      <c r="I685" s="414">
        <f>SUM(H684:H685)</f>
        <v>0</v>
      </c>
      <c r="J685" s="374"/>
      <c r="K685" s="236"/>
      <c r="L685" s="604"/>
      <c r="M685" s="292"/>
      <c r="N685" s="292"/>
      <c r="O685" s="292"/>
      <c r="P685" s="292"/>
      <c r="Q685" s="292"/>
    </row>
    <row r="686" spans="1:17" x14ac:dyDescent="0.3">
      <c r="A686" s="25"/>
      <c r="B686" s="297" t="s">
        <v>387</v>
      </c>
      <c r="C686" s="297"/>
      <c r="D686" s="404"/>
      <c r="E686" s="152"/>
      <c r="F686" s="404"/>
      <c r="G686" s="108"/>
      <c r="H686" s="409"/>
      <c r="I686" s="412"/>
      <c r="J686" s="515"/>
      <c r="K686" s="283"/>
      <c r="L686" s="604"/>
      <c r="M686" s="292"/>
      <c r="N686" s="292"/>
      <c r="O686" s="292"/>
      <c r="P686" s="292"/>
      <c r="Q686" s="292"/>
    </row>
    <row r="687" spans="1:17" x14ac:dyDescent="0.3">
      <c r="A687" s="25"/>
      <c r="B687" s="312" t="s">
        <v>388</v>
      </c>
      <c r="C687" s="297"/>
      <c r="D687" s="404"/>
      <c r="E687" s="152"/>
      <c r="F687" s="404"/>
      <c r="G687" s="108"/>
      <c r="H687" s="409">
        <f>IF(F687=0,D687*G687,D687*F687*G687)</f>
        <v>0</v>
      </c>
      <c r="I687" s="412"/>
      <c r="J687" s="515"/>
      <c r="K687" s="283"/>
      <c r="L687" s="604"/>
      <c r="M687" s="292"/>
      <c r="N687" s="292"/>
      <c r="O687" s="292"/>
      <c r="P687" s="292"/>
      <c r="Q687" s="292"/>
    </row>
    <row r="688" spans="1:17" x14ac:dyDescent="0.3">
      <c r="A688" s="25"/>
      <c r="B688" s="297"/>
      <c r="C688" s="302"/>
      <c r="D688" s="642"/>
      <c r="E688" s="143"/>
      <c r="F688" s="433"/>
      <c r="G688" s="144"/>
      <c r="H688" s="424">
        <f>IF(F688=0,D688*G688,D688*F688*G688)</f>
        <v>0</v>
      </c>
      <c r="I688" s="414">
        <f>SUM(H687:H688)</f>
        <v>0</v>
      </c>
      <c r="J688" s="515"/>
      <c r="K688" s="283"/>
      <c r="L688" s="604"/>
      <c r="M688" s="292"/>
      <c r="N688" s="292"/>
      <c r="O688" s="292"/>
      <c r="P688" s="292"/>
      <c r="Q688" s="292"/>
    </row>
    <row r="689" spans="1:17" x14ac:dyDescent="0.3">
      <c r="A689" s="25"/>
      <c r="B689" s="313" t="s">
        <v>389</v>
      </c>
      <c r="C689" s="310"/>
      <c r="D689" s="406"/>
      <c r="E689" s="142"/>
      <c r="F689" s="406"/>
      <c r="G689" s="103"/>
      <c r="H689" s="424">
        <f>IF(F689=0,D689*G689,D689*F689*G689)</f>
        <v>0</v>
      </c>
      <c r="I689" s="483">
        <f>H689</f>
        <v>0</v>
      </c>
      <c r="J689" s="515"/>
      <c r="K689" s="283"/>
      <c r="L689" s="604"/>
      <c r="M689" s="292"/>
      <c r="N689" s="292"/>
      <c r="O689" s="292"/>
      <c r="P689" s="292"/>
      <c r="Q689" s="292"/>
    </row>
    <row r="690" spans="1:17" x14ac:dyDescent="0.3">
      <c r="A690" s="25"/>
      <c r="B690" s="297" t="s">
        <v>390</v>
      </c>
      <c r="C690" s="297" t="s">
        <v>391</v>
      </c>
      <c r="D690" s="405"/>
      <c r="E690" s="97"/>
      <c r="F690" s="405"/>
      <c r="G690" s="96"/>
      <c r="H690" s="409">
        <f t="shared" ref="H690:H703" si="16">IF(F690=0,D690*G690,D690*F690*G690)</f>
        <v>0</v>
      </c>
      <c r="I690" s="412"/>
      <c r="J690" s="509"/>
      <c r="K690" s="283"/>
      <c r="L690" s="604"/>
      <c r="M690" s="292"/>
      <c r="N690" s="292"/>
      <c r="O690" s="292"/>
      <c r="P690" s="292"/>
      <c r="Q690" s="292"/>
    </row>
    <row r="691" spans="1:17" x14ac:dyDescent="0.3">
      <c r="A691" s="25"/>
      <c r="B691" s="297"/>
      <c r="C691" s="297" t="s">
        <v>392</v>
      </c>
      <c r="D691" s="405"/>
      <c r="E691" s="97"/>
      <c r="F691" s="405"/>
      <c r="G691" s="96"/>
      <c r="H691" s="409">
        <f t="shared" si="16"/>
        <v>0</v>
      </c>
      <c r="I691" s="412"/>
      <c r="J691" s="509"/>
      <c r="K691" s="283"/>
      <c r="L691" s="604"/>
      <c r="M691" s="292"/>
      <c r="N691" s="292"/>
      <c r="O691" s="292"/>
      <c r="P691" s="292"/>
      <c r="Q691" s="292"/>
    </row>
    <row r="692" spans="1:17" x14ac:dyDescent="0.3">
      <c r="A692" s="25"/>
      <c r="B692" s="297"/>
      <c r="C692" s="297" t="s">
        <v>393</v>
      </c>
      <c r="D692" s="405"/>
      <c r="E692" s="97"/>
      <c r="F692" s="405"/>
      <c r="G692" s="96"/>
      <c r="H692" s="409">
        <f t="shared" si="16"/>
        <v>0</v>
      </c>
      <c r="I692" s="412"/>
      <c r="J692" s="509"/>
      <c r="K692" s="283"/>
      <c r="L692" s="604"/>
      <c r="M692" s="292"/>
      <c r="N692" s="292"/>
      <c r="O692" s="292"/>
      <c r="P692" s="292"/>
      <c r="Q692" s="292"/>
    </row>
    <row r="693" spans="1:17" x14ac:dyDescent="0.3">
      <c r="A693" s="25"/>
      <c r="B693" s="310"/>
      <c r="C693" s="310" t="s">
        <v>394</v>
      </c>
      <c r="D693" s="406"/>
      <c r="E693" s="142"/>
      <c r="F693" s="406"/>
      <c r="G693" s="103"/>
      <c r="H693" s="410">
        <f t="shared" si="16"/>
        <v>0</v>
      </c>
      <c r="I693" s="414">
        <f>SUM(H690:H693)</f>
        <v>0</v>
      </c>
      <c r="J693" s="374"/>
      <c r="K693" s="283"/>
      <c r="L693" s="604"/>
      <c r="M693" s="292"/>
      <c r="N693" s="292"/>
      <c r="O693" s="292"/>
      <c r="P693" s="292"/>
      <c r="Q693" s="292"/>
    </row>
    <row r="694" spans="1:17" x14ac:dyDescent="0.3">
      <c r="A694" s="25"/>
      <c r="B694" s="297" t="s">
        <v>395</v>
      </c>
      <c r="C694" s="296"/>
      <c r="D694" s="405"/>
      <c r="E694" s="97"/>
      <c r="F694" s="405"/>
      <c r="G694" s="96"/>
      <c r="H694" s="409">
        <f t="shared" si="16"/>
        <v>0</v>
      </c>
      <c r="I694" s="412"/>
      <c r="J694" s="509"/>
      <c r="K694" s="236"/>
      <c r="L694" s="604"/>
      <c r="M694" s="292"/>
      <c r="N694" s="292"/>
      <c r="O694" s="292"/>
      <c r="P694" s="292"/>
      <c r="Q694" s="292"/>
    </row>
    <row r="695" spans="1:17" x14ac:dyDescent="0.3">
      <c r="A695" s="25"/>
      <c r="B695" s="310"/>
      <c r="C695" s="314"/>
      <c r="D695" s="406"/>
      <c r="E695" s="142"/>
      <c r="F695" s="406"/>
      <c r="G695" s="103"/>
      <c r="H695" s="410">
        <f t="shared" si="16"/>
        <v>0</v>
      </c>
      <c r="I695" s="414">
        <f>SUM(H694:H695)</f>
        <v>0</v>
      </c>
      <c r="J695" s="374"/>
      <c r="K695" s="236"/>
      <c r="L695" s="604"/>
      <c r="M695" s="292"/>
      <c r="N695" s="292"/>
      <c r="O695" s="292"/>
      <c r="P695" s="292"/>
      <c r="Q695" s="292"/>
    </row>
    <row r="696" spans="1:17" x14ac:dyDescent="0.3">
      <c r="A696" s="25"/>
      <c r="B696" s="297" t="s">
        <v>377</v>
      </c>
      <c r="C696" s="297"/>
      <c r="D696" s="405"/>
      <c r="E696" s="97"/>
      <c r="F696" s="405"/>
      <c r="G696" s="96"/>
      <c r="H696" s="409">
        <f t="shared" si="16"/>
        <v>0</v>
      </c>
      <c r="I696" s="412"/>
      <c r="J696" s="509"/>
      <c r="K696" s="236"/>
      <c r="L696" s="604"/>
      <c r="M696" s="292"/>
      <c r="N696" s="292"/>
      <c r="O696" s="292"/>
      <c r="P696" s="292"/>
      <c r="Q696" s="292"/>
    </row>
    <row r="697" spans="1:17" x14ac:dyDescent="0.3">
      <c r="A697" s="25"/>
      <c r="B697" s="310"/>
      <c r="C697" s="487"/>
      <c r="D697" s="406"/>
      <c r="E697" s="142"/>
      <c r="F697" s="406"/>
      <c r="G697" s="103"/>
      <c r="H697" s="410">
        <f t="shared" si="16"/>
        <v>0</v>
      </c>
      <c r="I697" s="414">
        <f>SUM(H696:H697)</f>
        <v>0</v>
      </c>
      <c r="J697" s="374"/>
      <c r="K697" s="236"/>
      <c r="L697" s="604"/>
      <c r="M697" s="292"/>
      <c r="N697" s="292"/>
      <c r="O697" s="292"/>
      <c r="P697" s="292"/>
      <c r="Q697" s="292"/>
    </row>
    <row r="698" spans="1:17" x14ac:dyDescent="0.3">
      <c r="A698" s="25"/>
      <c r="B698" s="297" t="s">
        <v>115</v>
      </c>
      <c r="C698" s="297"/>
      <c r="D698" s="405"/>
      <c r="E698" s="97" t="s">
        <v>396</v>
      </c>
      <c r="F698" s="405"/>
      <c r="G698" s="96"/>
      <c r="H698" s="409">
        <f t="shared" si="16"/>
        <v>0</v>
      </c>
      <c r="I698" s="412"/>
      <c r="J698" s="509"/>
      <c r="K698" s="236"/>
      <c r="L698" s="604"/>
      <c r="M698" s="292"/>
      <c r="N698" s="292"/>
      <c r="O698" s="292"/>
      <c r="P698" s="292"/>
      <c r="Q698" s="292"/>
    </row>
    <row r="699" spans="1:17" x14ac:dyDescent="0.3">
      <c r="A699" s="25"/>
      <c r="B699" s="310"/>
      <c r="C699" s="487"/>
      <c r="D699" s="406"/>
      <c r="E699" s="142" t="s">
        <v>396</v>
      </c>
      <c r="F699" s="406"/>
      <c r="G699" s="103"/>
      <c r="H699" s="410">
        <f t="shared" si="16"/>
        <v>0</v>
      </c>
      <c r="I699" s="414">
        <f>SUM(H698:H699)</f>
        <v>0</v>
      </c>
      <c r="J699" s="374"/>
      <c r="K699" s="236"/>
      <c r="L699" s="604"/>
      <c r="M699" s="292"/>
      <c r="N699" s="292"/>
      <c r="O699" s="292"/>
      <c r="P699" s="292"/>
      <c r="Q699" s="292"/>
    </row>
    <row r="700" spans="1:17" x14ac:dyDescent="0.3">
      <c r="A700" s="25"/>
      <c r="B700" s="297" t="s">
        <v>378</v>
      </c>
      <c r="C700" s="297"/>
      <c r="D700" s="405"/>
      <c r="E700" s="97"/>
      <c r="F700" s="405"/>
      <c r="G700" s="96"/>
      <c r="H700" s="409">
        <f t="shared" si="16"/>
        <v>0</v>
      </c>
      <c r="I700" s="412"/>
      <c r="J700" s="509"/>
      <c r="K700" s="236"/>
      <c r="L700" s="604"/>
      <c r="M700" s="292"/>
      <c r="N700" s="292"/>
      <c r="O700" s="292"/>
      <c r="P700" s="292"/>
      <c r="Q700" s="292"/>
    </row>
    <row r="701" spans="1:17" x14ac:dyDescent="0.3">
      <c r="A701" s="25"/>
      <c r="B701" s="310"/>
      <c r="C701" s="310"/>
      <c r="D701" s="406"/>
      <c r="E701" s="142"/>
      <c r="F701" s="406"/>
      <c r="G701" s="103"/>
      <c r="H701" s="410">
        <f t="shared" si="16"/>
        <v>0</v>
      </c>
      <c r="I701" s="414">
        <f>SUM(H700:H701)</f>
        <v>0</v>
      </c>
      <c r="J701" s="374"/>
      <c r="K701" s="236"/>
      <c r="L701" s="604"/>
      <c r="M701" s="292"/>
      <c r="N701" s="292"/>
      <c r="O701" s="292"/>
      <c r="P701" s="292"/>
      <c r="Q701" s="292"/>
    </row>
    <row r="702" spans="1:17" x14ac:dyDescent="0.3">
      <c r="A702" s="25"/>
      <c r="B702" s="297" t="s">
        <v>75</v>
      </c>
      <c r="C702" s="297"/>
      <c r="D702" s="405"/>
      <c r="E702" s="97"/>
      <c r="F702" s="405"/>
      <c r="G702" s="96"/>
      <c r="H702" s="409">
        <f t="shared" si="16"/>
        <v>0</v>
      </c>
      <c r="I702" s="482"/>
      <c r="J702" s="514"/>
      <c r="K702" s="236"/>
      <c r="L702" s="604"/>
      <c r="M702" s="292"/>
      <c r="N702" s="292"/>
      <c r="O702" s="292"/>
      <c r="P702" s="292"/>
      <c r="Q702" s="292"/>
    </row>
    <row r="703" spans="1:17" ht="14.4" thickBot="1" x14ac:dyDescent="0.35">
      <c r="A703" s="228"/>
      <c r="B703" s="298"/>
      <c r="C703" s="298"/>
      <c r="D703" s="422"/>
      <c r="E703" s="141"/>
      <c r="F703" s="422"/>
      <c r="G703" s="100"/>
      <c r="H703" s="411">
        <f t="shared" si="16"/>
        <v>0</v>
      </c>
      <c r="I703" s="485">
        <f>SUM(H702:H703)</f>
        <v>0</v>
      </c>
      <c r="J703" s="515"/>
      <c r="K703" s="236"/>
      <c r="L703" s="604"/>
      <c r="M703" s="292"/>
      <c r="N703" s="292"/>
      <c r="O703" s="292"/>
      <c r="P703" s="292"/>
      <c r="Q703" s="292"/>
    </row>
    <row r="704" spans="1:17" ht="16.05" customHeight="1" thickBot="1" x14ac:dyDescent="0.35">
      <c r="A704" s="228"/>
      <c r="B704" s="340" t="s">
        <v>397</v>
      </c>
      <c r="C704" s="299"/>
      <c r="D704" s="156"/>
      <c r="E704" s="156"/>
      <c r="F704" s="156"/>
      <c r="G704" s="110"/>
      <c r="H704" s="381"/>
      <c r="I704" s="516">
        <f>K704</f>
        <v>0</v>
      </c>
      <c r="J704" s="529"/>
      <c r="K704" s="607">
        <f>SUM(I666:I703)</f>
        <v>0</v>
      </c>
      <c r="L704" s="604"/>
      <c r="M704" s="292"/>
      <c r="N704" s="292"/>
      <c r="O704" s="292"/>
      <c r="P704" s="292"/>
      <c r="Q704" s="292"/>
    </row>
    <row r="705" spans="1:17" x14ac:dyDescent="0.3">
      <c r="A705" s="229"/>
      <c r="B705" s="296"/>
      <c r="C705" s="296"/>
      <c r="D705" s="139"/>
      <c r="E705" s="139"/>
      <c r="F705" s="139"/>
      <c r="G705" s="101"/>
      <c r="H705" s="194"/>
      <c r="I705" s="382"/>
      <c r="J705" s="382"/>
      <c r="K705" s="257"/>
      <c r="L705" s="604"/>
      <c r="M705" s="292"/>
      <c r="N705" s="292"/>
      <c r="O705" s="292"/>
      <c r="P705" s="292"/>
      <c r="Q705" s="292"/>
    </row>
    <row r="706" spans="1:17" ht="15" customHeight="1" x14ac:dyDescent="0.3">
      <c r="A706" s="25" t="s">
        <v>398</v>
      </c>
      <c r="B706" s="343" t="s">
        <v>399</v>
      </c>
      <c r="C706" s="300"/>
      <c r="D706" s="417"/>
      <c r="E706" s="417"/>
      <c r="F706" s="417"/>
      <c r="G706" s="418"/>
      <c r="H706" s="419"/>
      <c r="I706" s="420"/>
      <c r="J706" s="244"/>
      <c r="K706" s="236"/>
      <c r="L706" s="604"/>
      <c r="M706" s="292"/>
      <c r="N706" s="292"/>
      <c r="O706" s="292"/>
      <c r="P706" s="292"/>
      <c r="Q706" s="292"/>
    </row>
    <row r="707" spans="1:17" x14ac:dyDescent="0.3">
      <c r="A707" s="24"/>
      <c r="B707" s="297" t="s">
        <v>400</v>
      </c>
      <c r="C707" s="297"/>
      <c r="D707" s="404"/>
      <c r="E707" s="152"/>
      <c r="F707" s="404"/>
      <c r="G707" s="108"/>
      <c r="H707" s="409">
        <f>IF(F707=0,D707*G707,D707*F707*G707)</f>
        <v>0</v>
      </c>
      <c r="I707" s="412"/>
      <c r="J707" s="509"/>
      <c r="K707" s="604"/>
      <c r="L707" s="604"/>
      <c r="M707" s="292"/>
      <c r="N707" s="292"/>
      <c r="O707" s="292"/>
      <c r="P707" s="292"/>
      <c r="Q707" s="292"/>
    </row>
    <row r="708" spans="1:17" x14ac:dyDescent="0.3">
      <c r="A708" s="25"/>
      <c r="B708" s="310"/>
      <c r="C708" s="302" t="s">
        <v>82</v>
      </c>
      <c r="D708" s="431"/>
      <c r="E708" s="143"/>
      <c r="F708" s="433"/>
      <c r="G708" s="144"/>
      <c r="H708" s="410">
        <f>(H707*D708)</f>
        <v>0</v>
      </c>
      <c r="I708" s="414">
        <f>SUM(H707:H708)</f>
        <v>0</v>
      </c>
      <c r="J708" s="374"/>
      <c r="K708" s="604"/>
      <c r="L708" s="604"/>
      <c r="M708" s="292"/>
      <c r="N708" s="292"/>
      <c r="O708" s="292"/>
      <c r="P708" s="292"/>
      <c r="Q708" s="292"/>
    </row>
    <row r="709" spans="1:17" x14ac:dyDescent="0.3">
      <c r="A709" s="24"/>
      <c r="B709" s="297" t="s">
        <v>401</v>
      </c>
      <c r="C709" s="297"/>
      <c r="D709" s="404"/>
      <c r="E709" s="152"/>
      <c r="F709" s="404"/>
      <c r="G709" s="108"/>
      <c r="H709" s="409">
        <f>IF(F709=0,D709*G709,D709*F709*G709)</f>
        <v>0</v>
      </c>
      <c r="I709" s="412"/>
      <c r="J709" s="509"/>
      <c r="K709" s="604"/>
      <c r="L709" s="604"/>
      <c r="M709" s="292"/>
      <c r="N709" s="292"/>
      <c r="O709" s="292"/>
      <c r="P709" s="292"/>
      <c r="Q709" s="292"/>
    </row>
    <row r="710" spans="1:17" x14ac:dyDescent="0.3">
      <c r="A710" s="24"/>
      <c r="B710" s="302"/>
      <c r="C710" s="302" t="s">
        <v>82</v>
      </c>
      <c r="D710" s="431"/>
      <c r="E710" s="143"/>
      <c r="F710" s="433"/>
      <c r="G710" s="144"/>
      <c r="H710" s="410">
        <f>(H709*D710)</f>
        <v>0</v>
      </c>
      <c r="I710" s="414">
        <f>SUM(H709:H710)</f>
        <v>0</v>
      </c>
      <c r="J710" s="374"/>
      <c r="K710" s="600"/>
      <c r="L710" s="601"/>
      <c r="M710" s="292"/>
      <c r="N710" s="292"/>
      <c r="O710" s="292"/>
      <c r="P710" s="292"/>
      <c r="Q710" s="292"/>
    </row>
    <row r="711" spans="1:17" x14ac:dyDescent="0.3">
      <c r="A711" s="24"/>
      <c r="B711" s="297" t="s">
        <v>402</v>
      </c>
      <c r="C711" s="297"/>
      <c r="D711" s="404"/>
      <c r="E711" s="152"/>
      <c r="F711" s="404"/>
      <c r="G711" s="108"/>
      <c r="H711" s="409">
        <f>IF(F711=0,D711*G711,D711*F711*G711)</f>
        <v>0</v>
      </c>
      <c r="I711" s="412"/>
      <c r="J711" s="509"/>
      <c r="K711" s="604"/>
      <c r="L711" s="604"/>
      <c r="M711" s="292"/>
      <c r="N711" s="292"/>
      <c r="O711" s="292"/>
      <c r="P711" s="292"/>
      <c r="Q711" s="292"/>
    </row>
    <row r="712" spans="1:17" x14ac:dyDescent="0.3">
      <c r="A712" s="24"/>
      <c r="B712" s="302"/>
      <c r="C712" s="302" t="s">
        <v>82</v>
      </c>
      <c r="D712" s="431"/>
      <c r="E712" s="143"/>
      <c r="F712" s="433"/>
      <c r="G712" s="144"/>
      <c r="H712" s="410">
        <f>(H711*D712)</f>
        <v>0</v>
      </c>
      <c r="I712" s="414">
        <f>SUM(H711:H712)</f>
        <v>0</v>
      </c>
      <c r="J712" s="374"/>
      <c r="K712" s="600"/>
      <c r="L712" s="601"/>
      <c r="M712" s="292"/>
      <c r="N712" s="292"/>
      <c r="O712" s="292"/>
      <c r="P712" s="292"/>
      <c r="Q712" s="292"/>
    </row>
    <row r="713" spans="1:17" x14ac:dyDescent="0.3">
      <c r="A713" s="24"/>
      <c r="B713" s="297" t="s">
        <v>385</v>
      </c>
      <c r="C713" s="297"/>
      <c r="D713" s="404"/>
      <c r="E713" s="152"/>
      <c r="F713" s="404"/>
      <c r="G713" s="108"/>
      <c r="H713" s="409">
        <f>IF(F713=0,D713*G713,D713*F713*G713)</f>
        <v>0</v>
      </c>
      <c r="I713" s="412"/>
      <c r="J713" s="509"/>
      <c r="K713" s="236"/>
      <c r="L713" s="604"/>
      <c r="M713" s="292"/>
      <c r="N713" s="292"/>
      <c r="O713" s="292"/>
      <c r="P713" s="292"/>
      <c r="Q713" s="292"/>
    </row>
    <row r="714" spans="1:17" x14ac:dyDescent="0.3">
      <c r="A714" s="24"/>
      <c r="B714" s="302"/>
      <c r="C714" s="302" t="s">
        <v>82</v>
      </c>
      <c r="D714" s="431"/>
      <c r="E714" s="143"/>
      <c r="F714" s="433"/>
      <c r="G714" s="144"/>
      <c r="H714" s="410">
        <f>(H713*D714)</f>
        <v>0</v>
      </c>
      <c r="I714" s="414">
        <f>SUM(H713:H714)</f>
        <v>0</v>
      </c>
      <c r="J714" s="374"/>
      <c r="K714" s="600"/>
      <c r="L714" s="601"/>
      <c r="M714" s="292"/>
      <c r="N714" s="292"/>
      <c r="O714" s="292"/>
      <c r="P714" s="292"/>
      <c r="Q714" s="292"/>
    </row>
    <row r="715" spans="1:17" x14ac:dyDescent="0.3">
      <c r="A715" s="24"/>
      <c r="B715" s="297" t="s">
        <v>403</v>
      </c>
      <c r="C715" s="297"/>
      <c r="D715" s="405"/>
      <c r="E715" s="97"/>
      <c r="F715" s="405"/>
      <c r="G715" s="159"/>
      <c r="H715" s="409">
        <f>IF(F715=0,D715*G715,D715*F715*G715)</f>
        <v>0</v>
      </c>
      <c r="I715" s="412"/>
      <c r="J715" s="509"/>
      <c r="K715" s="236"/>
      <c r="L715" s="604"/>
      <c r="M715" s="292"/>
      <c r="N715" s="292"/>
      <c r="O715" s="292"/>
      <c r="P715" s="292"/>
      <c r="Q715" s="292"/>
    </row>
    <row r="716" spans="1:17" x14ac:dyDescent="0.3">
      <c r="A716" s="24"/>
      <c r="B716" s="302"/>
      <c r="C716" s="302" t="s">
        <v>82</v>
      </c>
      <c r="D716" s="431"/>
      <c r="E716" s="143"/>
      <c r="F716" s="433"/>
      <c r="G716" s="144"/>
      <c r="H716" s="410">
        <f>(H715*D716)</f>
        <v>0</v>
      </c>
      <c r="I716" s="414">
        <f>SUM(H715:H716)</f>
        <v>0</v>
      </c>
      <c r="J716" s="374"/>
      <c r="K716" s="600"/>
      <c r="L716" s="601"/>
      <c r="M716" s="292"/>
      <c r="N716" s="292"/>
      <c r="O716" s="292"/>
      <c r="P716" s="292"/>
      <c r="Q716" s="292"/>
    </row>
    <row r="717" spans="1:17" x14ac:dyDescent="0.3">
      <c r="A717" s="24"/>
      <c r="B717" s="297" t="s">
        <v>390</v>
      </c>
      <c r="C717" s="297"/>
      <c r="D717" s="405"/>
      <c r="E717" s="97"/>
      <c r="F717" s="405"/>
      <c r="G717" s="96"/>
      <c r="H717" s="409">
        <f t="shared" ref="H717:H722" si="17">IF(F717=0,D717*G717,D717*F717*G717)</f>
        <v>0</v>
      </c>
      <c r="I717" s="412"/>
      <c r="J717" s="509"/>
      <c r="K717" s="236"/>
      <c r="L717" s="604"/>
      <c r="M717" s="292"/>
      <c r="N717" s="292"/>
      <c r="O717" s="292"/>
      <c r="P717" s="292"/>
      <c r="Q717" s="292"/>
    </row>
    <row r="718" spans="1:17" x14ac:dyDescent="0.3">
      <c r="A718" s="24"/>
      <c r="B718" s="310"/>
      <c r="C718" s="310"/>
      <c r="D718" s="406"/>
      <c r="E718" s="142"/>
      <c r="F718" s="406"/>
      <c r="G718" s="103"/>
      <c r="H718" s="410">
        <f t="shared" si="17"/>
        <v>0</v>
      </c>
      <c r="I718" s="414">
        <f>SUM(H717:H718)</f>
        <v>0</v>
      </c>
      <c r="J718" s="374"/>
      <c r="K718" s="236"/>
      <c r="L718" s="604"/>
      <c r="M718" s="292"/>
      <c r="N718" s="292"/>
      <c r="O718" s="292"/>
      <c r="P718" s="292"/>
      <c r="Q718" s="292"/>
    </row>
    <row r="719" spans="1:17" x14ac:dyDescent="0.3">
      <c r="A719" s="24"/>
      <c r="B719" s="297" t="s">
        <v>404</v>
      </c>
      <c r="C719" s="297"/>
      <c r="D719" s="405"/>
      <c r="E719" s="97"/>
      <c r="F719" s="405"/>
      <c r="G719" s="96"/>
      <c r="H719" s="409">
        <f t="shared" si="17"/>
        <v>0</v>
      </c>
      <c r="I719" s="412"/>
      <c r="J719" s="509"/>
      <c r="K719" s="236"/>
      <c r="L719" s="604"/>
      <c r="M719" s="292"/>
      <c r="N719" s="292"/>
      <c r="O719" s="292"/>
      <c r="P719" s="292"/>
      <c r="Q719" s="292"/>
    </row>
    <row r="720" spans="1:17" x14ac:dyDescent="0.3">
      <c r="A720" s="24"/>
      <c r="B720" s="310"/>
      <c r="C720" s="310"/>
      <c r="D720" s="406"/>
      <c r="E720" s="142"/>
      <c r="F720" s="406"/>
      <c r="G720" s="103"/>
      <c r="H720" s="410">
        <f t="shared" si="17"/>
        <v>0</v>
      </c>
      <c r="I720" s="414">
        <f>SUM(H719:H720)</f>
        <v>0</v>
      </c>
      <c r="J720" s="374"/>
      <c r="K720" s="236"/>
      <c r="L720" s="604"/>
      <c r="M720" s="292"/>
      <c r="N720" s="292"/>
      <c r="O720" s="292"/>
      <c r="P720" s="292"/>
      <c r="Q720" s="292"/>
    </row>
    <row r="721" spans="1:17" x14ac:dyDescent="0.3">
      <c r="A721" s="24"/>
      <c r="B721" s="297" t="s">
        <v>405</v>
      </c>
      <c r="C721" s="297"/>
      <c r="D721" s="405"/>
      <c r="E721" s="97"/>
      <c r="F721" s="405"/>
      <c r="G721" s="96"/>
      <c r="H721" s="409">
        <f t="shared" si="17"/>
        <v>0</v>
      </c>
      <c r="I721" s="412"/>
      <c r="J721" s="509"/>
      <c r="K721" s="236"/>
      <c r="L721" s="604"/>
      <c r="M721" s="292"/>
      <c r="N721" s="292"/>
      <c r="O721" s="292"/>
      <c r="P721" s="292"/>
      <c r="Q721" s="292"/>
    </row>
    <row r="722" spans="1:17" x14ac:dyDescent="0.3">
      <c r="A722" s="24"/>
      <c r="B722" s="310"/>
      <c r="C722" s="310"/>
      <c r="D722" s="406"/>
      <c r="E722" s="142"/>
      <c r="F722" s="406"/>
      <c r="G722" s="103"/>
      <c r="H722" s="410">
        <f t="shared" si="17"/>
        <v>0</v>
      </c>
      <c r="I722" s="414">
        <f>SUM(H721:H722)</f>
        <v>0</v>
      </c>
      <c r="J722" s="374"/>
      <c r="K722" s="236"/>
      <c r="L722" s="604"/>
      <c r="M722" s="292"/>
      <c r="N722" s="292"/>
      <c r="O722" s="292"/>
      <c r="P722" s="292"/>
      <c r="Q722" s="292"/>
    </row>
    <row r="723" spans="1:17" x14ac:dyDescent="0.3">
      <c r="A723" s="24"/>
      <c r="B723" s="297" t="s">
        <v>406</v>
      </c>
      <c r="C723" s="297"/>
      <c r="D723" s="405"/>
      <c r="E723" s="97"/>
      <c r="F723" s="405"/>
      <c r="G723" s="96"/>
      <c r="H723" s="409"/>
      <c r="I723" s="412"/>
      <c r="J723" s="509"/>
      <c r="K723" s="346"/>
      <c r="L723" s="604"/>
      <c r="M723" s="292"/>
      <c r="N723" s="292"/>
      <c r="O723" s="292"/>
      <c r="P723" s="292"/>
      <c r="Q723" s="292"/>
    </row>
    <row r="724" spans="1:17" x14ac:dyDescent="0.3">
      <c r="A724" s="24"/>
      <c r="B724" s="931" t="s">
        <v>407</v>
      </c>
      <c r="C724" s="931"/>
      <c r="D724" s="405"/>
      <c r="E724" s="97"/>
      <c r="F724" s="405"/>
      <c r="G724" s="154"/>
      <c r="H724" s="409">
        <f t="shared" ref="H724:H735" si="18">IF(F724=0,D724*G724,D724*F724*G724)</f>
        <v>0</v>
      </c>
      <c r="I724" s="412"/>
      <c r="J724" s="509"/>
      <c r="K724" s="346"/>
      <c r="L724" s="604"/>
      <c r="M724" s="292"/>
      <c r="N724" s="292"/>
      <c r="O724" s="292"/>
      <c r="P724" s="292"/>
      <c r="Q724" s="292"/>
    </row>
    <row r="725" spans="1:17" x14ac:dyDescent="0.3">
      <c r="A725" s="24"/>
      <c r="B725" s="310"/>
      <c r="C725" s="117" t="s">
        <v>408</v>
      </c>
      <c r="D725" s="406"/>
      <c r="E725" s="142"/>
      <c r="F725" s="406"/>
      <c r="G725" s="155"/>
      <c r="H725" s="410">
        <f t="shared" si="18"/>
        <v>0</v>
      </c>
      <c r="I725" s="414">
        <f>SUM(H723:H725)</f>
        <v>0</v>
      </c>
      <c r="J725" s="374"/>
      <c r="K725" s="610"/>
      <c r="L725" s="604"/>
      <c r="M725" s="292"/>
      <c r="N725" s="292"/>
      <c r="O725" s="292"/>
      <c r="P725" s="292"/>
      <c r="Q725" s="292"/>
    </row>
    <row r="726" spans="1:17" x14ac:dyDescent="0.3">
      <c r="A726" s="24"/>
      <c r="B726" s="297" t="s">
        <v>409</v>
      </c>
      <c r="C726" s="297"/>
      <c r="D726" s="405"/>
      <c r="E726" s="97"/>
      <c r="F726" s="405"/>
      <c r="G726" s="96"/>
      <c r="H726" s="409">
        <f t="shared" si="18"/>
        <v>0</v>
      </c>
      <c r="I726" s="412"/>
      <c r="J726" s="509"/>
      <c r="K726" s="236"/>
      <c r="L726" s="604"/>
      <c r="M726" s="292"/>
      <c r="N726" s="292"/>
      <c r="O726" s="292"/>
      <c r="P726" s="292"/>
      <c r="Q726" s="292"/>
    </row>
    <row r="727" spans="1:17" x14ac:dyDescent="0.3">
      <c r="A727" s="24"/>
      <c r="B727" s="310"/>
      <c r="C727" s="310"/>
      <c r="D727" s="406"/>
      <c r="E727" s="142"/>
      <c r="F727" s="406"/>
      <c r="G727" s="103"/>
      <c r="H727" s="410">
        <f t="shared" si="18"/>
        <v>0</v>
      </c>
      <c r="I727" s="414">
        <f>SUM(H726:H727)</f>
        <v>0</v>
      </c>
      <c r="J727" s="374"/>
      <c r="K727" s="236"/>
      <c r="L727" s="604"/>
      <c r="M727" s="292"/>
      <c r="N727" s="292"/>
      <c r="O727" s="292"/>
      <c r="P727" s="292"/>
      <c r="Q727" s="292"/>
    </row>
    <row r="728" spans="1:17" x14ac:dyDescent="0.3">
      <c r="A728" s="24"/>
      <c r="B728" s="297" t="s">
        <v>377</v>
      </c>
      <c r="C728" s="297"/>
      <c r="D728" s="405"/>
      <c r="E728" s="97"/>
      <c r="F728" s="405"/>
      <c r="G728" s="96"/>
      <c r="H728" s="409">
        <f t="shared" si="18"/>
        <v>0</v>
      </c>
      <c r="I728" s="412"/>
      <c r="J728" s="509"/>
      <c r="K728" s="236"/>
      <c r="L728" s="604"/>
      <c r="M728" s="292"/>
      <c r="N728" s="292"/>
      <c r="O728" s="292"/>
      <c r="P728" s="292"/>
      <c r="Q728" s="292"/>
    </row>
    <row r="729" spans="1:17" x14ac:dyDescent="0.3">
      <c r="A729" s="24"/>
      <c r="B729" s="310"/>
      <c r="C729" s="310"/>
      <c r="D729" s="406"/>
      <c r="E729" s="142"/>
      <c r="F729" s="406"/>
      <c r="G729" s="103"/>
      <c r="H729" s="410">
        <f t="shared" si="18"/>
        <v>0</v>
      </c>
      <c r="I729" s="414">
        <f>SUM(H728:H729)</f>
        <v>0</v>
      </c>
      <c r="J729" s="374"/>
      <c r="K729" s="236"/>
      <c r="L729" s="604"/>
      <c r="M729" s="292"/>
      <c r="N729" s="292"/>
      <c r="O729" s="292"/>
      <c r="P729" s="292"/>
      <c r="Q729" s="292"/>
    </row>
    <row r="730" spans="1:17" x14ac:dyDescent="0.3">
      <c r="A730" s="24"/>
      <c r="B730" s="297" t="s">
        <v>115</v>
      </c>
      <c r="C730" s="297"/>
      <c r="D730" s="405"/>
      <c r="E730" s="97"/>
      <c r="F730" s="405"/>
      <c r="G730" s="96"/>
      <c r="H730" s="409">
        <f t="shared" si="18"/>
        <v>0</v>
      </c>
      <c r="I730" s="412"/>
      <c r="J730" s="509"/>
      <c r="K730" s="236"/>
      <c r="L730" s="604"/>
      <c r="M730" s="292"/>
      <c r="N730" s="292"/>
      <c r="O730" s="292"/>
      <c r="P730" s="292"/>
      <c r="Q730" s="292"/>
    </row>
    <row r="731" spans="1:17" x14ac:dyDescent="0.3">
      <c r="A731" s="24"/>
      <c r="B731" s="310"/>
      <c r="C731" s="310"/>
      <c r="D731" s="406"/>
      <c r="E731" s="142"/>
      <c r="F731" s="406"/>
      <c r="G731" s="103"/>
      <c r="H731" s="410">
        <f t="shared" si="18"/>
        <v>0</v>
      </c>
      <c r="I731" s="414">
        <f>SUM(H730:H731)</f>
        <v>0</v>
      </c>
      <c r="J731" s="374"/>
      <c r="K731" s="236"/>
      <c r="L731" s="604"/>
      <c r="M731" s="292"/>
      <c r="N731" s="292"/>
      <c r="O731" s="292"/>
      <c r="P731" s="292"/>
      <c r="Q731" s="292"/>
    </row>
    <row r="732" spans="1:17" x14ac:dyDescent="0.3">
      <c r="A732" s="24"/>
      <c r="B732" s="297" t="s">
        <v>378</v>
      </c>
      <c r="C732" s="297"/>
      <c r="D732" s="405"/>
      <c r="E732" s="97"/>
      <c r="F732" s="405"/>
      <c r="G732" s="96"/>
      <c r="H732" s="409">
        <f t="shared" si="18"/>
        <v>0</v>
      </c>
      <c r="I732" s="412"/>
      <c r="J732" s="509"/>
      <c r="K732" s="236"/>
      <c r="L732" s="604"/>
      <c r="M732" s="292"/>
      <c r="N732" s="292"/>
      <c r="O732" s="292"/>
      <c r="P732" s="292"/>
      <c r="Q732" s="292"/>
    </row>
    <row r="733" spans="1:17" x14ac:dyDescent="0.3">
      <c r="A733" s="24"/>
      <c r="B733" s="310"/>
      <c r="C733" s="310"/>
      <c r="D733" s="406"/>
      <c r="E733" s="142"/>
      <c r="F733" s="406"/>
      <c r="G733" s="103"/>
      <c r="H733" s="410">
        <f t="shared" si="18"/>
        <v>0</v>
      </c>
      <c r="I733" s="414">
        <f>SUM(H732:H733)</f>
        <v>0</v>
      </c>
      <c r="J733" s="374"/>
      <c r="K733" s="236"/>
      <c r="L733" s="604"/>
      <c r="M733" s="292"/>
      <c r="N733" s="292"/>
      <c r="O733" s="292"/>
      <c r="P733" s="292"/>
      <c r="Q733" s="292"/>
    </row>
    <row r="734" spans="1:17" ht="13.5" customHeight="1" x14ac:dyDescent="0.3">
      <c r="A734" s="24"/>
      <c r="B734" s="297" t="s">
        <v>75</v>
      </c>
      <c r="C734" s="297"/>
      <c r="D734" s="405"/>
      <c r="E734" s="97"/>
      <c r="F734" s="405"/>
      <c r="G734" s="96"/>
      <c r="H734" s="409">
        <f t="shared" si="18"/>
        <v>0</v>
      </c>
      <c r="I734" s="412"/>
      <c r="J734" s="509"/>
      <c r="K734" s="236"/>
      <c r="L734" s="604"/>
      <c r="M734" s="292"/>
      <c r="N734" s="292"/>
      <c r="O734" s="292"/>
      <c r="P734" s="292"/>
      <c r="Q734" s="292"/>
    </row>
    <row r="735" spans="1:17" ht="14.4" thickBot="1" x14ac:dyDescent="0.35">
      <c r="A735" s="230"/>
      <c r="B735" s="298"/>
      <c r="C735" s="298"/>
      <c r="D735" s="422"/>
      <c r="E735" s="141"/>
      <c r="F735" s="422"/>
      <c r="G735" s="100"/>
      <c r="H735" s="411">
        <f t="shared" si="18"/>
        <v>0</v>
      </c>
      <c r="I735" s="416">
        <f>SUM(H734:H735)</f>
        <v>0</v>
      </c>
      <c r="J735" s="374"/>
      <c r="K735" s="236"/>
      <c r="L735" s="608"/>
      <c r="M735" s="292"/>
      <c r="N735" s="292"/>
      <c r="O735" s="292"/>
      <c r="P735" s="292"/>
      <c r="Q735" s="292"/>
    </row>
    <row r="736" spans="1:17" ht="16.05" customHeight="1" thickBot="1" x14ac:dyDescent="0.35">
      <c r="A736" s="566"/>
      <c r="B736" s="340" t="s">
        <v>410</v>
      </c>
      <c r="C736" s="299"/>
      <c r="D736" s="156"/>
      <c r="E736" s="156"/>
      <c r="F736" s="156"/>
      <c r="G736" s="110"/>
      <c r="H736" s="381"/>
      <c r="I736" s="516">
        <f>K736</f>
        <v>0</v>
      </c>
      <c r="J736" s="529"/>
      <c r="K736" s="607">
        <f>SUM(I707:I735)</f>
        <v>0</v>
      </c>
      <c r="L736" s="237"/>
      <c r="M736" s="292"/>
      <c r="N736" s="292"/>
      <c r="O736" s="292"/>
      <c r="P736" s="292"/>
      <c r="Q736" s="292"/>
    </row>
    <row r="737" spans="1:17" x14ac:dyDescent="0.3">
      <c r="A737" s="133"/>
      <c r="B737" s="334"/>
      <c r="C737" s="296"/>
      <c r="D737" s="139"/>
      <c r="E737" s="139"/>
      <c r="F737" s="139"/>
      <c r="G737" s="101"/>
      <c r="H737" s="194"/>
      <c r="I737" s="382"/>
      <c r="J737" s="382"/>
      <c r="K737" s="257"/>
      <c r="L737" s="237"/>
      <c r="M737" s="292"/>
      <c r="N737" s="292"/>
      <c r="O737" s="292"/>
      <c r="P737" s="292"/>
      <c r="Q737" s="292"/>
    </row>
    <row r="738" spans="1:17" ht="15" customHeight="1" x14ac:dyDescent="0.3">
      <c r="A738" s="133" t="s">
        <v>411</v>
      </c>
      <c r="B738" s="334" t="s">
        <v>412</v>
      </c>
      <c r="C738" s="297"/>
      <c r="D738" s="142"/>
      <c r="E738" s="142"/>
      <c r="F738" s="142"/>
      <c r="G738" s="103"/>
      <c r="H738" s="376"/>
      <c r="I738" s="383"/>
      <c r="J738" s="515"/>
      <c r="K738" s="236"/>
      <c r="L738" s="237"/>
      <c r="M738" s="292"/>
      <c r="N738" s="292"/>
      <c r="O738" s="292"/>
      <c r="P738" s="292"/>
      <c r="Q738" s="292"/>
    </row>
    <row r="739" spans="1:17" ht="13.5" customHeight="1" x14ac:dyDescent="0.3">
      <c r="A739" s="24"/>
      <c r="B739" s="297" t="s">
        <v>413</v>
      </c>
      <c r="C739" s="297"/>
      <c r="D739" s="405"/>
      <c r="E739" s="97"/>
      <c r="F739" s="405"/>
      <c r="G739" s="96"/>
      <c r="H739" s="409">
        <f>IF(F739=0,D739*G739,D739*F739*G739)</f>
        <v>0</v>
      </c>
      <c r="I739" s="484"/>
      <c r="J739" s="515"/>
      <c r="K739" s="236"/>
      <c r="L739" s="237"/>
      <c r="M739" s="292"/>
      <c r="N739" s="292"/>
      <c r="O739" s="292"/>
      <c r="P739" s="292"/>
      <c r="Q739" s="292"/>
    </row>
    <row r="740" spans="1:17" ht="13.5" customHeight="1" x14ac:dyDescent="0.3">
      <c r="A740" s="24"/>
      <c r="B740" s="297" t="s">
        <v>414</v>
      </c>
      <c r="C740" s="297"/>
      <c r="D740" s="405"/>
      <c r="E740" s="97"/>
      <c r="F740" s="405"/>
      <c r="G740" s="96"/>
      <c r="H740" s="409">
        <f>IF(F740=0,D740*G740,D740*F740*G740)</f>
        <v>0</v>
      </c>
      <c r="I740" s="412"/>
      <c r="J740" s="509"/>
      <c r="K740" s="236"/>
      <c r="L740" s="237"/>
      <c r="M740" s="292"/>
      <c r="N740" s="292"/>
      <c r="O740" s="292"/>
      <c r="P740" s="292"/>
      <c r="Q740" s="292"/>
    </row>
    <row r="741" spans="1:17" ht="14.4" thickBot="1" x14ac:dyDescent="0.35">
      <c r="A741" s="230"/>
      <c r="B741" s="298" t="s">
        <v>415</v>
      </c>
      <c r="C741" s="298"/>
      <c r="D741" s="422"/>
      <c r="E741" s="141"/>
      <c r="F741" s="422"/>
      <c r="G741" s="100"/>
      <c r="H741" s="411">
        <f>IF(F741=0,D741*G741,D741*F741*G741)</f>
        <v>0</v>
      </c>
      <c r="I741" s="416">
        <f>SUM(H739:H741)</f>
        <v>0</v>
      </c>
      <c r="J741" s="374"/>
      <c r="K741" s="236"/>
      <c r="L741" s="237"/>
      <c r="M741" s="292"/>
      <c r="N741" s="292"/>
      <c r="O741" s="292"/>
      <c r="P741" s="292"/>
      <c r="Q741" s="292"/>
    </row>
    <row r="742" spans="1:17" ht="16.05" customHeight="1" thickBot="1" x14ac:dyDescent="0.35">
      <c r="A742" s="133"/>
      <c r="B742" s="340" t="s">
        <v>416</v>
      </c>
      <c r="C742" s="298"/>
      <c r="D742" s="141"/>
      <c r="E742" s="141"/>
      <c r="F742" s="141"/>
      <c r="G742" s="100"/>
      <c r="H742" s="375"/>
      <c r="I742" s="478">
        <f>K742</f>
        <v>0</v>
      </c>
      <c r="J742" s="382"/>
      <c r="K742" s="607">
        <f>SUM(I739:I741)</f>
        <v>0</v>
      </c>
      <c r="L742" s="237"/>
      <c r="M742" s="292"/>
      <c r="N742" s="292"/>
      <c r="O742" s="292"/>
      <c r="P742" s="292"/>
      <c r="Q742" s="292"/>
    </row>
    <row r="743" spans="1:17" ht="16.05" customHeight="1" thickBot="1" x14ac:dyDescent="0.35">
      <c r="A743" s="565"/>
      <c r="B743" s="358" t="s">
        <v>354</v>
      </c>
      <c r="C743" s="306"/>
      <c r="D743" s="158"/>
      <c r="E743" s="158"/>
      <c r="F743" s="158"/>
      <c r="G743" s="112"/>
      <c r="H743" s="377"/>
      <c r="I743" s="521">
        <f>K743</f>
        <v>0</v>
      </c>
      <c r="J743" s="531"/>
      <c r="K743" s="611">
        <f>SUM(K625:K742)</f>
        <v>0</v>
      </c>
      <c r="L743" s="237"/>
      <c r="M743" s="292"/>
      <c r="N743" s="292"/>
      <c r="O743" s="292"/>
      <c r="P743" s="292"/>
      <c r="Q743" s="292"/>
    </row>
    <row r="744" spans="1:17" x14ac:dyDescent="0.3">
      <c r="A744" s="133"/>
      <c r="B744" s="343"/>
      <c r="C744" s="300"/>
      <c r="D744" s="99"/>
      <c r="E744" s="99"/>
      <c r="F744" s="99"/>
      <c r="G744" s="104"/>
      <c r="H744" s="378"/>
      <c r="I744" s="379"/>
      <c r="J744" s="379"/>
      <c r="K744" s="507"/>
      <c r="L744" s="237"/>
      <c r="M744" s="292"/>
      <c r="N744" s="292"/>
      <c r="O744" s="292"/>
      <c r="P744" s="292"/>
      <c r="Q744" s="292"/>
    </row>
    <row r="745" spans="1:17" ht="15" customHeight="1" x14ac:dyDescent="0.3">
      <c r="A745" s="133" t="s">
        <v>417</v>
      </c>
      <c r="B745" s="343" t="s">
        <v>418</v>
      </c>
      <c r="C745" s="296"/>
      <c r="D745" s="417"/>
      <c r="E745" s="417"/>
      <c r="F745" s="417"/>
      <c r="G745" s="418"/>
      <c r="H745" s="419"/>
      <c r="I745" s="420"/>
      <c r="J745" s="244"/>
      <c r="K745" s="236"/>
      <c r="L745" s="237"/>
      <c r="M745" s="292"/>
      <c r="N745" s="292"/>
      <c r="O745" s="292"/>
      <c r="P745" s="292"/>
      <c r="Q745" s="292"/>
    </row>
    <row r="746" spans="1:17" x14ac:dyDescent="0.3">
      <c r="A746" s="24"/>
      <c r="B746" s="301" t="s">
        <v>419</v>
      </c>
      <c r="C746" s="297" t="s">
        <v>343</v>
      </c>
      <c r="D746" s="405"/>
      <c r="E746" s="97" t="s">
        <v>420</v>
      </c>
      <c r="F746" s="405"/>
      <c r="G746" s="96"/>
      <c r="H746" s="409">
        <f t="shared" ref="H746:H766" si="19">IF(F746=0,D746*G746,D746*F746*G746)</f>
        <v>0</v>
      </c>
      <c r="I746" s="638"/>
      <c r="J746" s="515"/>
      <c r="K746" s="236"/>
      <c r="L746" s="237"/>
      <c r="M746" s="292"/>
      <c r="N746" s="292"/>
      <c r="O746" s="292"/>
      <c r="P746" s="292"/>
      <c r="Q746" s="292"/>
    </row>
    <row r="747" spans="1:17" x14ac:dyDescent="0.3">
      <c r="A747" s="24"/>
      <c r="C747" s="297" t="s">
        <v>421</v>
      </c>
      <c r="D747" s="405"/>
      <c r="E747" s="97"/>
      <c r="F747" s="405"/>
      <c r="G747" s="96"/>
      <c r="H747" s="409">
        <f t="shared" si="19"/>
        <v>0</v>
      </c>
      <c r="I747" s="638"/>
      <c r="J747" s="515"/>
      <c r="K747" s="236"/>
      <c r="L747" s="237"/>
      <c r="M747" s="292"/>
      <c r="N747" s="292"/>
      <c r="O747" s="292"/>
      <c r="P747" s="292"/>
      <c r="Q747" s="292"/>
    </row>
    <row r="748" spans="1:17" x14ac:dyDescent="0.3">
      <c r="A748" s="24"/>
      <c r="C748" s="297" t="s">
        <v>422</v>
      </c>
      <c r="D748" s="405"/>
      <c r="E748" s="97"/>
      <c r="F748" s="405"/>
      <c r="G748" s="96"/>
      <c r="H748" s="409">
        <f t="shared" si="19"/>
        <v>0</v>
      </c>
      <c r="I748" s="638"/>
      <c r="J748" s="514"/>
      <c r="K748" s="236"/>
      <c r="L748" s="237"/>
      <c r="M748" s="292"/>
      <c r="N748" s="292"/>
      <c r="O748" s="292"/>
      <c r="P748" s="292"/>
      <c r="Q748" s="292"/>
    </row>
    <row r="749" spans="1:17" x14ac:dyDescent="0.3">
      <c r="A749" s="24"/>
      <c r="C749" s="297" t="s">
        <v>423</v>
      </c>
      <c r="D749" s="405"/>
      <c r="E749" s="97"/>
      <c r="F749" s="405"/>
      <c r="G749" s="96"/>
      <c r="H749" s="409">
        <f t="shared" si="19"/>
        <v>0</v>
      </c>
      <c r="I749" s="638"/>
      <c r="J749" s="514"/>
      <c r="K749" s="236"/>
      <c r="L749" s="237"/>
      <c r="M749" s="292"/>
      <c r="N749" s="292"/>
      <c r="O749" s="292"/>
      <c r="P749" s="292"/>
      <c r="Q749" s="292"/>
    </row>
    <row r="750" spans="1:17" x14ac:dyDescent="0.3">
      <c r="A750" s="24"/>
      <c r="C750" s="297" t="s">
        <v>424</v>
      </c>
      <c r="D750" s="405"/>
      <c r="E750" s="97"/>
      <c r="F750" s="405"/>
      <c r="G750" s="96"/>
      <c r="H750" s="409">
        <f t="shared" si="19"/>
        <v>0</v>
      </c>
      <c r="I750" s="631"/>
      <c r="J750" s="509"/>
      <c r="K750" s="236"/>
      <c r="L750" s="237"/>
      <c r="M750" s="292"/>
      <c r="N750" s="292"/>
      <c r="O750" s="292"/>
      <c r="P750" s="292"/>
      <c r="Q750" s="292"/>
    </row>
    <row r="751" spans="1:17" x14ac:dyDescent="0.3">
      <c r="A751" s="24"/>
      <c r="C751" s="308" t="s">
        <v>425</v>
      </c>
      <c r="D751" s="405"/>
      <c r="E751" s="97"/>
      <c r="F751" s="405"/>
      <c r="G751" s="96"/>
      <c r="H751" s="409">
        <f t="shared" si="19"/>
        <v>0</v>
      </c>
      <c r="I751" s="631"/>
      <c r="J751" s="509"/>
      <c r="K751" s="236"/>
      <c r="L751" s="237"/>
      <c r="M751" s="292"/>
      <c r="N751" s="292"/>
      <c r="O751" s="292"/>
      <c r="P751" s="292"/>
      <c r="Q751" s="292"/>
    </row>
    <row r="752" spans="1:17" x14ac:dyDescent="0.3">
      <c r="A752" s="24"/>
      <c r="C752" s="297" t="s">
        <v>426</v>
      </c>
      <c r="D752" s="405"/>
      <c r="E752" s="97"/>
      <c r="F752" s="405"/>
      <c r="G752" s="96"/>
      <c r="H752" s="409">
        <f t="shared" si="19"/>
        <v>0</v>
      </c>
      <c r="I752" s="631"/>
      <c r="J752" s="374"/>
      <c r="K752" s="236"/>
      <c r="L752" s="237"/>
      <c r="M752" s="292"/>
      <c r="N752" s="292"/>
      <c r="O752" s="292"/>
      <c r="P752" s="292"/>
      <c r="Q752" s="292"/>
    </row>
    <row r="753" spans="1:17" x14ac:dyDescent="0.3">
      <c r="A753" s="24"/>
      <c r="B753" s="325"/>
      <c r="C753" s="310" t="s">
        <v>427</v>
      </c>
      <c r="D753" s="406"/>
      <c r="E753" s="142"/>
      <c r="F753" s="406"/>
      <c r="G753" s="103"/>
      <c r="H753" s="410">
        <f t="shared" si="19"/>
        <v>0</v>
      </c>
      <c r="I753" s="414">
        <f>SUM(H746:H753)</f>
        <v>0</v>
      </c>
      <c r="J753" s="374"/>
      <c r="K753" s="236"/>
      <c r="L753" s="237"/>
      <c r="M753" s="292"/>
      <c r="N753" s="292"/>
      <c r="O753" s="292"/>
      <c r="P753" s="292"/>
      <c r="Q753" s="292"/>
    </row>
    <row r="754" spans="1:17" x14ac:dyDescent="0.3">
      <c r="A754" s="24"/>
      <c r="B754" s="297" t="s">
        <v>428</v>
      </c>
      <c r="C754" s="297" t="s">
        <v>429</v>
      </c>
      <c r="D754" s="405"/>
      <c r="E754" s="97"/>
      <c r="F754" s="405"/>
      <c r="G754" s="96"/>
      <c r="H754" s="409">
        <f t="shared" si="19"/>
        <v>0</v>
      </c>
      <c r="I754" s="412"/>
      <c r="J754" s="509"/>
      <c r="K754" s="236"/>
      <c r="L754" s="237"/>
      <c r="M754" s="292"/>
      <c r="N754" s="292"/>
      <c r="O754" s="292"/>
      <c r="P754" s="292"/>
      <c r="Q754" s="292"/>
    </row>
    <row r="755" spans="1:17" x14ac:dyDescent="0.3">
      <c r="A755" s="24"/>
      <c r="B755" s="296"/>
      <c r="C755" s="297" t="s">
        <v>430</v>
      </c>
      <c r="D755" s="405"/>
      <c r="E755" s="97"/>
      <c r="F755" s="405"/>
      <c r="G755" s="96"/>
      <c r="H755" s="409">
        <f t="shared" si="19"/>
        <v>0</v>
      </c>
      <c r="I755" s="412"/>
      <c r="J755" s="509"/>
      <c r="K755" s="236"/>
      <c r="L755" s="237"/>
      <c r="M755" s="292"/>
      <c r="N755" s="292"/>
      <c r="O755" s="292"/>
      <c r="P755" s="292"/>
      <c r="Q755" s="292"/>
    </row>
    <row r="756" spans="1:17" x14ac:dyDescent="0.3">
      <c r="A756" s="24"/>
      <c r="B756" s="314"/>
      <c r="C756" s="487" t="s">
        <v>431</v>
      </c>
      <c r="D756" s="406"/>
      <c r="E756" s="142"/>
      <c r="F756" s="406"/>
      <c r="G756" s="103"/>
      <c r="H756" s="410">
        <f t="shared" si="19"/>
        <v>0</v>
      </c>
      <c r="I756" s="414">
        <f>SUM(H754:H756)</f>
        <v>0</v>
      </c>
      <c r="J756" s="374"/>
      <c r="K756" s="236"/>
      <c r="L756" s="237"/>
      <c r="M756" s="292"/>
      <c r="N756" s="292"/>
      <c r="O756" s="292"/>
      <c r="P756" s="292"/>
      <c r="Q756" s="292"/>
    </row>
    <row r="757" spans="1:17" x14ac:dyDescent="0.3">
      <c r="A757" s="24"/>
      <c r="B757" s="297" t="s">
        <v>432</v>
      </c>
      <c r="C757" s="297"/>
      <c r="D757" s="405"/>
      <c r="E757" s="97"/>
      <c r="F757" s="405"/>
      <c r="G757" s="96"/>
      <c r="H757" s="409">
        <f t="shared" si="19"/>
        <v>0</v>
      </c>
      <c r="I757" s="412"/>
      <c r="J757" s="509"/>
      <c r="K757" s="236"/>
      <c r="L757" s="237"/>
      <c r="M757" s="292"/>
      <c r="N757" s="292"/>
      <c r="O757" s="292"/>
      <c r="P757" s="292"/>
      <c r="Q757" s="292"/>
    </row>
    <row r="758" spans="1:17" x14ac:dyDescent="0.3">
      <c r="A758" s="24"/>
      <c r="B758" s="310"/>
      <c r="C758" s="310"/>
      <c r="D758" s="406"/>
      <c r="E758" s="142"/>
      <c r="F758" s="406"/>
      <c r="G758" s="103"/>
      <c r="H758" s="410">
        <f t="shared" si="19"/>
        <v>0</v>
      </c>
      <c r="I758" s="414">
        <f>SUM(H757:H758)</f>
        <v>0</v>
      </c>
      <c r="J758" s="374"/>
      <c r="K758" s="236"/>
      <c r="L758" s="237"/>
      <c r="M758" s="292"/>
      <c r="N758" s="292"/>
      <c r="O758" s="292"/>
      <c r="P758" s="292"/>
      <c r="Q758" s="292"/>
    </row>
    <row r="759" spans="1:17" x14ac:dyDescent="0.3">
      <c r="A759" s="25"/>
      <c r="B759" s="297" t="s">
        <v>433</v>
      </c>
      <c r="C759" s="297"/>
      <c r="D759" s="405"/>
      <c r="E759" s="97"/>
      <c r="F759" s="405"/>
      <c r="G759" s="96"/>
      <c r="H759" s="409">
        <f t="shared" si="19"/>
        <v>0</v>
      </c>
      <c r="I759" s="412"/>
      <c r="J759" s="509"/>
      <c r="K759" s="236"/>
      <c r="L759" s="237"/>
      <c r="M759" s="292"/>
      <c r="N759" s="292"/>
      <c r="O759" s="292"/>
      <c r="P759" s="292"/>
      <c r="Q759" s="292"/>
    </row>
    <row r="760" spans="1:17" x14ac:dyDescent="0.3">
      <c r="A760" s="25"/>
      <c r="B760" s="310"/>
      <c r="C760" s="310"/>
      <c r="D760" s="406"/>
      <c r="E760" s="142"/>
      <c r="F760" s="406"/>
      <c r="G760" s="103"/>
      <c r="H760" s="410">
        <f t="shared" si="19"/>
        <v>0</v>
      </c>
      <c r="I760" s="414">
        <f>SUM(H759:H760)</f>
        <v>0</v>
      </c>
      <c r="J760" s="374"/>
      <c r="K760" s="236"/>
      <c r="L760" s="237"/>
      <c r="M760" s="292"/>
      <c r="N760" s="292"/>
      <c r="O760" s="292"/>
      <c r="P760" s="292"/>
      <c r="Q760" s="292"/>
    </row>
    <row r="761" spans="1:17" x14ac:dyDescent="0.3">
      <c r="A761" s="25"/>
      <c r="B761" s="297" t="s">
        <v>434</v>
      </c>
      <c r="C761" s="297"/>
      <c r="D761" s="405"/>
      <c r="E761" s="97"/>
      <c r="F761" s="405"/>
      <c r="G761" s="96"/>
      <c r="H761" s="409">
        <f t="shared" si="19"/>
        <v>0</v>
      </c>
      <c r="I761" s="412"/>
      <c r="J761" s="509"/>
      <c r="K761" s="236"/>
      <c r="L761" s="237"/>
      <c r="M761" s="292"/>
      <c r="N761" s="292"/>
      <c r="O761" s="292"/>
      <c r="P761" s="292"/>
      <c r="Q761" s="292"/>
    </row>
    <row r="762" spans="1:17" x14ac:dyDescent="0.3">
      <c r="A762" s="25"/>
      <c r="B762" s="310"/>
      <c r="C762" s="310"/>
      <c r="D762" s="406"/>
      <c r="E762" s="142"/>
      <c r="F762" s="406"/>
      <c r="G762" s="103"/>
      <c r="H762" s="410">
        <f t="shared" si="19"/>
        <v>0</v>
      </c>
      <c r="I762" s="414">
        <f>SUM(H761:H762)</f>
        <v>0</v>
      </c>
      <c r="J762" s="374"/>
      <c r="K762" s="236"/>
      <c r="L762" s="237"/>
      <c r="M762" s="292"/>
      <c r="N762" s="292"/>
      <c r="O762" s="292"/>
      <c r="P762" s="292"/>
      <c r="Q762" s="292"/>
    </row>
    <row r="763" spans="1:17" x14ac:dyDescent="0.3">
      <c r="A763" s="25"/>
      <c r="B763" s="297" t="s">
        <v>435</v>
      </c>
      <c r="C763" s="297"/>
      <c r="D763" s="405"/>
      <c r="E763" s="97"/>
      <c r="F763" s="405"/>
      <c r="G763" s="96"/>
      <c r="H763" s="409">
        <f t="shared" si="19"/>
        <v>0</v>
      </c>
      <c r="I763" s="412"/>
      <c r="J763" s="509"/>
      <c r="K763" s="236"/>
      <c r="L763" s="237"/>
      <c r="M763" s="292"/>
      <c r="N763" s="292"/>
      <c r="O763" s="292"/>
      <c r="P763" s="292"/>
      <c r="Q763" s="292"/>
    </row>
    <row r="764" spans="1:17" x14ac:dyDescent="0.3">
      <c r="A764" s="25"/>
      <c r="B764" s="314"/>
      <c r="C764" s="310"/>
      <c r="D764" s="406"/>
      <c r="E764" s="142"/>
      <c r="F764" s="406"/>
      <c r="G764" s="103"/>
      <c r="H764" s="410">
        <f t="shared" si="19"/>
        <v>0</v>
      </c>
      <c r="I764" s="414">
        <f>SUM(H763:H764)</f>
        <v>0</v>
      </c>
      <c r="J764" s="374"/>
      <c r="K764" s="236"/>
      <c r="L764" s="237"/>
      <c r="M764" s="292"/>
      <c r="N764" s="292"/>
      <c r="O764" s="292"/>
      <c r="P764" s="292"/>
      <c r="Q764" s="292"/>
    </row>
    <row r="765" spans="1:17" x14ac:dyDescent="0.3">
      <c r="A765" s="25"/>
      <c r="B765" s="297" t="s">
        <v>75</v>
      </c>
      <c r="C765" s="297"/>
      <c r="D765" s="405"/>
      <c r="E765" s="97"/>
      <c r="F765" s="405"/>
      <c r="G765" s="96"/>
      <c r="H765" s="409">
        <f t="shared" si="19"/>
        <v>0</v>
      </c>
      <c r="I765" s="412"/>
      <c r="J765" s="509"/>
      <c r="K765" s="236"/>
      <c r="L765" s="237"/>
      <c r="M765" s="292"/>
      <c r="N765" s="292"/>
      <c r="O765" s="292"/>
      <c r="P765" s="292"/>
      <c r="Q765" s="292"/>
    </row>
    <row r="766" spans="1:17" ht="14.4" thickBot="1" x14ac:dyDescent="0.35">
      <c r="A766" s="228"/>
      <c r="B766" s="298"/>
      <c r="C766" s="298"/>
      <c r="D766" s="422"/>
      <c r="E766" s="141"/>
      <c r="F766" s="422"/>
      <c r="G766" s="100"/>
      <c r="H766" s="411">
        <f t="shared" si="19"/>
        <v>0</v>
      </c>
      <c r="I766" s="416">
        <f>SUM(H765:H766)</f>
        <v>0</v>
      </c>
      <c r="J766" s="374"/>
      <c r="K766" s="236"/>
      <c r="L766" s="237"/>
      <c r="M766" s="292"/>
      <c r="N766" s="292"/>
      <c r="O766" s="292"/>
      <c r="P766" s="292"/>
      <c r="Q766" s="292"/>
    </row>
    <row r="767" spans="1:17" ht="16.05" customHeight="1" thickBot="1" x14ac:dyDescent="0.35">
      <c r="A767" s="228"/>
      <c r="B767" s="340" t="s">
        <v>436</v>
      </c>
      <c r="C767" s="299"/>
      <c r="D767" s="156"/>
      <c r="E767" s="156"/>
      <c r="F767" s="156"/>
      <c r="G767" s="110"/>
      <c r="H767" s="381"/>
      <c r="I767" s="516">
        <f>K767</f>
        <v>0</v>
      </c>
      <c r="J767" s="529"/>
      <c r="K767" s="607">
        <f>SUM(I746:I766)</f>
        <v>0</v>
      </c>
      <c r="L767" s="237"/>
      <c r="M767" s="292"/>
      <c r="N767" s="292"/>
      <c r="O767" s="292"/>
      <c r="P767" s="292"/>
      <c r="Q767" s="292"/>
    </row>
    <row r="768" spans="1:17" x14ac:dyDescent="0.3">
      <c r="A768" s="229"/>
      <c r="B768" s="296"/>
      <c r="C768" s="296"/>
      <c r="D768" s="139"/>
      <c r="E768" s="139"/>
      <c r="F768" s="139"/>
      <c r="G768" s="101"/>
      <c r="H768" s="194"/>
      <c r="I768" s="382"/>
      <c r="J768" s="382"/>
      <c r="K768" s="257"/>
      <c r="L768" s="237"/>
      <c r="M768" s="292"/>
      <c r="N768" s="292"/>
      <c r="O768" s="292"/>
      <c r="P768" s="292"/>
      <c r="Q768" s="292"/>
    </row>
    <row r="769" spans="1:17" ht="15" customHeight="1" x14ac:dyDescent="0.3">
      <c r="A769" s="133" t="s">
        <v>437</v>
      </c>
      <c r="B769" s="343" t="s">
        <v>438</v>
      </c>
      <c r="C769" s="300"/>
      <c r="D769" s="417"/>
      <c r="E769" s="417"/>
      <c r="F769" s="417"/>
      <c r="G769" s="418"/>
      <c r="H769" s="419"/>
      <c r="I769" s="420"/>
      <c r="J769" s="244"/>
      <c r="K769" s="236"/>
      <c r="L769" s="237"/>
      <c r="M769" s="292"/>
      <c r="N769" s="292"/>
      <c r="O769" s="292"/>
      <c r="P769" s="292"/>
      <c r="Q769" s="292"/>
    </row>
    <row r="770" spans="1:17" x14ac:dyDescent="0.3">
      <c r="A770" s="24"/>
      <c r="B770" s="297" t="s">
        <v>439</v>
      </c>
      <c r="C770" s="555" t="s">
        <v>71</v>
      </c>
      <c r="D770" s="404"/>
      <c r="E770" s="152"/>
      <c r="F770" s="404"/>
      <c r="G770" s="108"/>
      <c r="H770" s="409">
        <f>IF(F770=0,D770*G770,D770*F770*G770)</f>
        <v>0</v>
      </c>
      <c r="I770" s="412"/>
      <c r="J770" s="509"/>
      <c r="K770" s="604"/>
      <c r="L770" s="604"/>
      <c r="M770" s="292"/>
      <c r="N770" s="292"/>
      <c r="O770" s="292"/>
      <c r="P770" s="292"/>
      <c r="Q770" s="292"/>
    </row>
    <row r="771" spans="1:17" x14ac:dyDescent="0.3">
      <c r="A771"/>
      <c r="B771" s="302"/>
      <c r="C771" s="302" t="s">
        <v>82</v>
      </c>
      <c r="D771" s="431"/>
      <c r="E771" s="143"/>
      <c r="F771" s="433"/>
      <c r="G771" s="144"/>
      <c r="H771" s="410">
        <f>(H770*D771)</f>
        <v>0</v>
      </c>
      <c r="I771" s="414">
        <f>SUM(H770:H771)</f>
        <v>0</v>
      </c>
      <c r="J771" s="374"/>
      <c r="K771" s="600"/>
      <c r="L771" s="601"/>
      <c r="M771" s="292"/>
      <c r="N771" s="292"/>
      <c r="O771" s="292"/>
      <c r="P771" s="292"/>
      <c r="Q771" s="292"/>
    </row>
    <row r="772" spans="1:17" x14ac:dyDescent="0.3">
      <c r="A772" s="24"/>
      <c r="B772" s="556" t="s">
        <v>440</v>
      </c>
      <c r="C772" s="557" t="s">
        <v>71</v>
      </c>
      <c r="D772" s="404"/>
      <c r="E772" s="152"/>
      <c r="F772" s="404"/>
      <c r="G772" s="108"/>
      <c r="H772" s="409">
        <f>IF(F772=0,D772*G772,D772*F772*G772)</f>
        <v>0</v>
      </c>
      <c r="I772" s="412"/>
      <c r="J772" s="509"/>
      <c r="K772" s="604"/>
      <c r="L772" s="604"/>
      <c r="M772" s="292"/>
      <c r="N772" s="292"/>
      <c r="O772" s="292"/>
      <c r="P772" s="292"/>
      <c r="Q772" s="292"/>
    </row>
    <row r="773" spans="1:17" x14ac:dyDescent="0.3">
      <c r="A773" s="24"/>
      <c r="B773" s="302"/>
      <c r="C773" s="302" t="s">
        <v>82</v>
      </c>
      <c r="D773" s="431"/>
      <c r="E773" s="143"/>
      <c r="F773" s="433"/>
      <c r="G773" s="144"/>
      <c r="H773" s="410">
        <f>(H772*D773)</f>
        <v>0</v>
      </c>
      <c r="I773" s="414">
        <f>SUM(H772:H773)</f>
        <v>0</v>
      </c>
      <c r="J773" s="374"/>
      <c r="K773" s="600"/>
      <c r="L773" s="601"/>
      <c r="M773" s="292"/>
      <c r="N773" s="292"/>
      <c r="O773" s="292"/>
      <c r="P773" s="292"/>
      <c r="Q773" s="292"/>
    </row>
    <row r="774" spans="1:17" x14ac:dyDescent="0.3">
      <c r="A774" s="24"/>
      <c r="B774" s="297" t="s">
        <v>441</v>
      </c>
      <c r="C774" s="278" t="s">
        <v>71</v>
      </c>
      <c r="D774" s="404"/>
      <c r="E774" s="152"/>
      <c r="F774" s="404"/>
      <c r="G774" s="108"/>
      <c r="H774" s="409">
        <f>IF(F774=0,D774*G774,D774*F774*G774)</f>
        <v>0</v>
      </c>
      <c r="I774" s="412"/>
      <c r="J774" s="509"/>
      <c r="K774" s="604"/>
      <c r="L774" s="604"/>
      <c r="M774" s="292"/>
      <c r="N774" s="292"/>
      <c r="O774" s="292"/>
      <c r="P774" s="292"/>
      <c r="Q774" s="292"/>
    </row>
    <row r="775" spans="1:17" x14ac:dyDescent="0.3">
      <c r="A775" s="24"/>
      <c r="B775" s="302"/>
      <c r="C775" s="302" t="s">
        <v>82</v>
      </c>
      <c r="D775" s="431"/>
      <c r="E775" s="143"/>
      <c r="F775" s="433"/>
      <c r="G775" s="144"/>
      <c r="H775" s="410">
        <f>(H774*D775)</f>
        <v>0</v>
      </c>
      <c r="I775" s="414">
        <f>SUM(H774:H775)</f>
        <v>0</v>
      </c>
      <c r="J775" s="374"/>
      <c r="K775" s="600"/>
      <c r="L775" s="601"/>
      <c r="M775" s="292"/>
      <c r="N775" s="292"/>
      <c r="O775" s="292"/>
      <c r="P775" s="292"/>
      <c r="Q775" s="292"/>
    </row>
    <row r="776" spans="1:17" x14ac:dyDescent="0.3">
      <c r="A776" s="24"/>
      <c r="B776" s="297" t="s">
        <v>442</v>
      </c>
      <c r="C776" s="278" t="s">
        <v>71</v>
      </c>
      <c r="D776" s="404"/>
      <c r="E776" s="152"/>
      <c r="F776" s="404"/>
      <c r="G776" s="108"/>
      <c r="H776" s="409">
        <f>IF(F776=0,D776*G776,D776*F776*G776)</f>
        <v>0</v>
      </c>
      <c r="I776" s="412"/>
      <c r="J776" s="509"/>
      <c r="K776" s="600"/>
      <c r="L776" s="601"/>
      <c r="M776" s="292"/>
      <c r="N776" s="292"/>
      <c r="O776" s="292"/>
      <c r="P776" s="292"/>
      <c r="Q776" s="292"/>
    </row>
    <row r="777" spans="1:17" x14ac:dyDescent="0.3">
      <c r="A777" s="24"/>
      <c r="B777" s="302"/>
      <c r="C777" s="302" t="s">
        <v>82</v>
      </c>
      <c r="D777" s="431"/>
      <c r="E777" s="143"/>
      <c r="F777" s="433"/>
      <c r="G777" s="144"/>
      <c r="H777" s="410">
        <f>(H776*D777)</f>
        <v>0</v>
      </c>
      <c r="I777" s="414">
        <f>SUM(H776:H777)</f>
        <v>0</v>
      </c>
      <c r="J777" s="374"/>
      <c r="K777" s="600"/>
      <c r="L777" s="601"/>
      <c r="M777" s="292"/>
      <c r="N777" s="292"/>
      <c r="O777" s="292"/>
      <c r="P777" s="292"/>
      <c r="Q777" s="292"/>
    </row>
    <row r="778" spans="1:17" x14ac:dyDescent="0.3">
      <c r="A778" s="24"/>
      <c r="B778" s="297" t="s">
        <v>75</v>
      </c>
      <c r="C778" s="278" t="s">
        <v>71</v>
      </c>
      <c r="D778" s="404"/>
      <c r="E778" s="152"/>
      <c r="F778" s="404"/>
      <c r="G778" s="108"/>
      <c r="H778" s="409">
        <f>IF(F778=0,D778*G778,D778*F778*G778)</f>
        <v>0</v>
      </c>
      <c r="I778" s="412"/>
      <c r="J778" s="509"/>
      <c r="K778" s="604"/>
      <c r="L778" s="604"/>
      <c r="M778" s="292"/>
      <c r="N778" s="292"/>
      <c r="O778" s="292"/>
      <c r="P778" s="292"/>
      <c r="Q778" s="292"/>
    </row>
    <row r="779" spans="1:17" x14ac:dyDescent="0.3">
      <c r="A779" s="24"/>
      <c r="B779" s="302"/>
      <c r="C779" s="302" t="s">
        <v>82</v>
      </c>
      <c r="D779" s="431"/>
      <c r="E779" s="143"/>
      <c r="F779" s="433"/>
      <c r="G779" s="144"/>
      <c r="H779" s="410">
        <f>(H778*D779)</f>
        <v>0</v>
      </c>
      <c r="I779" s="414">
        <f>SUM(H778:H779)</f>
        <v>0</v>
      </c>
      <c r="J779" s="374"/>
      <c r="K779" s="600"/>
      <c r="L779" s="601"/>
      <c r="M779" s="292"/>
      <c r="N779" s="292"/>
      <c r="O779" s="292"/>
      <c r="P779" s="292"/>
      <c r="Q779" s="292"/>
    </row>
    <row r="780" spans="1:17" x14ac:dyDescent="0.3">
      <c r="A780" s="24"/>
      <c r="B780" s="301" t="s">
        <v>443</v>
      </c>
      <c r="C780" s="312"/>
      <c r="D780" s="405"/>
      <c r="E780" s="97"/>
      <c r="F780" s="405"/>
      <c r="G780" s="159"/>
      <c r="H780" s="409"/>
      <c r="I780" s="415"/>
      <c r="J780" s="374"/>
      <c r="K780" s="612"/>
      <c r="L780" s="237"/>
      <c r="M780" s="292"/>
      <c r="N780" s="292"/>
      <c r="O780" s="292"/>
      <c r="P780" s="292"/>
      <c r="Q780" s="292"/>
    </row>
    <row r="781" spans="1:17" x14ac:dyDescent="0.3">
      <c r="A781" s="24"/>
      <c r="B781" s="301" t="s">
        <v>444</v>
      </c>
      <c r="C781" s="312"/>
      <c r="D781" s="405"/>
      <c r="E781" s="97"/>
      <c r="F781" s="405"/>
      <c r="G781" s="96"/>
      <c r="H781" s="409">
        <f>IF(F781=0,D781*G781,D781*F781*G781)</f>
        <v>0</v>
      </c>
      <c r="I781" s="415"/>
      <c r="J781" s="374"/>
      <c r="K781" s="612"/>
      <c r="L781" s="237"/>
      <c r="M781" s="292"/>
      <c r="N781" s="292"/>
      <c r="O781" s="292"/>
      <c r="P781" s="292"/>
      <c r="Q781" s="292"/>
    </row>
    <row r="782" spans="1:17" x14ac:dyDescent="0.3">
      <c r="A782" s="24"/>
      <c r="B782" s="297" t="s">
        <v>445</v>
      </c>
      <c r="C782" s="297" t="s">
        <v>246</v>
      </c>
      <c r="D782" s="405"/>
      <c r="E782" s="97"/>
      <c r="F782" s="405"/>
      <c r="G782" s="96"/>
      <c r="H782" s="409">
        <f>IF(F782=0,D782*G782,D782*F782*G782)</f>
        <v>0</v>
      </c>
      <c r="I782" s="412"/>
      <c r="J782" s="509"/>
      <c r="K782" s="600"/>
      <c r="L782" s="601"/>
      <c r="M782" s="292"/>
      <c r="N782" s="292"/>
      <c r="O782" s="292"/>
      <c r="P782" s="292"/>
      <c r="Q782" s="292"/>
    </row>
    <row r="783" spans="1:17" x14ac:dyDescent="0.3">
      <c r="A783" s="24"/>
      <c r="B783" s="491"/>
      <c r="C783" s="310" t="s">
        <v>446</v>
      </c>
      <c r="D783" s="406"/>
      <c r="E783" s="142"/>
      <c r="F783" s="406"/>
      <c r="G783" s="103"/>
      <c r="H783" s="410">
        <f>IF(F783=0,D783*G783,D783*F783*G783)</f>
        <v>0</v>
      </c>
      <c r="I783" s="414">
        <f>SUM(H781:H783)</f>
        <v>0</v>
      </c>
      <c r="J783" s="374"/>
      <c r="K783" s="600"/>
      <c r="L783" s="601"/>
      <c r="M783" s="292"/>
      <c r="N783" s="292"/>
      <c r="O783" s="292"/>
      <c r="P783" s="292"/>
      <c r="Q783" s="292"/>
    </row>
    <row r="784" spans="1:17" x14ac:dyDescent="0.3">
      <c r="A784" s="24"/>
      <c r="B784" s="297" t="s">
        <v>316</v>
      </c>
      <c r="C784" s="297" t="s">
        <v>447</v>
      </c>
      <c r="D784" s="405"/>
      <c r="E784" s="97"/>
      <c r="F784" s="405"/>
      <c r="G784" s="96"/>
      <c r="H784" s="409">
        <f>IF(F784=0,D784*G784,D784*F784*G784)</f>
        <v>0</v>
      </c>
      <c r="I784" s="412"/>
      <c r="J784" s="509"/>
      <c r="K784" s="612"/>
      <c r="L784" s="237"/>
      <c r="M784" s="292"/>
      <c r="N784" s="292"/>
      <c r="O784" s="292"/>
      <c r="P784" s="292"/>
      <c r="Q784" s="292"/>
    </row>
    <row r="785" spans="1:17" x14ac:dyDescent="0.3">
      <c r="A785" s="24"/>
      <c r="B785" s="491"/>
      <c r="C785" s="310" t="s">
        <v>448</v>
      </c>
      <c r="D785" s="406"/>
      <c r="E785" s="142"/>
      <c r="F785" s="406"/>
      <c r="G785" s="103"/>
      <c r="H785" s="410">
        <f>IF(F785=0,D785*G785,D785*F785*G785)</f>
        <v>0</v>
      </c>
      <c r="I785" s="414">
        <f>SUM(H784:H785)</f>
        <v>0</v>
      </c>
      <c r="J785" s="374"/>
      <c r="K785" s="612"/>
      <c r="L785" s="237"/>
      <c r="M785" s="292"/>
      <c r="N785" s="292"/>
      <c r="O785" s="292"/>
      <c r="P785" s="292"/>
      <c r="Q785" s="292"/>
    </row>
    <row r="786" spans="1:17" x14ac:dyDescent="0.3">
      <c r="A786" s="24"/>
      <c r="B786" s="297" t="s">
        <v>449</v>
      </c>
      <c r="C786" s="297"/>
      <c r="D786" s="405"/>
      <c r="E786" s="97"/>
      <c r="F786" s="405"/>
      <c r="G786" s="96"/>
      <c r="H786" s="409"/>
      <c r="I786" s="412"/>
      <c r="J786" s="509"/>
      <c r="K786" s="600"/>
      <c r="L786" s="601"/>
      <c r="M786" s="292"/>
      <c r="N786" s="292"/>
      <c r="O786" s="292"/>
      <c r="P786" s="292"/>
      <c r="Q786" s="292"/>
    </row>
    <row r="787" spans="1:17" x14ac:dyDescent="0.3">
      <c r="A787" s="24"/>
      <c r="B787" s="297" t="s">
        <v>450</v>
      </c>
      <c r="C787" s="297"/>
      <c r="D787" s="405"/>
      <c r="E787" s="97"/>
      <c r="F787" s="405"/>
      <c r="G787" s="96"/>
      <c r="H787" s="409">
        <f t="shared" ref="H787:H793" si="20">IF(F787=0,D787*G787,D787*F787*G787)</f>
        <v>0</v>
      </c>
      <c r="I787" s="482"/>
      <c r="J787" s="514"/>
      <c r="K787" s="600"/>
      <c r="L787" s="601"/>
      <c r="M787" s="292"/>
      <c r="N787" s="292"/>
      <c r="O787" s="292"/>
      <c r="P787" s="292"/>
      <c r="Q787" s="292"/>
    </row>
    <row r="788" spans="1:17" x14ac:dyDescent="0.3">
      <c r="A788" s="24"/>
      <c r="B788" s="297" t="s">
        <v>451</v>
      </c>
      <c r="C788" s="297"/>
      <c r="D788" s="405"/>
      <c r="E788" s="97"/>
      <c r="F788" s="405"/>
      <c r="G788" s="159"/>
      <c r="H788" s="409">
        <f t="shared" si="20"/>
        <v>0</v>
      </c>
      <c r="I788" s="412"/>
      <c r="J788" s="509"/>
      <c r="K788" s="600"/>
      <c r="L788" s="601"/>
      <c r="M788" s="292"/>
      <c r="N788" s="292"/>
      <c r="O788" s="292"/>
      <c r="P788" s="292"/>
      <c r="Q788" s="292"/>
    </row>
    <row r="789" spans="1:17" x14ac:dyDescent="0.3">
      <c r="A789" s="24"/>
      <c r="B789" s="310" t="s">
        <v>452</v>
      </c>
      <c r="C789" s="310"/>
      <c r="D789" s="406"/>
      <c r="E789" s="142"/>
      <c r="F789" s="406"/>
      <c r="G789" s="103"/>
      <c r="H789" s="410">
        <f t="shared" si="20"/>
        <v>0</v>
      </c>
      <c r="I789" s="414">
        <f>SUM(H787:H789)</f>
        <v>0</v>
      </c>
      <c r="J789" s="374"/>
      <c r="K789" s="600"/>
      <c r="L789" s="601"/>
      <c r="M789" s="292"/>
      <c r="N789" s="292"/>
      <c r="O789" s="292"/>
      <c r="P789" s="292"/>
      <c r="Q789" s="292"/>
    </row>
    <row r="790" spans="1:17" x14ac:dyDescent="0.3">
      <c r="A790" s="24"/>
      <c r="B790" s="297" t="s">
        <v>377</v>
      </c>
      <c r="C790" s="297"/>
      <c r="D790" s="405"/>
      <c r="E790" s="97"/>
      <c r="F790" s="405"/>
      <c r="G790" s="96"/>
      <c r="H790" s="409">
        <f t="shared" si="20"/>
        <v>0</v>
      </c>
      <c r="I790" s="412"/>
      <c r="J790" s="509"/>
      <c r="K790" s="600"/>
      <c r="L790" s="601"/>
      <c r="M790" s="292"/>
      <c r="N790" s="292"/>
      <c r="O790" s="292"/>
      <c r="P790" s="292"/>
      <c r="Q790" s="292"/>
    </row>
    <row r="791" spans="1:17" x14ac:dyDescent="0.3">
      <c r="A791" s="24"/>
      <c r="B791" s="310"/>
      <c r="C791" s="487"/>
      <c r="D791" s="406"/>
      <c r="E791" s="142"/>
      <c r="F791" s="406"/>
      <c r="G791" s="103"/>
      <c r="H791" s="410">
        <f t="shared" si="20"/>
        <v>0</v>
      </c>
      <c r="I791" s="414">
        <f>SUM(H790:H791)</f>
        <v>0</v>
      </c>
      <c r="J791" s="374"/>
      <c r="K791" s="600"/>
      <c r="L791" s="601"/>
      <c r="M791" s="292"/>
      <c r="N791" s="292"/>
      <c r="O791" s="292"/>
      <c r="P791" s="292"/>
      <c r="Q791" s="292"/>
    </row>
    <row r="792" spans="1:17" x14ac:dyDescent="0.3">
      <c r="A792" s="24"/>
      <c r="B792" s="297" t="s">
        <v>75</v>
      </c>
      <c r="C792" s="297"/>
      <c r="D792" s="405"/>
      <c r="E792" s="97"/>
      <c r="F792" s="405"/>
      <c r="G792" s="96"/>
      <c r="H792" s="409">
        <f t="shared" si="20"/>
        <v>0</v>
      </c>
      <c r="I792" s="412"/>
      <c r="J792" s="509"/>
      <c r="K792" s="600"/>
      <c r="L792" s="237"/>
      <c r="M792" s="292"/>
      <c r="N792" s="292"/>
      <c r="O792" s="292"/>
      <c r="P792" s="292"/>
      <c r="Q792" s="292"/>
    </row>
    <row r="793" spans="1:17" ht="14.4" thickBot="1" x14ac:dyDescent="0.35">
      <c r="A793" s="230"/>
      <c r="B793" s="298"/>
      <c r="C793" s="298"/>
      <c r="D793" s="422"/>
      <c r="E793" s="141"/>
      <c r="F793" s="422"/>
      <c r="G793" s="100"/>
      <c r="H793" s="411">
        <f t="shared" si="20"/>
        <v>0</v>
      </c>
      <c r="I793" s="416">
        <f>SUM(H792:H793)</f>
        <v>0</v>
      </c>
      <c r="J793" s="374"/>
      <c r="K793" s="600"/>
      <c r="L793" s="237"/>
      <c r="M793" s="292"/>
      <c r="N793" s="292"/>
      <c r="O793" s="292"/>
      <c r="P793" s="292"/>
      <c r="Q793" s="292"/>
    </row>
    <row r="794" spans="1:17" ht="16.05" customHeight="1" thickBot="1" x14ac:dyDescent="0.35">
      <c r="A794" s="230"/>
      <c r="B794" s="340" t="s">
        <v>453</v>
      </c>
      <c r="C794" s="299"/>
      <c r="D794" s="156"/>
      <c r="E794" s="156"/>
      <c r="F794" s="156"/>
      <c r="G794" s="110"/>
      <c r="H794" s="381"/>
      <c r="I794" s="527">
        <f>K794</f>
        <v>0</v>
      </c>
      <c r="J794" s="533"/>
      <c r="K794" s="607">
        <f>SUM(I770:I793)</f>
        <v>0</v>
      </c>
      <c r="L794" s="237"/>
      <c r="M794" s="292"/>
      <c r="N794" s="292"/>
      <c r="O794" s="292"/>
      <c r="P794" s="292"/>
      <c r="Q794" s="292"/>
    </row>
    <row r="795" spans="1:17" x14ac:dyDescent="0.3">
      <c r="A795" s="24"/>
      <c r="B795" s="296"/>
      <c r="C795" s="296"/>
      <c r="D795" s="139"/>
      <c r="E795" s="139"/>
      <c r="F795" s="139"/>
      <c r="G795" s="101"/>
      <c r="H795" s="194"/>
      <c r="I795" s="257"/>
      <c r="J795" s="257"/>
      <c r="K795" s="257"/>
      <c r="L795" s="237"/>
      <c r="M795" s="292"/>
      <c r="N795" s="292"/>
      <c r="O795" s="292"/>
      <c r="P795" s="292"/>
      <c r="Q795" s="292"/>
    </row>
    <row r="796" spans="1:17" ht="15" customHeight="1" x14ac:dyDescent="0.3">
      <c r="A796" s="133" t="s">
        <v>454</v>
      </c>
      <c r="B796" s="343" t="s">
        <v>455</v>
      </c>
      <c r="C796" s="300"/>
      <c r="D796" s="417"/>
      <c r="E796" s="417"/>
      <c r="F796" s="417"/>
      <c r="G796" s="418"/>
      <c r="H796" s="419"/>
      <c r="I796" s="420"/>
      <c r="J796" s="244"/>
      <c r="K796" s="236"/>
      <c r="L796" s="237"/>
      <c r="M796" s="292"/>
      <c r="N796" s="292"/>
      <c r="O796" s="292"/>
      <c r="P796" s="292"/>
      <c r="Q796" s="292"/>
    </row>
    <row r="797" spans="1:17" x14ac:dyDescent="0.3">
      <c r="A797" s="24"/>
      <c r="B797" s="297" t="s">
        <v>241</v>
      </c>
      <c r="C797" s="297"/>
      <c r="D797" s="405"/>
      <c r="E797" s="97"/>
      <c r="F797" s="405"/>
      <c r="G797" s="96"/>
      <c r="H797" s="409"/>
      <c r="I797" s="482"/>
      <c r="J797" s="514"/>
      <c r="K797" s="257"/>
      <c r="L797" s="237"/>
      <c r="M797" s="292"/>
      <c r="N797" s="292"/>
      <c r="O797" s="292"/>
      <c r="P797" s="292"/>
      <c r="Q797" s="292"/>
    </row>
    <row r="798" spans="1:17" x14ac:dyDescent="0.3">
      <c r="A798" s="24"/>
      <c r="B798" s="929" t="s">
        <v>456</v>
      </c>
      <c r="C798" s="930"/>
      <c r="D798" s="405"/>
      <c r="E798" s="97"/>
      <c r="F798" s="405"/>
      <c r="G798" s="96"/>
      <c r="H798" s="409">
        <f t="shared" ref="H798:H806" si="21">IF(F798=0,D798*G798,D798*F798*G798)</f>
        <v>0</v>
      </c>
      <c r="I798" s="415"/>
      <c r="J798" s="374"/>
      <c r="K798" s="257"/>
      <c r="L798" s="237"/>
      <c r="M798" s="292"/>
      <c r="N798" s="292"/>
      <c r="O798" s="292"/>
      <c r="P798" s="292"/>
      <c r="Q798" s="292"/>
    </row>
    <row r="799" spans="1:17" x14ac:dyDescent="0.3">
      <c r="A799" s="24"/>
      <c r="B799" s="929" t="s">
        <v>457</v>
      </c>
      <c r="C799" s="930"/>
      <c r="D799" s="405"/>
      <c r="E799" s="97"/>
      <c r="F799" s="405"/>
      <c r="G799" s="96"/>
      <c r="H799" s="409">
        <f t="shared" si="21"/>
        <v>0</v>
      </c>
      <c r="I799" s="486"/>
      <c r="J799" s="382"/>
      <c r="K799" s="257"/>
      <c r="L799" s="237"/>
      <c r="M799" s="292"/>
      <c r="N799" s="292"/>
      <c r="O799" s="292"/>
      <c r="P799" s="292"/>
      <c r="Q799" s="292"/>
    </row>
    <row r="800" spans="1:17" x14ac:dyDescent="0.3">
      <c r="A800" s="24"/>
      <c r="B800" s="929" t="s">
        <v>458</v>
      </c>
      <c r="C800" s="930"/>
      <c r="D800" s="405"/>
      <c r="E800" s="97"/>
      <c r="F800" s="405"/>
      <c r="G800" s="96"/>
      <c r="H800" s="409">
        <f>IF(F800=0,D800*G800,D800*F800*G800)</f>
        <v>0</v>
      </c>
      <c r="I800" s="486"/>
      <c r="J800" s="382"/>
      <c r="K800" s="257"/>
      <c r="L800" s="237"/>
      <c r="M800" s="292"/>
      <c r="N800" s="292"/>
      <c r="O800" s="292"/>
      <c r="P800" s="292"/>
      <c r="Q800" s="292"/>
    </row>
    <row r="801" spans="1:17" x14ac:dyDescent="0.3">
      <c r="A801" s="24"/>
      <c r="B801" s="301" t="s">
        <v>459</v>
      </c>
      <c r="C801" s="643"/>
      <c r="D801" s="405"/>
      <c r="E801" s="97"/>
      <c r="F801" s="405"/>
      <c r="G801" s="96"/>
      <c r="H801" s="409">
        <f>IF(F801=0,D801*G801,D801*F801*G801)</f>
        <v>0</v>
      </c>
      <c r="I801" s="486"/>
      <c r="J801" s="382"/>
      <c r="K801" s="257"/>
      <c r="L801" s="237"/>
      <c r="M801" s="292"/>
      <c r="N801" s="292"/>
      <c r="O801" s="292"/>
      <c r="P801" s="292"/>
      <c r="Q801" s="292"/>
    </row>
    <row r="802" spans="1:17" x14ac:dyDescent="0.3">
      <c r="A802" s="24"/>
      <c r="B802" s="301" t="s">
        <v>144</v>
      </c>
      <c r="C802" s="643"/>
      <c r="D802" s="405"/>
      <c r="E802" s="97"/>
      <c r="F802" s="405"/>
      <c r="G802" s="96"/>
      <c r="H802" s="409">
        <f t="shared" si="21"/>
        <v>0</v>
      </c>
      <c r="I802" s="486"/>
      <c r="J802" s="382"/>
      <c r="K802" s="257"/>
      <c r="L802" s="237"/>
      <c r="M802" s="292"/>
      <c r="N802" s="292"/>
      <c r="O802" s="292"/>
      <c r="P802" s="292"/>
      <c r="Q802" s="292"/>
    </row>
    <row r="803" spans="1:17" x14ac:dyDescent="0.3">
      <c r="A803" s="24"/>
      <c r="B803" s="297" t="s">
        <v>460</v>
      </c>
      <c r="C803" s="297"/>
      <c r="D803" s="405"/>
      <c r="E803" s="97"/>
      <c r="F803" s="405"/>
      <c r="G803" s="96"/>
      <c r="H803" s="409">
        <f t="shared" si="21"/>
        <v>0</v>
      </c>
      <c r="I803" s="482"/>
      <c r="J803" s="514"/>
      <c r="K803" s="236"/>
      <c r="L803" s="237"/>
      <c r="M803" s="292"/>
      <c r="N803" s="292"/>
      <c r="O803" s="292"/>
      <c r="P803" s="292"/>
      <c r="Q803" s="292"/>
    </row>
    <row r="804" spans="1:17" s="327" customFormat="1" x14ac:dyDescent="0.3">
      <c r="A804" s="24"/>
      <c r="B804" s="297" t="s">
        <v>143</v>
      </c>
      <c r="C804" s="297"/>
      <c r="D804" s="405"/>
      <c r="E804" s="97"/>
      <c r="F804" s="405"/>
      <c r="G804" s="96"/>
      <c r="H804" s="409">
        <f t="shared" si="21"/>
        <v>0</v>
      </c>
      <c r="I804" s="482"/>
      <c r="J804" s="514"/>
      <c r="K804" s="236"/>
      <c r="L804" s="237"/>
      <c r="M804" s="326"/>
      <c r="N804" s="326"/>
      <c r="O804" s="326"/>
      <c r="P804" s="326"/>
      <c r="Q804" s="326"/>
    </row>
    <row r="805" spans="1:17" x14ac:dyDescent="0.3">
      <c r="A805" s="24"/>
      <c r="B805" s="297" t="s">
        <v>461</v>
      </c>
      <c r="C805" s="297"/>
      <c r="D805" s="405"/>
      <c r="E805" s="97"/>
      <c r="F805" s="405"/>
      <c r="G805" s="96"/>
      <c r="H805" s="409">
        <f t="shared" si="21"/>
        <v>0</v>
      </c>
      <c r="I805" s="482"/>
      <c r="J805" s="514"/>
      <c r="K805" s="236"/>
      <c r="L805" s="237"/>
      <c r="M805" s="292"/>
      <c r="N805" s="292"/>
      <c r="O805" s="292"/>
      <c r="P805" s="292"/>
      <c r="Q805" s="292"/>
    </row>
    <row r="806" spans="1:17" ht="14.4" thickBot="1" x14ac:dyDescent="0.35">
      <c r="A806" s="230"/>
      <c r="B806" s="298" t="s">
        <v>75</v>
      </c>
      <c r="C806" s="298"/>
      <c r="D806" s="422"/>
      <c r="E806" s="141"/>
      <c r="F806" s="422"/>
      <c r="G806" s="100"/>
      <c r="H806" s="411">
        <f t="shared" si="21"/>
        <v>0</v>
      </c>
      <c r="I806" s="416">
        <f>SUM(H798:H806)</f>
        <v>0</v>
      </c>
      <c r="J806" s="374"/>
      <c r="K806" s="600"/>
      <c r="L806" s="613"/>
      <c r="M806" s="292"/>
      <c r="N806" s="292"/>
      <c r="O806" s="292"/>
      <c r="P806" s="292"/>
      <c r="Q806" s="292"/>
    </row>
    <row r="807" spans="1:17" ht="16.05" customHeight="1" thickBot="1" x14ac:dyDescent="0.35">
      <c r="A807" s="24"/>
      <c r="B807" s="334" t="s">
        <v>462</v>
      </c>
      <c r="C807" s="296"/>
      <c r="D807" s="139"/>
      <c r="E807" s="139"/>
      <c r="F807" s="139"/>
      <c r="G807" s="101"/>
      <c r="H807" s="194"/>
      <c r="I807" s="426">
        <f>K807</f>
        <v>0</v>
      </c>
      <c r="J807" s="382"/>
      <c r="K807" s="257">
        <f>SUM(I797:I806)</f>
        <v>0</v>
      </c>
      <c r="L807" s="237"/>
      <c r="M807" s="292"/>
      <c r="N807" s="292"/>
      <c r="O807" s="292"/>
      <c r="P807" s="292"/>
      <c r="Q807" s="292"/>
    </row>
    <row r="808" spans="1:17" ht="16.05" customHeight="1" thickBot="1" x14ac:dyDescent="0.35">
      <c r="A808" s="232"/>
      <c r="B808" s="358" t="s">
        <v>463</v>
      </c>
      <c r="C808" s="324"/>
      <c r="D808" s="160"/>
      <c r="E808" s="160"/>
      <c r="F808" s="160"/>
      <c r="G808" s="113"/>
      <c r="H808" s="384"/>
      <c r="I808" s="521">
        <f>K808</f>
        <v>0</v>
      </c>
      <c r="J808" s="531"/>
      <c r="K808" s="611">
        <f>SUM(K745:K807)</f>
        <v>0</v>
      </c>
      <c r="L808" s="237"/>
      <c r="M808" s="292"/>
      <c r="N808" s="292"/>
      <c r="O808" s="292"/>
      <c r="P808" s="292"/>
      <c r="Q808" s="292"/>
    </row>
    <row r="809" spans="1:17" ht="15" customHeight="1" x14ac:dyDescent="0.3">
      <c r="A809" s="24"/>
      <c r="B809" s="300"/>
      <c r="C809" s="315"/>
      <c r="D809" s="99"/>
      <c r="E809" s="99"/>
      <c r="F809" s="99"/>
      <c r="G809" s="104"/>
      <c r="H809" s="385"/>
      <c r="I809" s="386"/>
      <c r="J809" s="379"/>
      <c r="K809" s="614"/>
      <c r="L809" s="237"/>
      <c r="M809" s="292"/>
      <c r="N809" s="292"/>
      <c r="O809" s="292"/>
      <c r="P809" s="292"/>
      <c r="Q809" s="292"/>
    </row>
    <row r="810" spans="1:17" ht="16.05" customHeight="1" x14ac:dyDescent="0.3">
      <c r="A810" s="24"/>
      <c r="B810" s="562" t="s">
        <v>464</v>
      </c>
      <c r="C810" s="328"/>
      <c r="D810" s="161"/>
      <c r="E810" s="161"/>
      <c r="F810" s="162"/>
      <c r="G810" s="163"/>
      <c r="H810" s="387"/>
      <c r="I810" s="388">
        <f>I149</f>
        <v>0</v>
      </c>
      <c r="J810" s="507"/>
      <c r="K810" s="507"/>
      <c r="L810" s="237"/>
      <c r="M810" s="292"/>
      <c r="N810" s="292"/>
      <c r="O810" s="292"/>
      <c r="P810" s="292"/>
      <c r="Q810" s="292"/>
    </row>
    <row r="811" spans="1:17" ht="16.05" customHeight="1" x14ac:dyDescent="0.3">
      <c r="B811" s="562" t="s">
        <v>465</v>
      </c>
      <c r="C811" s="329"/>
      <c r="D811" s="164"/>
      <c r="E811" s="164"/>
      <c r="F811" s="164"/>
      <c r="G811" s="114"/>
      <c r="H811" s="389"/>
      <c r="I811" s="388">
        <f>I623+I743+I808</f>
        <v>0</v>
      </c>
      <c r="J811" s="507"/>
      <c r="K811" s="507"/>
      <c r="L811" s="237"/>
      <c r="M811" s="292"/>
      <c r="N811" s="292"/>
      <c r="O811" s="292"/>
      <c r="P811" s="292"/>
      <c r="Q811" s="292"/>
    </row>
    <row r="812" spans="1:17" ht="16.05" customHeight="1" x14ac:dyDescent="0.3">
      <c r="B812" s="563" t="s">
        <v>466</v>
      </c>
      <c r="C812" s="330"/>
      <c r="D812" s="331"/>
      <c r="E812" s="165"/>
      <c r="F812" s="165"/>
      <c r="G812" s="289">
        <v>0.05</v>
      </c>
      <c r="H812" s="390"/>
      <c r="I812" s="391">
        <f>(I$810+I$811)*G812</f>
        <v>0</v>
      </c>
      <c r="J812" s="245"/>
      <c r="K812" s="507"/>
      <c r="L812" s="237"/>
      <c r="M812" s="292"/>
      <c r="N812" s="292"/>
      <c r="O812" s="292"/>
      <c r="P812" s="292"/>
      <c r="Q812" s="292"/>
    </row>
    <row r="813" spans="1:17" ht="16.05" customHeight="1" x14ac:dyDescent="0.3">
      <c r="B813" s="564" t="s">
        <v>467</v>
      </c>
      <c r="C813" s="331"/>
      <c r="D813" s="331"/>
      <c r="E813" s="166"/>
      <c r="F813" s="167"/>
      <c r="G813" s="290">
        <v>0.1</v>
      </c>
      <c r="H813" s="392"/>
      <c r="I813" s="391">
        <f>($I$810+$I$811)*G813</f>
        <v>0</v>
      </c>
      <c r="J813" s="245"/>
      <c r="K813" s="245"/>
      <c r="L813" s="237"/>
      <c r="M813" s="292"/>
      <c r="N813" s="292"/>
      <c r="O813" s="292"/>
      <c r="P813" s="292"/>
      <c r="Q813" s="292"/>
    </row>
    <row r="814" spans="1:17" ht="16.05" customHeight="1" x14ac:dyDescent="0.3">
      <c r="B814" s="562" t="s">
        <v>468</v>
      </c>
      <c r="C814" s="329"/>
      <c r="D814" s="164"/>
      <c r="E814" s="164"/>
      <c r="F814" s="164"/>
      <c r="G814" s="114"/>
      <c r="H814" s="387"/>
      <c r="I814" s="253">
        <f>SUM(I810:I813)</f>
        <v>0</v>
      </c>
      <c r="J814" s="245"/>
      <c r="K814" s="245"/>
      <c r="L814" s="237"/>
      <c r="M814" s="292"/>
      <c r="N814" s="292"/>
      <c r="O814" s="292"/>
      <c r="P814" s="292"/>
      <c r="Q814" s="292"/>
    </row>
    <row r="815" spans="1:17" x14ac:dyDescent="0.3">
      <c r="A815" s="24"/>
      <c r="B815" s="296"/>
      <c r="C815" s="296"/>
      <c r="D815" s="168"/>
      <c r="E815" s="139"/>
      <c r="F815" s="168"/>
      <c r="G815" s="101"/>
      <c r="H815" s="194"/>
      <c r="I815" s="393"/>
      <c r="J815" s="379"/>
      <c r="K815" s="109"/>
      <c r="L815" s="4"/>
      <c r="M815" s="292"/>
      <c r="N815" s="292"/>
      <c r="O815" s="292"/>
      <c r="P815" s="292"/>
      <c r="Q815" s="292"/>
    </row>
    <row r="816" spans="1:17" x14ac:dyDescent="0.3">
      <c r="A816" s="24"/>
      <c r="B816" s="296"/>
      <c r="C816" s="296"/>
      <c r="D816" s="168"/>
      <c r="E816" s="139"/>
      <c r="F816" s="168"/>
      <c r="G816" s="101"/>
      <c r="H816" s="194"/>
      <c r="I816" s="393"/>
      <c r="J816" s="393"/>
      <c r="K816" s="109"/>
      <c r="L816" s="4"/>
      <c r="M816" s="292"/>
      <c r="N816" s="292"/>
      <c r="O816" s="292"/>
      <c r="P816" s="292"/>
      <c r="Q816" s="292"/>
    </row>
  </sheetData>
  <sheetProtection formatCells="0"/>
  <mergeCells count="6">
    <mergeCell ref="F3:G3"/>
    <mergeCell ref="B800:C800"/>
    <mergeCell ref="B798:C798"/>
    <mergeCell ref="B799:C799"/>
    <mergeCell ref="B724:C724"/>
    <mergeCell ref="B614:C614"/>
  </mergeCells>
  <phoneticPr fontId="0" type="noConversion"/>
  <pageMargins left="0.39370078740157483" right="0" top="0.59055118110236227" bottom="0.59055118110236227" header="0.51181102362204722" footer="0.51181102362204722"/>
  <pageSetup paperSize="9" scale="85" orientation="portrait" r:id="rId1"/>
  <headerFooter alignWithMargins="0">
    <oddHeader xml:space="preserve">&amp;R&amp;"Arial Narrow,Lihavoitu"&amp;9&amp;P/&amp;N&amp;9&amp;"Arial,Normaali"
</oddHead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3:P55"/>
  <sheetViews>
    <sheetView topLeftCell="A40" zoomScaleNormal="100" workbookViewId="0">
      <selection activeCell="D7" sqref="D7"/>
    </sheetView>
  </sheetViews>
  <sheetFormatPr defaultRowHeight="13.2" x14ac:dyDescent="0.25"/>
  <cols>
    <col min="1" max="1" width="4.77734375" customWidth="1"/>
    <col min="2" max="2" width="4.77734375" style="234" customWidth="1"/>
    <col min="5" max="5" width="13.77734375" customWidth="1"/>
    <col min="9" max="9" width="10.21875" style="30" customWidth="1"/>
  </cols>
  <sheetData>
    <row r="3" spans="2:16" ht="15" customHeight="1" x14ac:dyDescent="0.3">
      <c r="B3" s="235" t="s">
        <v>469</v>
      </c>
      <c r="C3" s="120"/>
      <c r="D3" s="193"/>
      <c r="E3" s="193"/>
      <c r="F3" s="193"/>
      <c r="G3" s="236"/>
      <c r="H3" s="237"/>
      <c r="I3" s="238"/>
      <c r="J3" s="3"/>
      <c r="K3" s="4"/>
      <c r="L3" s="5"/>
      <c r="M3" s="5"/>
      <c r="N3" s="5"/>
      <c r="O3" s="5"/>
      <c r="P3" s="5"/>
    </row>
    <row r="4" spans="2:16" ht="15" customHeight="1" x14ac:dyDescent="0.3">
      <c r="B4" s="239"/>
      <c r="C4" s="120"/>
      <c r="D4" s="193"/>
      <c r="E4" s="193"/>
      <c r="F4" s="193"/>
      <c r="G4" s="236"/>
      <c r="H4" s="237"/>
      <c r="I4" s="238"/>
      <c r="J4" s="3"/>
      <c r="K4" s="4"/>
      <c r="L4" s="5"/>
      <c r="M4" s="5"/>
      <c r="N4" s="5"/>
      <c r="O4" s="5"/>
      <c r="P4" s="5"/>
    </row>
    <row r="5" spans="2:16" ht="15" customHeight="1" x14ac:dyDescent="0.3">
      <c r="B5" s="239" t="s">
        <v>65</v>
      </c>
      <c r="C5" s="120"/>
      <c r="D5" s="278">
        <f>Specifikation!C2</f>
        <v>0</v>
      </c>
      <c r="E5" s="193"/>
      <c r="F5" s="121" t="s">
        <v>67</v>
      </c>
      <c r="G5" s="236"/>
      <c r="H5" s="597"/>
      <c r="I5" s="238"/>
      <c r="J5" s="3"/>
      <c r="K5" s="4"/>
      <c r="L5" s="5"/>
      <c r="M5" s="5"/>
      <c r="N5" s="5"/>
      <c r="O5" s="5"/>
      <c r="P5" s="5"/>
    </row>
    <row r="6" spans="2:16" ht="15" customHeight="1" x14ac:dyDescent="0.3">
      <c r="B6" s="239" t="s">
        <v>66</v>
      </c>
      <c r="C6" s="120"/>
      <c r="D6" s="278">
        <f>Specifikation!C3</f>
        <v>0</v>
      </c>
      <c r="E6" s="193"/>
      <c r="F6" s="121" t="s">
        <v>470</v>
      </c>
      <c r="G6" s="236"/>
      <c r="H6" s="598"/>
      <c r="I6" s="238"/>
      <c r="J6" s="3"/>
      <c r="K6" s="4"/>
      <c r="L6" s="5"/>
      <c r="M6" s="5"/>
      <c r="N6" s="5"/>
      <c r="O6" s="5"/>
      <c r="P6" s="5"/>
    </row>
    <row r="7" spans="2:16" ht="13.8" x14ac:dyDescent="0.3">
      <c r="C7" s="242"/>
      <c r="D7" s="242"/>
      <c r="E7" s="193"/>
      <c r="F7" s="193"/>
      <c r="G7" s="193"/>
      <c r="H7" s="236"/>
      <c r="I7" s="243"/>
      <c r="J7" s="3"/>
      <c r="K7" s="4"/>
      <c r="L7" s="5"/>
      <c r="M7" s="5"/>
      <c r="N7" s="5"/>
      <c r="O7" s="5"/>
      <c r="P7" s="5"/>
    </row>
    <row r="8" spans="2:16" ht="14.1" customHeight="1" x14ac:dyDescent="0.3">
      <c r="B8" s="559" t="s">
        <v>471</v>
      </c>
      <c r="C8" s="129"/>
      <c r="D8" s="561"/>
      <c r="E8" s="560" t="s">
        <v>472</v>
      </c>
      <c r="F8" s="558" t="s">
        <v>473</v>
      </c>
      <c r="G8" s="244"/>
      <c r="H8" s="102"/>
      <c r="I8" s="243"/>
      <c r="J8" s="11"/>
      <c r="K8" s="1"/>
      <c r="L8" s="5"/>
      <c r="M8" s="5"/>
      <c r="N8" s="5"/>
      <c r="O8" s="5"/>
      <c r="P8" s="5"/>
    </row>
    <row r="9" spans="2:16" ht="14.1" customHeight="1" x14ac:dyDescent="0.3">
      <c r="B9" s="559" t="s">
        <v>474</v>
      </c>
      <c r="C9" s="129"/>
      <c r="D9" s="561"/>
      <c r="E9" s="560" t="s">
        <v>475</v>
      </c>
      <c r="F9" s="558" t="s">
        <v>476</v>
      </c>
      <c r="G9" s="244"/>
      <c r="H9" s="102"/>
      <c r="I9" s="243"/>
      <c r="J9" s="11"/>
      <c r="K9" s="1"/>
      <c r="L9" s="5"/>
      <c r="M9" s="5"/>
      <c r="N9" s="5"/>
      <c r="O9" s="5"/>
      <c r="P9" s="5"/>
    </row>
    <row r="10" spans="2:16" ht="14.1" customHeight="1" x14ac:dyDescent="0.3">
      <c r="B10" s="559" t="s">
        <v>477</v>
      </c>
      <c r="C10" s="129"/>
      <c r="D10" s="561"/>
      <c r="E10" s="560" t="s">
        <v>472</v>
      </c>
      <c r="F10" s="558" t="s">
        <v>478</v>
      </c>
      <c r="G10" s="244"/>
      <c r="H10" s="102"/>
      <c r="I10" s="243"/>
      <c r="J10" s="11"/>
      <c r="K10" s="1"/>
      <c r="L10" s="5"/>
      <c r="M10" s="5"/>
      <c r="N10" s="5"/>
      <c r="O10" s="5"/>
      <c r="P10" s="5"/>
    </row>
    <row r="11" spans="2:16" ht="14.1" customHeight="1" x14ac:dyDescent="0.3">
      <c r="B11" s="241"/>
      <c r="C11" s="129"/>
      <c r="D11" s="129"/>
      <c r="E11" s="244"/>
      <c r="F11" s="244"/>
      <c r="G11" s="244"/>
      <c r="H11" s="245"/>
      <c r="I11" s="243"/>
      <c r="J11" s="11"/>
      <c r="K11" s="1"/>
      <c r="L11" s="5"/>
      <c r="M11" s="5"/>
      <c r="N11" s="5"/>
      <c r="O11" s="5"/>
      <c r="P11" s="5"/>
    </row>
    <row r="12" spans="2:16" ht="15" customHeight="1" x14ac:dyDescent="0.3">
      <c r="B12" s="133" t="str">
        <f>Specifikation!A6</f>
        <v>01</v>
      </c>
      <c r="C12" s="125" t="s">
        <v>69</v>
      </c>
      <c r="D12" s="118"/>
      <c r="E12" s="246"/>
      <c r="F12" s="246"/>
      <c r="G12" s="247"/>
      <c r="H12" s="245">
        <f>Specifikation!K12</f>
        <v>0</v>
      </c>
      <c r="I12" s="248" t="e">
        <f>+H12/$H$42</f>
        <v>#DIV/0!</v>
      </c>
      <c r="J12" s="11"/>
      <c r="K12" s="1"/>
      <c r="L12" s="5"/>
      <c r="M12" s="5"/>
      <c r="N12" s="5"/>
      <c r="O12" s="5"/>
      <c r="P12" s="5"/>
    </row>
    <row r="13" spans="2:16" ht="15" customHeight="1" x14ac:dyDescent="0.3">
      <c r="B13" s="133" t="str">
        <f>Specifikation!A14</f>
        <v>02</v>
      </c>
      <c r="C13" s="129" t="s">
        <v>78</v>
      </c>
      <c r="D13" s="118"/>
      <c r="E13" s="246"/>
      <c r="F13" s="246"/>
      <c r="G13" s="247"/>
      <c r="H13" s="245">
        <f>Specifikation!K100</f>
        <v>0</v>
      </c>
      <c r="I13" s="248" t="e">
        <f>+H13/$H$42</f>
        <v>#DIV/0!</v>
      </c>
      <c r="J13" s="11"/>
      <c r="K13" s="1"/>
      <c r="L13" s="5"/>
      <c r="M13" s="5"/>
      <c r="N13" s="5"/>
      <c r="O13" s="5"/>
      <c r="P13" s="5"/>
    </row>
    <row r="14" spans="2:16" ht="15" customHeight="1" x14ac:dyDescent="0.3">
      <c r="B14" s="133" t="str">
        <f>Specifikation!A102</f>
        <v>03</v>
      </c>
      <c r="C14" s="129" t="s">
        <v>109</v>
      </c>
      <c r="D14" s="118"/>
      <c r="E14" s="246"/>
      <c r="F14" s="246"/>
      <c r="G14" s="247"/>
      <c r="H14" s="245">
        <f>Specifikation!K111</f>
        <v>0</v>
      </c>
      <c r="I14" s="248" t="e">
        <f>+H14/$H$42</f>
        <v>#DIV/0!</v>
      </c>
      <c r="J14" s="11"/>
      <c r="K14" s="1"/>
      <c r="L14" s="5"/>
      <c r="M14" s="5"/>
      <c r="N14" s="5"/>
      <c r="O14" s="5"/>
      <c r="P14" s="5"/>
    </row>
    <row r="15" spans="2:16" ht="15" customHeight="1" x14ac:dyDescent="0.3">
      <c r="B15" s="133" t="str">
        <f>Specifikation!A113</f>
        <v>04</v>
      </c>
      <c r="C15" s="125" t="s">
        <v>119</v>
      </c>
      <c r="D15" s="118"/>
      <c r="E15" s="246"/>
      <c r="F15" s="246"/>
      <c r="G15" s="247"/>
      <c r="H15" s="245">
        <f>Specifikation!K148</f>
        <v>0</v>
      </c>
      <c r="I15" s="248" t="e">
        <f>+H15/$H$42</f>
        <v>#DIV/0!</v>
      </c>
      <c r="J15" s="27"/>
      <c r="K15" s="1"/>
      <c r="L15" s="5"/>
      <c r="M15" s="5"/>
      <c r="N15" s="5"/>
      <c r="O15" s="5"/>
      <c r="P15" s="5"/>
    </row>
    <row r="16" spans="2:16" ht="15" customHeight="1" x14ac:dyDescent="0.3">
      <c r="B16" s="133"/>
      <c r="C16" s="249" t="s">
        <v>156</v>
      </c>
      <c r="D16" s="250"/>
      <c r="E16" s="251"/>
      <c r="F16" s="251"/>
      <c r="G16" s="252"/>
      <c r="H16" s="253">
        <f>SUM(H12:H15)</f>
        <v>0</v>
      </c>
      <c r="I16" s="32"/>
      <c r="J16" s="11"/>
      <c r="K16" s="1"/>
      <c r="L16" s="5"/>
      <c r="M16" s="5"/>
      <c r="N16" s="5"/>
      <c r="O16" s="5"/>
      <c r="P16" s="5"/>
    </row>
    <row r="17" spans="2:16" ht="15" customHeight="1" x14ac:dyDescent="0.3">
      <c r="B17" s="133" t="str">
        <f>Specifikation!A150</f>
        <v>05</v>
      </c>
      <c r="C17" s="129" t="s">
        <v>158</v>
      </c>
      <c r="D17" s="118"/>
      <c r="E17" s="246"/>
      <c r="F17" s="246"/>
      <c r="G17" s="247"/>
      <c r="H17" s="245">
        <f>Specifikation!K372</f>
        <v>0</v>
      </c>
      <c r="I17" s="248" t="e">
        <f>+H17/$H$42</f>
        <v>#DIV/0!</v>
      </c>
      <c r="J17" s="31"/>
      <c r="K17" s="4"/>
      <c r="L17" s="5"/>
      <c r="M17" s="5"/>
      <c r="N17" s="5"/>
      <c r="O17" s="5"/>
      <c r="P17" s="5"/>
    </row>
    <row r="18" spans="2:16" ht="15" customHeight="1" x14ac:dyDescent="0.3">
      <c r="B18" s="133" t="str">
        <f>Specifikation!A374</f>
        <v>06</v>
      </c>
      <c r="C18" s="254" t="s">
        <v>214</v>
      </c>
      <c r="D18" s="129"/>
      <c r="E18" s="244"/>
      <c r="F18" s="244"/>
      <c r="G18" s="244"/>
      <c r="H18" s="245">
        <f>Specifikation!K413</f>
        <v>0</v>
      </c>
      <c r="I18" s="248" t="e">
        <f t="shared" ref="I18:I26" si="0">+H18/$H$42</f>
        <v>#DIV/0!</v>
      </c>
      <c r="J18" s="13"/>
      <c r="K18" s="12"/>
      <c r="L18" s="5"/>
      <c r="M18" s="5"/>
      <c r="N18" s="5"/>
      <c r="O18" s="5"/>
      <c r="P18" s="5"/>
    </row>
    <row r="19" spans="2:16" ht="15" customHeight="1" x14ac:dyDescent="0.3">
      <c r="B19" s="133" t="str">
        <f>Specifikation!A415</f>
        <v>07</v>
      </c>
      <c r="C19" s="129" t="s">
        <v>109</v>
      </c>
      <c r="D19" s="129"/>
      <c r="E19" s="244"/>
      <c r="F19" s="244"/>
      <c r="G19" s="244"/>
      <c r="H19" s="245">
        <f>Specifikation!K445</f>
        <v>0</v>
      </c>
      <c r="I19" s="248" t="e">
        <f t="shared" si="0"/>
        <v>#DIV/0!</v>
      </c>
      <c r="J19" s="3"/>
      <c r="K19" s="4"/>
      <c r="L19" s="5"/>
      <c r="M19" s="5"/>
      <c r="N19" s="5"/>
      <c r="O19" s="5"/>
      <c r="P19" s="5"/>
    </row>
    <row r="20" spans="2:16" ht="15" customHeight="1" x14ac:dyDescent="0.3">
      <c r="B20" s="133" t="str">
        <f>Specifikation!A447</f>
        <v>08</v>
      </c>
      <c r="C20" s="129" t="s">
        <v>235</v>
      </c>
      <c r="D20" s="129"/>
      <c r="E20" s="244"/>
      <c r="F20" s="244"/>
      <c r="G20" s="244"/>
      <c r="H20" s="245">
        <f>Specifikation!K466</f>
        <v>0</v>
      </c>
      <c r="I20" s="248" t="e">
        <f t="shared" si="0"/>
        <v>#DIV/0!</v>
      </c>
      <c r="J20" s="13"/>
      <c r="K20" s="12"/>
      <c r="L20" s="5"/>
      <c r="M20" s="5"/>
      <c r="N20" s="5"/>
      <c r="O20" s="5"/>
      <c r="P20" s="5"/>
    </row>
    <row r="21" spans="2:16" ht="15" customHeight="1" x14ac:dyDescent="0.3">
      <c r="B21" s="133" t="str">
        <f>Specifikation!A468</f>
        <v>09</v>
      </c>
      <c r="C21" s="129" t="s">
        <v>244</v>
      </c>
      <c r="D21" s="129"/>
      <c r="E21" s="244"/>
      <c r="F21" s="244"/>
      <c r="G21" s="244"/>
      <c r="H21" s="245">
        <f>Specifikation!K481</f>
        <v>0</v>
      </c>
      <c r="I21" s="248" t="e">
        <f t="shared" si="0"/>
        <v>#DIV/0!</v>
      </c>
      <c r="J21" s="13"/>
      <c r="K21" s="12"/>
      <c r="L21" s="5"/>
      <c r="M21" s="5"/>
      <c r="N21" s="5"/>
      <c r="O21" s="5"/>
      <c r="P21" s="5"/>
    </row>
    <row r="22" spans="2:16" ht="15" customHeight="1" x14ac:dyDescent="0.3">
      <c r="B22" s="133" t="str">
        <f>Specifikation!A483</f>
        <v>10</v>
      </c>
      <c r="C22" s="129" t="s">
        <v>249</v>
      </c>
      <c r="D22" s="129"/>
      <c r="E22" s="244"/>
      <c r="F22" s="244"/>
      <c r="G22" s="244"/>
      <c r="H22" s="245">
        <f>Specifikation!K492</f>
        <v>0</v>
      </c>
      <c r="I22" s="248" t="e">
        <f t="shared" si="0"/>
        <v>#DIV/0!</v>
      </c>
      <c r="J22" s="13"/>
      <c r="K22" s="12"/>
      <c r="L22" s="5"/>
      <c r="M22" s="5"/>
      <c r="N22" s="5"/>
      <c r="O22" s="5"/>
      <c r="P22" s="5"/>
    </row>
    <row r="23" spans="2:16" ht="15" customHeight="1" x14ac:dyDescent="0.3">
      <c r="B23" s="133" t="str">
        <f>Specifikation!A494</f>
        <v>11</v>
      </c>
      <c r="C23" s="129" t="s">
        <v>254</v>
      </c>
      <c r="D23" s="129"/>
      <c r="E23" s="244"/>
      <c r="F23" s="244"/>
      <c r="G23" s="244"/>
      <c r="H23" s="245">
        <f>Specifikation!K525</f>
        <v>0</v>
      </c>
      <c r="I23" s="248" t="e">
        <f t="shared" si="0"/>
        <v>#DIV/0!</v>
      </c>
      <c r="J23" s="13"/>
      <c r="K23" s="12"/>
      <c r="L23" s="5"/>
      <c r="M23" s="5"/>
      <c r="N23" s="5"/>
      <c r="O23" s="5"/>
      <c r="P23" s="5"/>
    </row>
    <row r="24" spans="2:16" ht="15" customHeight="1" x14ac:dyDescent="0.3">
      <c r="B24" s="133" t="str">
        <f>Specifikation!A527</f>
        <v>12</v>
      </c>
      <c r="C24" s="129" t="s">
        <v>272</v>
      </c>
      <c r="D24" s="129"/>
      <c r="E24" s="244"/>
      <c r="F24" s="244"/>
      <c r="G24" s="244"/>
      <c r="H24" s="245">
        <f>Specifikation!K592</f>
        <v>0</v>
      </c>
      <c r="I24" s="248" t="e">
        <f t="shared" si="0"/>
        <v>#DIV/0!</v>
      </c>
      <c r="J24" s="13"/>
      <c r="K24" s="12"/>
      <c r="L24" s="5"/>
      <c r="M24" s="5"/>
      <c r="N24" s="5"/>
      <c r="O24" s="5"/>
      <c r="P24" s="5"/>
    </row>
    <row r="25" spans="2:16" ht="15" customHeight="1" x14ac:dyDescent="0.3">
      <c r="B25" s="133" t="str">
        <f>Specifikation!A594</f>
        <v>13</v>
      </c>
      <c r="C25" s="129" t="s">
        <v>329</v>
      </c>
      <c r="D25" s="129"/>
      <c r="E25" s="244"/>
      <c r="F25" s="244"/>
      <c r="G25" s="244"/>
      <c r="H25" s="245">
        <f>Specifikation!K607</f>
        <v>0</v>
      </c>
      <c r="I25" s="248" t="e">
        <f t="shared" si="0"/>
        <v>#DIV/0!</v>
      </c>
      <c r="J25" s="3"/>
      <c r="K25" s="4"/>
      <c r="L25" s="5"/>
      <c r="M25" s="5"/>
      <c r="N25" s="5"/>
      <c r="O25" s="5"/>
      <c r="P25" s="5"/>
    </row>
    <row r="26" spans="2:16" ht="15" customHeight="1" x14ac:dyDescent="0.3">
      <c r="B26" s="133" t="str">
        <f>Specifikation!A609</f>
        <v>14</v>
      </c>
      <c r="C26" s="129" t="s">
        <v>353</v>
      </c>
      <c r="D26" s="129"/>
      <c r="E26" s="244"/>
      <c r="F26" s="244"/>
      <c r="G26" s="244"/>
      <c r="H26" s="245">
        <f>Specifikation!K622</f>
        <v>0</v>
      </c>
      <c r="I26" s="248" t="e">
        <f t="shared" si="0"/>
        <v>#DIV/0!</v>
      </c>
      <c r="J26" s="29"/>
      <c r="K26" s="4"/>
      <c r="L26" s="5"/>
      <c r="M26" s="5"/>
      <c r="N26" s="5"/>
      <c r="O26" s="5"/>
      <c r="P26" s="5"/>
    </row>
    <row r="27" spans="2:16" ht="15" customHeight="1" x14ac:dyDescent="0.3">
      <c r="B27" s="241"/>
      <c r="C27" s="249" t="s">
        <v>479</v>
      </c>
      <c r="D27" s="255"/>
      <c r="E27" s="256"/>
      <c r="F27" s="256"/>
      <c r="G27" s="256"/>
      <c r="H27" s="253">
        <f>SUM(H17:H26)</f>
        <v>0</v>
      </c>
      <c r="I27" s="243"/>
      <c r="J27" s="3"/>
      <c r="K27" s="4"/>
      <c r="L27" s="5"/>
      <c r="M27" s="5"/>
      <c r="N27" s="5"/>
      <c r="O27" s="5"/>
      <c r="P27" s="5"/>
    </row>
    <row r="28" spans="2:16" ht="15" customHeight="1" x14ac:dyDescent="0.3">
      <c r="B28" s="133" t="str">
        <f>Specifikation!A625</f>
        <v>15</v>
      </c>
      <c r="C28" s="129" t="s">
        <v>356</v>
      </c>
      <c r="D28" s="125"/>
      <c r="E28" s="193"/>
      <c r="F28" s="193"/>
      <c r="G28" s="193"/>
      <c r="H28" s="257">
        <f>Specifikation!K663</f>
        <v>0</v>
      </c>
      <c r="I28" s="248" t="e">
        <f>+H28/$H$42</f>
        <v>#DIV/0!</v>
      </c>
      <c r="J28" s="3"/>
      <c r="K28" s="4"/>
      <c r="L28" s="5"/>
      <c r="M28" s="5"/>
      <c r="N28" s="5"/>
      <c r="O28" s="5"/>
      <c r="P28" s="5"/>
    </row>
    <row r="29" spans="2:16" ht="15" customHeight="1" x14ac:dyDescent="0.3">
      <c r="B29" s="133" t="str">
        <f>Specifikation!A665</f>
        <v>16</v>
      </c>
      <c r="C29" s="129" t="s">
        <v>380</v>
      </c>
      <c r="D29" s="125"/>
      <c r="E29" s="193"/>
      <c r="F29" s="193"/>
      <c r="G29" s="193"/>
      <c r="H29" s="257">
        <f>Specifikation!K704</f>
        <v>0</v>
      </c>
      <c r="I29" s="248" t="e">
        <f>+H29/$H$42</f>
        <v>#DIV/0!</v>
      </c>
      <c r="J29" s="3"/>
      <c r="K29" s="4"/>
      <c r="L29" s="5"/>
      <c r="M29" s="5"/>
      <c r="N29" s="5"/>
      <c r="O29" s="5"/>
      <c r="P29" s="5"/>
    </row>
    <row r="30" spans="2:16" ht="15" customHeight="1" x14ac:dyDescent="0.3">
      <c r="B30" s="133" t="str">
        <f>Specifikation!A706</f>
        <v>17</v>
      </c>
      <c r="C30" s="125" t="s">
        <v>399</v>
      </c>
      <c r="D30" s="125"/>
      <c r="E30" s="193"/>
      <c r="F30" s="193"/>
      <c r="G30" s="193"/>
      <c r="H30" s="257">
        <f>Specifikation!K736</f>
        <v>0</v>
      </c>
      <c r="I30" s="248" t="e">
        <f>+H30/$H$42</f>
        <v>#DIV/0!</v>
      </c>
      <c r="J30" s="3"/>
      <c r="K30" s="4"/>
      <c r="L30" s="5"/>
      <c r="M30" s="5"/>
      <c r="N30" s="5"/>
      <c r="O30" s="5"/>
      <c r="P30" s="5"/>
    </row>
    <row r="31" spans="2:16" ht="15" customHeight="1" x14ac:dyDescent="0.3">
      <c r="B31" s="133" t="str">
        <f>Specifikation!A738</f>
        <v>18</v>
      </c>
      <c r="C31" s="129" t="s">
        <v>412</v>
      </c>
      <c r="D31" s="129"/>
      <c r="E31" s="244"/>
      <c r="F31" s="244"/>
      <c r="G31" s="244"/>
      <c r="H31" s="245">
        <f>Specifikation!K742</f>
        <v>0</v>
      </c>
      <c r="I31" s="248" t="e">
        <f>+H31/$H$42</f>
        <v>#DIV/0!</v>
      </c>
      <c r="J31" s="29"/>
      <c r="K31" s="12"/>
      <c r="L31" s="5"/>
      <c r="M31" s="5"/>
      <c r="N31" s="5"/>
      <c r="O31" s="5"/>
      <c r="P31" s="5"/>
    </row>
    <row r="32" spans="2:16" ht="15" customHeight="1" x14ac:dyDescent="0.3">
      <c r="B32" s="241"/>
      <c r="C32" s="249" t="s">
        <v>480</v>
      </c>
      <c r="D32" s="255"/>
      <c r="E32" s="256"/>
      <c r="F32" s="256"/>
      <c r="G32" s="256"/>
      <c r="H32" s="253">
        <f>SUM(H28:H31)</f>
        <v>0</v>
      </c>
      <c r="I32" s="32"/>
      <c r="J32" s="13"/>
      <c r="K32" s="12"/>
      <c r="L32" s="5"/>
      <c r="M32" s="5"/>
      <c r="N32" s="5"/>
      <c r="O32" s="5"/>
      <c r="P32" s="5"/>
    </row>
    <row r="33" spans="2:16" ht="15" customHeight="1" x14ac:dyDescent="0.3">
      <c r="B33" s="133" t="str">
        <f>Specifikation!A745</f>
        <v>19</v>
      </c>
      <c r="C33" s="129" t="s">
        <v>418</v>
      </c>
      <c r="D33" s="129"/>
      <c r="E33" s="244"/>
      <c r="F33" s="244"/>
      <c r="G33" s="244"/>
      <c r="H33" s="245">
        <f>Specifikation!K767</f>
        <v>0</v>
      </c>
      <c r="I33" s="248" t="e">
        <f>+H33/$H$42</f>
        <v>#DIV/0!</v>
      </c>
      <c r="J33" s="13"/>
      <c r="K33" s="12"/>
      <c r="L33" s="5"/>
      <c r="M33" s="5"/>
      <c r="N33" s="5"/>
      <c r="O33" s="5"/>
      <c r="P33" s="5"/>
    </row>
    <row r="34" spans="2:16" ht="15" customHeight="1" x14ac:dyDescent="0.3">
      <c r="B34" s="133" t="str">
        <f>Specifikation!A769</f>
        <v>20</v>
      </c>
      <c r="C34" s="129" t="s">
        <v>481</v>
      </c>
      <c r="D34" s="129"/>
      <c r="E34" s="244"/>
      <c r="F34" s="244"/>
      <c r="G34" s="244"/>
      <c r="H34" s="245">
        <f>Specifikation!K794</f>
        <v>0</v>
      </c>
      <c r="I34" s="248" t="e">
        <f>+H34/$H$42</f>
        <v>#DIV/0!</v>
      </c>
      <c r="J34" s="3"/>
      <c r="K34" s="4"/>
      <c r="L34" s="5"/>
      <c r="M34" s="5"/>
      <c r="N34" s="5"/>
      <c r="O34" s="5"/>
      <c r="P34" s="5"/>
    </row>
    <row r="35" spans="2:16" ht="15" customHeight="1" x14ac:dyDescent="0.3">
      <c r="B35" s="133" t="str">
        <f>Specifikation!A796</f>
        <v>21</v>
      </c>
      <c r="C35" s="129" t="s">
        <v>482</v>
      </c>
      <c r="D35" s="129"/>
      <c r="E35" s="244"/>
      <c r="F35" s="244"/>
      <c r="G35" s="244"/>
      <c r="H35" s="245">
        <f>Specifikation!K807</f>
        <v>0</v>
      </c>
      <c r="I35" s="248" t="e">
        <f>+H35/$H$42</f>
        <v>#DIV/0!</v>
      </c>
      <c r="J35" s="3"/>
      <c r="K35" s="4"/>
      <c r="L35" s="5"/>
      <c r="M35" s="5"/>
      <c r="N35" s="5"/>
      <c r="O35" s="5"/>
      <c r="P35" s="5"/>
    </row>
    <row r="36" spans="2:16" ht="15" customHeight="1" x14ac:dyDescent="0.3">
      <c r="B36" s="241"/>
      <c r="C36" s="249" t="s">
        <v>463</v>
      </c>
      <c r="D36" s="255"/>
      <c r="E36" s="256"/>
      <c r="F36" s="256"/>
      <c r="G36" s="256"/>
      <c r="H36" s="253">
        <f>SUM(H33:H35)</f>
        <v>0</v>
      </c>
      <c r="I36" s="243"/>
      <c r="J36" s="3"/>
      <c r="K36" s="4"/>
      <c r="L36" s="5"/>
      <c r="M36" s="5"/>
      <c r="N36" s="5"/>
      <c r="O36" s="5"/>
      <c r="P36" s="5"/>
    </row>
    <row r="37" spans="2:16" ht="15" customHeight="1" x14ac:dyDescent="0.3">
      <c r="B37" s="241"/>
      <c r="C37" s="129"/>
      <c r="D37" s="129"/>
      <c r="E37" s="244"/>
      <c r="F37" s="244"/>
      <c r="G37" s="244"/>
      <c r="H37" s="245"/>
      <c r="I37" s="243"/>
      <c r="J37" s="3"/>
      <c r="K37" s="4"/>
      <c r="L37" s="5"/>
      <c r="M37" s="5"/>
      <c r="N37" s="5"/>
      <c r="O37" s="5"/>
      <c r="P37" s="5"/>
    </row>
    <row r="38" spans="2:16" ht="15" customHeight="1" x14ac:dyDescent="0.3">
      <c r="B38" s="241"/>
      <c r="C38" s="249" t="s">
        <v>464</v>
      </c>
      <c r="D38" s="250"/>
      <c r="E38" s="251"/>
      <c r="F38" s="251"/>
      <c r="G38" s="252"/>
      <c r="H38" s="253">
        <f>H16</f>
        <v>0</v>
      </c>
      <c r="I38" s="243"/>
      <c r="J38" s="3"/>
      <c r="K38" s="4"/>
      <c r="L38" s="5"/>
      <c r="M38" s="5"/>
      <c r="N38" s="5"/>
      <c r="O38" s="5"/>
      <c r="P38" s="5"/>
    </row>
    <row r="39" spans="2:16" ht="15" customHeight="1" x14ac:dyDescent="0.3">
      <c r="B39" s="241"/>
      <c r="C39" s="258" t="s">
        <v>483</v>
      </c>
      <c r="D39" s="259"/>
      <c r="E39" s="260"/>
      <c r="F39" s="260"/>
      <c r="G39" s="260"/>
      <c r="H39" s="261">
        <f>H27+H32+H36</f>
        <v>0</v>
      </c>
      <c r="I39" s="243"/>
      <c r="J39" s="307"/>
      <c r="K39" s="4"/>
      <c r="L39" s="5"/>
      <c r="M39" s="5"/>
      <c r="N39" s="5"/>
      <c r="O39" s="5"/>
      <c r="P39" s="5"/>
    </row>
    <row r="40" spans="2:16" ht="15" customHeight="1" x14ac:dyDescent="0.3">
      <c r="B40" s="241"/>
      <c r="C40" s="262" t="s">
        <v>466</v>
      </c>
      <c r="D40" s="263"/>
      <c r="E40" s="264"/>
      <c r="F40" s="265">
        <f>Specifikation!G812</f>
        <v>0.05</v>
      </c>
      <c r="G40" s="266"/>
      <c r="H40" s="267">
        <f>(H38+H39)*F40</f>
        <v>0</v>
      </c>
      <c r="I40" s="248" t="e">
        <f>+H40/$H$42</f>
        <v>#DIV/0!</v>
      </c>
      <c r="J40" s="20"/>
      <c r="K40" s="7"/>
      <c r="L40" s="5"/>
      <c r="M40" s="5"/>
      <c r="N40" s="5"/>
      <c r="O40" s="5"/>
      <c r="P40" s="5"/>
    </row>
    <row r="41" spans="2:16" ht="15" customHeight="1" thickBot="1" x14ac:dyDescent="0.35">
      <c r="B41" s="241"/>
      <c r="C41" s="268" t="s">
        <v>484</v>
      </c>
      <c r="D41" s="264"/>
      <c r="E41" s="264"/>
      <c r="F41" s="269">
        <f>Specifikation!G813</f>
        <v>0.1</v>
      </c>
      <c r="G41" s="270"/>
      <c r="H41" s="271">
        <f>(H38+H39)*F41</f>
        <v>0</v>
      </c>
      <c r="I41" s="248" t="e">
        <f>+H41/$H$42</f>
        <v>#DIV/0!</v>
      </c>
      <c r="J41" s="19"/>
      <c r="K41" s="7"/>
      <c r="L41" s="5"/>
      <c r="M41" s="5"/>
      <c r="N41" s="5"/>
      <c r="O41" s="5"/>
      <c r="P41" s="5"/>
    </row>
    <row r="42" spans="2:16" ht="15" customHeight="1" thickBot="1" x14ac:dyDescent="0.35">
      <c r="B42" s="241"/>
      <c r="C42" s="274" t="s">
        <v>468</v>
      </c>
      <c r="D42" s="137"/>
      <c r="E42" s="275"/>
      <c r="F42" s="275"/>
      <c r="G42" s="275"/>
      <c r="H42" s="276">
        <f>SUM(H38:H41)</f>
        <v>0</v>
      </c>
      <c r="I42" s="248" t="e">
        <f>SUM(I12:I41)</f>
        <v>#DIV/0!</v>
      </c>
      <c r="J42" s="8"/>
      <c r="K42" s="4"/>
      <c r="L42" s="5"/>
      <c r="M42" s="5"/>
      <c r="N42" s="5"/>
      <c r="O42" s="5"/>
      <c r="P42" s="5"/>
    </row>
    <row r="43" spans="2:16" ht="15" customHeight="1" x14ac:dyDescent="0.3">
      <c r="B43" s="241"/>
      <c r="C43" s="129"/>
      <c r="D43" s="129"/>
      <c r="E43" s="244"/>
      <c r="F43" s="244"/>
      <c r="G43" s="244"/>
      <c r="H43" s="245"/>
      <c r="I43" s="248"/>
      <c r="J43" s="8"/>
      <c r="K43" s="4"/>
      <c r="L43" s="5"/>
      <c r="M43" s="5"/>
      <c r="N43" s="5"/>
      <c r="O43" s="5"/>
      <c r="P43" s="5"/>
    </row>
    <row r="44" spans="2:16" ht="15" customHeight="1" x14ac:dyDescent="0.3">
      <c r="B44" s="241"/>
      <c r="C44" s="129"/>
      <c r="D44" s="129"/>
      <c r="E44" s="244"/>
      <c r="F44" s="244"/>
      <c r="G44" s="244"/>
      <c r="H44" s="245"/>
      <c r="I44" s="248"/>
      <c r="J44" s="8"/>
      <c r="K44" s="4"/>
      <c r="L44" s="5"/>
      <c r="M44" s="5"/>
      <c r="N44" s="5"/>
      <c r="O44" s="5"/>
      <c r="P44" s="5"/>
    </row>
    <row r="45" spans="2:16" ht="15" customHeight="1" x14ac:dyDescent="0.3">
      <c r="B45" s="241"/>
      <c r="C45" s="125"/>
      <c r="D45" s="125"/>
      <c r="E45" s="193"/>
      <c r="F45" s="272"/>
      <c r="G45" s="193"/>
      <c r="H45" s="257"/>
      <c r="I45" s="248"/>
      <c r="J45" s="8"/>
      <c r="K45" s="4"/>
      <c r="L45" s="5"/>
      <c r="M45" s="5"/>
      <c r="N45" s="5"/>
      <c r="O45" s="5"/>
      <c r="P45" s="5"/>
    </row>
    <row r="46" spans="2:16" ht="15" customHeight="1" x14ac:dyDescent="0.3">
      <c r="B46" s="277"/>
      <c r="C46" s="249" t="s">
        <v>464</v>
      </c>
      <c r="D46" s="250"/>
      <c r="E46" s="251"/>
      <c r="F46" s="251"/>
      <c r="G46" s="251"/>
      <c r="H46" s="253">
        <f>H16</f>
        <v>0</v>
      </c>
      <c r="I46" s="248" t="e">
        <f t="shared" ref="I46:I51" si="1">+H46/$H$52</f>
        <v>#DIV/0!</v>
      </c>
      <c r="J46" s="8"/>
      <c r="K46" s="5"/>
      <c r="L46" s="5"/>
      <c r="M46" s="5"/>
      <c r="N46" s="5"/>
      <c r="O46" s="5"/>
      <c r="P46" s="5"/>
    </row>
    <row r="47" spans="2:16" ht="15" customHeight="1" x14ac:dyDescent="0.3">
      <c r="B47" s="277"/>
      <c r="C47" s="249" t="s">
        <v>485</v>
      </c>
      <c r="D47" s="250"/>
      <c r="E47" s="251"/>
      <c r="F47" s="251"/>
      <c r="G47" s="251"/>
      <c r="H47" s="253">
        <f>H27</f>
        <v>0</v>
      </c>
      <c r="I47" s="248" t="e">
        <f t="shared" si="1"/>
        <v>#DIV/0!</v>
      </c>
      <c r="J47" s="8"/>
      <c r="K47" s="5"/>
      <c r="L47" s="5"/>
      <c r="M47" s="5"/>
      <c r="N47" s="5"/>
      <c r="O47" s="5"/>
      <c r="P47" s="5"/>
    </row>
    <row r="48" spans="2:16" ht="15" customHeight="1" x14ac:dyDescent="0.3">
      <c r="B48" s="277"/>
      <c r="C48" s="249" t="s">
        <v>486</v>
      </c>
      <c r="D48" s="250"/>
      <c r="E48" s="251"/>
      <c r="F48" s="251"/>
      <c r="G48" s="251"/>
      <c r="H48" s="253">
        <f>H32</f>
        <v>0</v>
      </c>
      <c r="I48" s="248" t="e">
        <f t="shared" si="1"/>
        <v>#DIV/0!</v>
      </c>
      <c r="J48" s="8"/>
      <c r="K48" s="5"/>
      <c r="L48" s="5"/>
      <c r="M48" s="5"/>
      <c r="N48" s="5"/>
      <c r="O48" s="5"/>
      <c r="P48" s="5"/>
    </row>
    <row r="49" spans="2:16" ht="15" customHeight="1" x14ac:dyDescent="0.3">
      <c r="B49" s="277"/>
      <c r="C49" s="249" t="s">
        <v>487</v>
      </c>
      <c r="D49" s="250"/>
      <c r="E49" s="251"/>
      <c r="F49" s="251"/>
      <c r="G49" s="251"/>
      <c r="H49" s="253">
        <f>H36</f>
        <v>0</v>
      </c>
      <c r="I49" s="248" t="e">
        <f t="shared" si="1"/>
        <v>#DIV/0!</v>
      </c>
      <c r="J49" s="8"/>
      <c r="K49" s="5"/>
      <c r="L49" s="5"/>
      <c r="M49" s="5"/>
      <c r="N49" s="5"/>
      <c r="O49" s="5"/>
      <c r="P49" s="5"/>
    </row>
    <row r="50" spans="2:16" ht="15" customHeight="1" x14ac:dyDescent="0.3">
      <c r="B50" s="277"/>
      <c r="C50" s="262" t="s">
        <v>466</v>
      </c>
      <c r="D50" s="263"/>
      <c r="E50" s="264"/>
      <c r="F50" s="265">
        <f>Specifikation!G812</f>
        <v>0.05</v>
      </c>
      <c r="G50" s="266"/>
      <c r="H50" s="267">
        <f>(H46+H47+H48+H49)*F50</f>
        <v>0</v>
      </c>
      <c r="I50" s="248" t="e">
        <f t="shared" si="1"/>
        <v>#DIV/0!</v>
      </c>
      <c r="J50" s="28"/>
      <c r="K50" s="45"/>
      <c r="L50" s="5"/>
      <c r="M50" s="5"/>
      <c r="N50" s="5"/>
      <c r="O50" s="5"/>
      <c r="P50" s="5"/>
    </row>
    <row r="51" spans="2:16" ht="15" customHeight="1" thickBot="1" x14ac:dyDescent="0.35">
      <c r="B51" s="277"/>
      <c r="C51" s="268" t="s">
        <v>484</v>
      </c>
      <c r="D51" s="264"/>
      <c r="E51" s="264"/>
      <c r="F51" s="269">
        <f>Specifikation!G813</f>
        <v>0.1</v>
      </c>
      <c r="G51" s="270"/>
      <c r="H51" s="267">
        <f>(H46+H47+H48+H49)*F51</f>
        <v>0</v>
      </c>
      <c r="I51" s="248" t="e">
        <f t="shared" si="1"/>
        <v>#DIV/0!</v>
      </c>
      <c r="J51" s="28"/>
      <c r="K51" s="5"/>
      <c r="L51" s="5"/>
      <c r="M51" s="5"/>
      <c r="N51" s="5"/>
      <c r="O51" s="5"/>
      <c r="P51" s="5"/>
    </row>
    <row r="52" spans="2:16" ht="15" customHeight="1" thickBot="1" x14ac:dyDescent="0.35">
      <c r="B52" s="277"/>
      <c r="C52" s="274" t="s">
        <v>468</v>
      </c>
      <c r="D52" s="137"/>
      <c r="E52" s="275"/>
      <c r="F52" s="275"/>
      <c r="G52" s="275"/>
      <c r="H52" s="276">
        <f>SUM(H46:H51)</f>
        <v>0</v>
      </c>
      <c r="I52" s="248" t="e">
        <f>SUM(I46:I51)</f>
        <v>#DIV/0!</v>
      </c>
      <c r="J52" s="8"/>
      <c r="K52" s="5"/>
      <c r="L52" s="5"/>
      <c r="M52" s="5"/>
      <c r="N52" s="5"/>
      <c r="O52" s="5"/>
      <c r="P52" s="5"/>
    </row>
    <row r="53" spans="2:16" ht="13.8" x14ac:dyDescent="0.3">
      <c r="B53" s="277"/>
      <c r="C53" s="125"/>
      <c r="D53" s="126"/>
      <c r="E53" s="138"/>
      <c r="F53" s="138"/>
      <c r="G53" s="138"/>
      <c r="H53" s="236"/>
      <c r="I53" s="243"/>
      <c r="J53" s="3"/>
      <c r="K53" s="5"/>
      <c r="L53" s="5"/>
      <c r="M53" s="5"/>
      <c r="N53" s="5"/>
      <c r="O53" s="5"/>
      <c r="P53" s="5"/>
    </row>
    <row r="54" spans="2:16" ht="13.8" x14ac:dyDescent="0.3">
      <c r="B54" s="233"/>
      <c r="C54" s="6"/>
      <c r="D54" s="8"/>
      <c r="E54" s="14"/>
      <c r="F54" s="14"/>
      <c r="G54" s="15"/>
      <c r="H54" s="16"/>
      <c r="I54" s="32"/>
      <c r="J54" s="16"/>
      <c r="K54" s="5"/>
      <c r="L54" s="5"/>
      <c r="M54" s="5"/>
      <c r="N54" s="5"/>
      <c r="O54" s="5"/>
      <c r="P54" s="5"/>
    </row>
    <row r="55" spans="2:16" ht="13.8" x14ac:dyDescent="0.3">
      <c r="B55" s="233"/>
      <c r="C55" s="6"/>
      <c r="D55" s="6"/>
      <c r="E55" s="2"/>
      <c r="F55" s="2"/>
      <c r="G55" s="2"/>
      <c r="H55" s="7"/>
      <c r="I55" s="33"/>
      <c r="J55" s="3"/>
      <c r="K55" s="5"/>
      <c r="L55" s="5"/>
      <c r="M55" s="5"/>
      <c r="N55" s="5"/>
      <c r="O55" s="5"/>
      <c r="P55" s="5"/>
    </row>
  </sheetData>
  <sheetProtection sheet="1"/>
  <phoneticPr fontId="0" type="noConversion"/>
  <pageMargins left="0.59055118110236227" right="0" top="0.39370078740157483" bottom="0"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3:P55"/>
  <sheetViews>
    <sheetView zoomScaleNormal="100" workbookViewId="0">
      <selection activeCell="D5" sqref="D5"/>
    </sheetView>
  </sheetViews>
  <sheetFormatPr defaultRowHeight="13.2" x14ac:dyDescent="0.25"/>
  <cols>
    <col min="1" max="1" width="4.77734375" customWidth="1"/>
    <col min="2" max="2" width="4.77734375" style="234" customWidth="1"/>
    <col min="3" max="3" width="12.21875" customWidth="1"/>
    <col min="4" max="4" width="9.44140625" bestFit="1" customWidth="1"/>
    <col min="5" max="5" width="13.77734375" customWidth="1"/>
    <col min="9" max="9" width="10.21875" style="30" customWidth="1"/>
  </cols>
  <sheetData>
    <row r="3" spans="2:16" ht="15" customHeight="1" x14ac:dyDescent="0.3">
      <c r="B3" s="235" t="s">
        <v>632</v>
      </c>
      <c r="C3" s="120"/>
      <c r="D3" s="193"/>
      <c r="E3" s="193"/>
      <c r="F3" s="193"/>
      <c r="G3" s="236"/>
      <c r="H3" s="237"/>
      <c r="I3" s="238"/>
      <c r="J3" s="3"/>
      <c r="K3" s="4"/>
      <c r="L3" s="5"/>
      <c r="M3" s="5"/>
      <c r="N3" s="5"/>
      <c r="O3" s="5"/>
      <c r="P3" s="5"/>
    </row>
    <row r="4" spans="2:16" ht="15" customHeight="1" x14ac:dyDescent="0.3">
      <c r="B4" s="239"/>
      <c r="C4" s="120"/>
      <c r="D4" s="193"/>
      <c r="E4" s="193"/>
      <c r="F4" s="193"/>
      <c r="G4" s="236"/>
      <c r="H4" s="237"/>
      <c r="I4" s="238"/>
      <c r="J4" s="3"/>
      <c r="K4" s="4"/>
      <c r="L4" s="5"/>
      <c r="M4" s="5"/>
      <c r="N4" s="5"/>
      <c r="O4" s="5"/>
      <c r="P4" s="5"/>
    </row>
    <row r="5" spans="2:16" ht="15" customHeight="1" x14ac:dyDescent="0.3">
      <c r="B5" s="239" t="s">
        <v>633</v>
      </c>
      <c r="C5" s="120"/>
      <c r="D5" s="227">
        <f>Specifikation!C2</f>
        <v>0</v>
      </c>
      <c r="E5" s="193"/>
      <c r="F5" s="121" t="s">
        <v>634</v>
      </c>
      <c r="G5" s="236"/>
      <c r="H5" s="240">
        <f>Sammanfattning!H5</f>
        <v>0</v>
      </c>
      <c r="I5" s="238"/>
      <c r="J5" s="3"/>
      <c r="K5" s="4"/>
      <c r="L5" s="5"/>
      <c r="M5" s="5"/>
      <c r="N5" s="5"/>
      <c r="O5" s="5"/>
      <c r="P5" s="5"/>
    </row>
    <row r="6" spans="2:16" ht="15" customHeight="1" x14ac:dyDescent="0.3">
      <c r="B6" s="239" t="s">
        <v>635</v>
      </c>
      <c r="C6" s="120"/>
      <c r="D6" s="227">
        <f>Specifikation!C3</f>
        <v>0</v>
      </c>
      <c r="E6" s="193"/>
      <c r="F6" s="934" t="s">
        <v>636</v>
      </c>
      <c r="G6" s="934"/>
      <c r="H6" s="226">
        <f>Sammanfattning!H6</f>
        <v>0</v>
      </c>
      <c r="I6" s="238"/>
      <c r="J6" s="3"/>
      <c r="K6" s="4"/>
      <c r="L6" s="5"/>
      <c r="M6" s="5"/>
      <c r="N6" s="5"/>
      <c r="O6" s="5"/>
      <c r="P6" s="5"/>
    </row>
    <row r="7" spans="2:16" ht="13.8" x14ac:dyDescent="0.3">
      <c r="B7" s="241"/>
      <c r="C7" s="242"/>
      <c r="D7" s="242"/>
      <c r="E7" s="193"/>
      <c r="F7" s="193"/>
      <c r="G7" s="193"/>
      <c r="H7" s="236"/>
      <c r="I7" s="243"/>
      <c r="J7" s="3"/>
      <c r="K7" s="4"/>
      <c r="L7" s="5"/>
      <c r="M7" s="5"/>
      <c r="N7" s="5"/>
      <c r="O7" s="5"/>
      <c r="P7" s="5"/>
    </row>
    <row r="8" spans="2:16" ht="13.8" x14ac:dyDescent="0.3">
      <c r="B8" s="559" t="s">
        <v>637</v>
      </c>
      <c r="C8" s="129"/>
      <c r="D8" s="561">
        <f>Sammanfattning!D8</f>
        <v>0</v>
      </c>
      <c r="E8" s="560" t="s">
        <v>638</v>
      </c>
      <c r="F8" s="558" t="s">
        <v>639</v>
      </c>
      <c r="G8" s="244"/>
      <c r="H8" s="102">
        <f>Sammanfattning!H8</f>
        <v>0</v>
      </c>
      <c r="I8" s="243"/>
      <c r="J8" s="3"/>
      <c r="K8" s="4"/>
      <c r="L8" s="5"/>
      <c r="M8" s="5"/>
      <c r="N8" s="5"/>
      <c r="O8" s="5"/>
      <c r="P8" s="5"/>
    </row>
    <row r="9" spans="2:16" ht="13.8" x14ac:dyDescent="0.3">
      <c r="B9" s="559" t="s">
        <v>640</v>
      </c>
      <c r="C9" s="129"/>
      <c r="D9" s="561">
        <f>Sammanfattning!D9</f>
        <v>0</v>
      </c>
      <c r="E9" s="560" t="s">
        <v>638</v>
      </c>
      <c r="F9" s="558" t="s">
        <v>641</v>
      </c>
      <c r="G9" s="244"/>
      <c r="H9" s="102">
        <f>Sammanfattning!H9</f>
        <v>0</v>
      </c>
      <c r="I9" s="243"/>
      <c r="J9" s="3"/>
      <c r="K9" s="4"/>
      <c r="L9" s="5"/>
      <c r="M9" s="5"/>
      <c r="N9" s="5"/>
      <c r="O9" s="5"/>
      <c r="P9" s="5"/>
    </row>
    <row r="10" spans="2:16" ht="13.8" x14ac:dyDescent="0.3">
      <c r="B10" s="559" t="s">
        <v>642</v>
      </c>
      <c r="C10" s="129"/>
      <c r="D10" s="561">
        <f>Sammanfattning!D10</f>
        <v>0</v>
      </c>
      <c r="E10" s="560" t="s">
        <v>638</v>
      </c>
      <c r="F10" s="558" t="s">
        <v>643</v>
      </c>
      <c r="G10" s="244"/>
      <c r="H10" s="102">
        <f>Sammanfattning!H10</f>
        <v>0</v>
      </c>
      <c r="I10" s="243"/>
      <c r="J10" s="3"/>
      <c r="K10" s="4"/>
      <c r="L10" s="5"/>
      <c r="M10" s="5"/>
      <c r="N10" s="5"/>
      <c r="O10" s="5"/>
      <c r="P10" s="5"/>
    </row>
    <row r="11" spans="2:16" ht="14.1" customHeight="1" x14ac:dyDescent="0.3">
      <c r="B11" s="241"/>
      <c r="C11" s="129"/>
      <c r="D11" s="129"/>
      <c r="E11" s="244"/>
      <c r="F11" s="244"/>
      <c r="G11" s="244"/>
      <c r="H11" s="245"/>
      <c r="I11" s="243"/>
      <c r="J11" s="11"/>
      <c r="K11" s="1"/>
      <c r="L11" s="5"/>
      <c r="M11" s="5"/>
      <c r="N11" s="5"/>
      <c r="O11" s="5"/>
      <c r="P11" s="5"/>
    </row>
    <row r="12" spans="2:16" ht="15" customHeight="1" x14ac:dyDescent="0.3">
      <c r="B12" s="133" t="str">
        <f>Specifikation!A6</f>
        <v>01</v>
      </c>
      <c r="C12" s="125" t="s">
        <v>644</v>
      </c>
      <c r="D12" s="118"/>
      <c r="E12" s="246"/>
      <c r="F12" s="246"/>
      <c r="G12" s="247"/>
      <c r="H12" s="245">
        <f>Specifikation!K12</f>
        <v>0</v>
      </c>
      <c r="I12" s="248" t="e">
        <f>+H12/$H$42</f>
        <v>#DIV/0!</v>
      </c>
      <c r="J12" s="11"/>
      <c r="K12" s="1"/>
      <c r="L12" s="5"/>
      <c r="M12" s="5"/>
      <c r="N12" s="5"/>
      <c r="O12" s="5"/>
      <c r="P12" s="5"/>
    </row>
    <row r="13" spans="2:16" ht="15" customHeight="1" x14ac:dyDescent="0.3">
      <c r="B13" s="133" t="str">
        <f>Specifikation!A14</f>
        <v>02</v>
      </c>
      <c r="C13" s="129" t="s">
        <v>645</v>
      </c>
      <c r="D13" s="118"/>
      <c r="E13" s="246"/>
      <c r="F13" s="246"/>
      <c r="G13" s="247"/>
      <c r="H13" s="245">
        <f>Specifikation!K100</f>
        <v>0</v>
      </c>
      <c r="I13" s="248" t="e">
        <f>+H13/$H$42</f>
        <v>#DIV/0!</v>
      </c>
      <c r="J13" s="11"/>
      <c r="K13" s="1"/>
      <c r="L13" s="5"/>
      <c r="M13" s="5"/>
      <c r="N13" s="5"/>
      <c r="O13" s="5"/>
      <c r="P13" s="5"/>
    </row>
    <row r="14" spans="2:16" ht="15" customHeight="1" x14ac:dyDescent="0.3">
      <c r="B14" s="133" t="str">
        <f>Specifikation!A102</f>
        <v>03</v>
      </c>
      <c r="C14" s="129" t="s">
        <v>646</v>
      </c>
      <c r="D14" s="118"/>
      <c r="E14" s="246"/>
      <c r="F14" s="246"/>
      <c r="G14" s="247"/>
      <c r="H14" s="245">
        <f>Specifikation!K111</f>
        <v>0</v>
      </c>
      <c r="I14" s="248" t="e">
        <f>+H14/$H$42</f>
        <v>#DIV/0!</v>
      </c>
      <c r="J14" s="11"/>
      <c r="K14" s="1"/>
      <c r="L14" s="5"/>
      <c r="M14" s="5"/>
      <c r="N14" s="5"/>
      <c r="O14" s="5"/>
      <c r="P14" s="5"/>
    </row>
    <row r="15" spans="2:16" ht="15" customHeight="1" x14ac:dyDescent="0.3">
      <c r="B15" s="133" t="str">
        <f>Specifikation!A113</f>
        <v>04</v>
      </c>
      <c r="C15" s="125" t="s">
        <v>647</v>
      </c>
      <c r="D15" s="118"/>
      <c r="E15" s="246"/>
      <c r="F15" s="246"/>
      <c r="G15" s="247"/>
      <c r="H15" s="245">
        <f>Specifikation!K148</f>
        <v>0</v>
      </c>
      <c r="I15" s="248" t="e">
        <f>+H15/$H$42</f>
        <v>#DIV/0!</v>
      </c>
      <c r="J15" s="27"/>
      <c r="K15" s="1"/>
      <c r="L15" s="5"/>
      <c r="M15" s="5"/>
      <c r="N15" s="5"/>
      <c r="O15" s="5"/>
      <c r="P15" s="5"/>
    </row>
    <row r="16" spans="2:16" ht="15" customHeight="1" x14ac:dyDescent="0.3">
      <c r="B16" s="133"/>
      <c r="C16" s="249" t="s">
        <v>648</v>
      </c>
      <c r="D16" s="250"/>
      <c r="E16" s="251"/>
      <c r="F16" s="251"/>
      <c r="G16" s="252"/>
      <c r="H16" s="253">
        <f>SUM(H12:H15)</f>
        <v>0</v>
      </c>
      <c r="I16" s="32"/>
      <c r="J16" s="11"/>
      <c r="K16" s="1"/>
      <c r="L16" s="5"/>
      <c r="M16" s="5"/>
      <c r="N16" s="5"/>
      <c r="O16" s="5"/>
      <c r="P16" s="5"/>
    </row>
    <row r="17" spans="2:16" ht="15" customHeight="1" x14ac:dyDescent="0.3">
      <c r="B17" s="133" t="str">
        <f>Specifikation!A150</f>
        <v>05</v>
      </c>
      <c r="C17" s="129" t="s">
        <v>649</v>
      </c>
      <c r="D17" s="118"/>
      <c r="E17" s="246"/>
      <c r="F17" s="246"/>
      <c r="G17" s="247"/>
      <c r="H17" s="245">
        <f>Specifikation!K372</f>
        <v>0</v>
      </c>
      <c r="I17" s="248" t="e">
        <f t="shared" ref="I17:I26" si="0">+H17/$H$42</f>
        <v>#DIV/0!</v>
      </c>
      <c r="J17" s="31"/>
      <c r="K17" s="4"/>
      <c r="L17" s="5"/>
      <c r="M17" s="5"/>
      <c r="N17" s="5"/>
      <c r="O17" s="5"/>
      <c r="P17" s="5"/>
    </row>
    <row r="18" spans="2:16" ht="15" customHeight="1" x14ac:dyDescent="0.3">
      <c r="B18" s="133" t="str">
        <f>Specifikation!A374</f>
        <v>06</v>
      </c>
      <c r="C18" s="254" t="s">
        <v>650</v>
      </c>
      <c r="D18" s="129"/>
      <c r="E18" s="244"/>
      <c r="F18" s="244"/>
      <c r="G18" s="244"/>
      <c r="H18" s="245">
        <f>Specifikation!K413</f>
        <v>0</v>
      </c>
      <c r="I18" s="248" t="e">
        <f t="shared" si="0"/>
        <v>#DIV/0!</v>
      </c>
      <c r="J18" s="13"/>
      <c r="K18" s="12"/>
      <c r="L18" s="5"/>
      <c r="M18" s="5"/>
      <c r="N18" s="5"/>
      <c r="O18" s="5"/>
      <c r="P18" s="5"/>
    </row>
    <row r="19" spans="2:16" ht="15" customHeight="1" x14ac:dyDescent="0.3">
      <c r="B19" s="133" t="str">
        <f>Specifikation!A415</f>
        <v>07</v>
      </c>
      <c r="C19" s="129" t="s">
        <v>646</v>
      </c>
      <c r="D19" s="129"/>
      <c r="E19" s="244"/>
      <c r="F19" s="244"/>
      <c r="G19" s="244"/>
      <c r="H19" s="245">
        <f>Specifikation!K445</f>
        <v>0</v>
      </c>
      <c r="I19" s="248" t="e">
        <f t="shared" si="0"/>
        <v>#DIV/0!</v>
      </c>
      <c r="J19" s="3"/>
      <c r="K19" s="4"/>
      <c r="L19" s="5"/>
      <c r="M19" s="5"/>
      <c r="N19" s="5"/>
      <c r="O19" s="5"/>
      <c r="P19" s="5"/>
    </row>
    <row r="20" spans="2:16" ht="15" customHeight="1" x14ac:dyDescent="0.3">
      <c r="B20" s="133" t="str">
        <f>Specifikation!A447</f>
        <v>08</v>
      </c>
      <c r="C20" s="129" t="s">
        <v>651</v>
      </c>
      <c r="D20" s="129"/>
      <c r="E20" s="244"/>
      <c r="F20" s="244"/>
      <c r="G20" s="244"/>
      <c r="H20" s="245">
        <f>Specifikation!K466</f>
        <v>0</v>
      </c>
      <c r="I20" s="248" t="e">
        <f t="shared" si="0"/>
        <v>#DIV/0!</v>
      </c>
      <c r="J20" s="13"/>
      <c r="K20" s="12"/>
      <c r="L20" s="5"/>
      <c r="M20" s="5"/>
      <c r="N20" s="5"/>
      <c r="O20" s="5"/>
      <c r="P20" s="5"/>
    </row>
    <row r="21" spans="2:16" ht="15" customHeight="1" x14ac:dyDescent="0.3">
      <c r="B21" s="133" t="str">
        <f>Specifikation!A468</f>
        <v>09</v>
      </c>
      <c r="C21" s="129" t="s">
        <v>652</v>
      </c>
      <c r="D21" s="129"/>
      <c r="E21" s="244"/>
      <c r="F21" s="244"/>
      <c r="G21" s="244"/>
      <c r="H21" s="245">
        <f>Specifikation!K481</f>
        <v>0</v>
      </c>
      <c r="I21" s="248" t="e">
        <f t="shared" si="0"/>
        <v>#DIV/0!</v>
      </c>
      <c r="J21" s="13"/>
      <c r="K21" s="12"/>
      <c r="L21" s="5"/>
      <c r="M21" s="5"/>
      <c r="N21" s="5"/>
      <c r="O21" s="5"/>
      <c r="P21" s="5"/>
    </row>
    <row r="22" spans="2:16" ht="15" customHeight="1" x14ac:dyDescent="0.3">
      <c r="B22" s="133" t="str">
        <f>Specifikation!A483</f>
        <v>10</v>
      </c>
      <c r="C22" s="129" t="s">
        <v>653</v>
      </c>
      <c r="D22" s="129"/>
      <c r="E22" s="244"/>
      <c r="F22" s="244"/>
      <c r="G22" s="244"/>
      <c r="H22" s="245">
        <f>Specifikation!K492</f>
        <v>0</v>
      </c>
      <c r="I22" s="248" t="e">
        <f t="shared" si="0"/>
        <v>#DIV/0!</v>
      </c>
      <c r="J22" s="13"/>
      <c r="K22" s="12"/>
      <c r="L22" s="5"/>
      <c r="M22" s="5"/>
      <c r="N22" s="5"/>
      <c r="O22" s="5"/>
      <c r="P22" s="5"/>
    </row>
    <row r="23" spans="2:16" ht="15" customHeight="1" x14ac:dyDescent="0.3">
      <c r="B23" s="133" t="str">
        <f>Specifikation!A494</f>
        <v>11</v>
      </c>
      <c r="C23" s="129" t="s">
        <v>654</v>
      </c>
      <c r="D23" s="129"/>
      <c r="E23" s="244"/>
      <c r="F23" s="244"/>
      <c r="G23" s="244"/>
      <c r="H23" s="245">
        <f>Specifikation!K525</f>
        <v>0</v>
      </c>
      <c r="I23" s="248" t="e">
        <f t="shared" si="0"/>
        <v>#DIV/0!</v>
      </c>
      <c r="J23" s="13"/>
      <c r="K23" s="12"/>
      <c r="L23" s="5"/>
      <c r="M23" s="5"/>
      <c r="N23" s="5"/>
      <c r="O23" s="5"/>
      <c r="P23" s="5"/>
    </row>
    <row r="24" spans="2:16" ht="15" customHeight="1" x14ac:dyDescent="0.3">
      <c r="B24" s="133" t="str">
        <f>Specifikation!A527</f>
        <v>12</v>
      </c>
      <c r="C24" s="129" t="s">
        <v>655</v>
      </c>
      <c r="D24" s="129"/>
      <c r="E24" s="244"/>
      <c r="F24" s="244"/>
      <c r="G24" s="244"/>
      <c r="H24" s="245">
        <f>Specifikation!K592</f>
        <v>0</v>
      </c>
      <c r="I24" s="248" t="e">
        <f t="shared" si="0"/>
        <v>#DIV/0!</v>
      </c>
      <c r="J24" s="13"/>
      <c r="K24" s="12"/>
      <c r="L24" s="5"/>
      <c r="M24" s="5"/>
      <c r="N24" s="5"/>
      <c r="O24" s="5"/>
      <c r="P24" s="5"/>
    </row>
    <row r="25" spans="2:16" ht="15" customHeight="1" x14ac:dyDescent="0.3">
      <c r="B25" s="133" t="str">
        <f>Specifikation!A594</f>
        <v>13</v>
      </c>
      <c r="C25" s="129" t="s">
        <v>656</v>
      </c>
      <c r="D25" s="129"/>
      <c r="E25" s="244"/>
      <c r="F25" s="244"/>
      <c r="G25" s="244"/>
      <c r="H25" s="245">
        <f>Specifikation!K607</f>
        <v>0</v>
      </c>
      <c r="I25" s="248" t="e">
        <f t="shared" si="0"/>
        <v>#DIV/0!</v>
      </c>
      <c r="J25" s="3"/>
      <c r="K25" s="4"/>
      <c r="L25" s="5"/>
      <c r="M25" s="5"/>
      <c r="N25" s="5"/>
      <c r="O25" s="5"/>
      <c r="P25" s="5"/>
    </row>
    <row r="26" spans="2:16" ht="15" customHeight="1" x14ac:dyDescent="0.3">
      <c r="B26" s="133" t="str">
        <f>Specifikation!A609</f>
        <v>14</v>
      </c>
      <c r="C26" s="129" t="s">
        <v>657</v>
      </c>
      <c r="D26" s="129"/>
      <c r="E26" s="244"/>
      <c r="F26" s="244"/>
      <c r="G26" s="244"/>
      <c r="H26" s="245">
        <f>Specifikation!K622</f>
        <v>0</v>
      </c>
      <c r="I26" s="248" t="e">
        <f t="shared" si="0"/>
        <v>#DIV/0!</v>
      </c>
      <c r="J26" s="29"/>
      <c r="K26" s="4"/>
      <c r="L26" s="5"/>
      <c r="M26" s="5"/>
      <c r="N26" s="5"/>
      <c r="O26" s="5"/>
      <c r="P26" s="5"/>
    </row>
    <row r="27" spans="2:16" ht="15" customHeight="1" x14ac:dyDescent="0.3">
      <c r="B27" s="241"/>
      <c r="C27" s="249" t="s">
        <v>658</v>
      </c>
      <c r="D27" s="255"/>
      <c r="E27" s="256"/>
      <c r="F27" s="256"/>
      <c r="G27" s="256"/>
      <c r="H27" s="253">
        <f>SUM(H17:H26)</f>
        <v>0</v>
      </c>
      <c r="I27" s="243"/>
      <c r="J27" s="3"/>
      <c r="K27" s="4"/>
      <c r="L27" s="5"/>
      <c r="M27" s="5"/>
      <c r="N27" s="5"/>
      <c r="O27" s="5"/>
      <c r="P27" s="5"/>
    </row>
    <row r="28" spans="2:16" ht="15" customHeight="1" x14ac:dyDescent="0.3">
      <c r="B28" s="133" t="str">
        <f>Specifikation!A625</f>
        <v>15</v>
      </c>
      <c r="C28" s="129" t="s">
        <v>659</v>
      </c>
      <c r="D28" s="125"/>
      <c r="E28" s="193"/>
      <c r="F28" s="193"/>
      <c r="G28" s="193"/>
      <c r="H28" s="257">
        <f>Specifikation!K663</f>
        <v>0</v>
      </c>
      <c r="I28" s="248" t="e">
        <f>+H28/$H$42</f>
        <v>#DIV/0!</v>
      </c>
      <c r="J28" s="3"/>
      <c r="K28" s="4"/>
      <c r="L28" s="5"/>
      <c r="M28" s="5"/>
      <c r="N28" s="5"/>
      <c r="O28" s="5"/>
      <c r="P28" s="5"/>
    </row>
    <row r="29" spans="2:16" ht="15" customHeight="1" x14ac:dyDescent="0.3">
      <c r="B29" s="133" t="str">
        <f>Specifikation!A665</f>
        <v>16</v>
      </c>
      <c r="C29" s="129" t="s">
        <v>660</v>
      </c>
      <c r="D29" s="125"/>
      <c r="E29" s="193"/>
      <c r="F29" s="193"/>
      <c r="G29" s="193"/>
      <c r="H29" s="257">
        <f>Specifikation!K704</f>
        <v>0</v>
      </c>
      <c r="I29" s="248" t="e">
        <f>+H29/$H$42</f>
        <v>#DIV/0!</v>
      </c>
      <c r="J29" s="3"/>
      <c r="K29" s="4"/>
      <c r="L29" s="5"/>
      <c r="M29" s="5"/>
      <c r="N29" s="5"/>
      <c r="O29" s="5"/>
      <c r="P29" s="5"/>
    </row>
    <row r="30" spans="2:16" ht="15" customHeight="1" x14ac:dyDescent="0.3">
      <c r="B30" s="133" t="str">
        <f>Specifikation!A706</f>
        <v>17</v>
      </c>
      <c r="C30" s="125" t="s">
        <v>661</v>
      </c>
      <c r="D30" s="125"/>
      <c r="E30" s="193"/>
      <c r="F30" s="193"/>
      <c r="G30" s="193"/>
      <c r="H30" s="257">
        <f>Specifikation!K736</f>
        <v>0</v>
      </c>
      <c r="I30" s="248" t="e">
        <f>+H30/$H$42</f>
        <v>#DIV/0!</v>
      </c>
      <c r="J30" s="3"/>
      <c r="K30" s="4"/>
      <c r="L30" s="5"/>
      <c r="M30" s="5"/>
      <c r="N30" s="5"/>
      <c r="O30" s="5"/>
      <c r="P30" s="5"/>
    </row>
    <row r="31" spans="2:16" ht="15" customHeight="1" x14ac:dyDescent="0.3">
      <c r="B31" s="133" t="str">
        <f>Specifikation!A738</f>
        <v>18</v>
      </c>
      <c r="C31" s="129" t="s">
        <v>662</v>
      </c>
      <c r="D31" s="129"/>
      <c r="E31" s="244"/>
      <c r="F31" s="244"/>
      <c r="G31" s="244"/>
      <c r="H31" s="245">
        <f>Specifikation!K742</f>
        <v>0</v>
      </c>
      <c r="I31" s="248" t="e">
        <f>+H31/$H$42</f>
        <v>#DIV/0!</v>
      </c>
      <c r="J31" s="29"/>
      <c r="K31" s="12"/>
      <c r="L31" s="5"/>
      <c r="M31" s="5"/>
      <c r="N31" s="5"/>
      <c r="O31" s="5"/>
      <c r="P31" s="5"/>
    </row>
    <row r="32" spans="2:16" ht="15" customHeight="1" x14ac:dyDescent="0.3">
      <c r="B32" s="241"/>
      <c r="C32" s="249" t="s">
        <v>663</v>
      </c>
      <c r="D32" s="255"/>
      <c r="E32" s="256"/>
      <c r="F32" s="256"/>
      <c r="G32" s="256"/>
      <c r="H32" s="253">
        <f>SUM(H28:H31)</f>
        <v>0</v>
      </c>
      <c r="I32" s="32"/>
      <c r="J32" s="13"/>
      <c r="K32" s="12"/>
      <c r="L32" s="5"/>
      <c r="M32" s="5"/>
      <c r="N32" s="5"/>
      <c r="O32" s="5"/>
      <c r="P32" s="5"/>
    </row>
    <row r="33" spans="2:16" ht="15" customHeight="1" x14ac:dyDescent="0.3">
      <c r="B33" s="133" t="str">
        <f>Specifikation!A745</f>
        <v>19</v>
      </c>
      <c r="C33" s="129" t="s">
        <v>664</v>
      </c>
      <c r="D33" s="129"/>
      <c r="E33" s="244"/>
      <c r="F33" s="244"/>
      <c r="G33" s="244"/>
      <c r="H33" s="245">
        <f>Specifikation!K767</f>
        <v>0</v>
      </c>
      <c r="I33" s="248" t="e">
        <f>+H33/$H$42</f>
        <v>#DIV/0!</v>
      </c>
      <c r="J33" s="13"/>
      <c r="K33" s="12"/>
      <c r="L33" s="5"/>
      <c r="M33" s="5"/>
      <c r="N33" s="5"/>
      <c r="O33" s="5"/>
      <c r="P33" s="5"/>
    </row>
    <row r="34" spans="2:16" ht="15" customHeight="1" x14ac:dyDescent="0.3">
      <c r="B34" s="133" t="str">
        <f>Specifikation!A769</f>
        <v>20</v>
      </c>
      <c r="C34" s="129" t="s">
        <v>665</v>
      </c>
      <c r="D34" s="129"/>
      <c r="E34" s="244"/>
      <c r="F34" s="244"/>
      <c r="G34" s="244"/>
      <c r="H34" s="245">
        <f>Specifikation!K794</f>
        <v>0</v>
      </c>
      <c r="I34" s="248" t="e">
        <f>+H34/$H$42</f>
        <v>#DIV/0!</v>
      </c>
      <c r="J34" s="3"/>
      <c r="K34" s="4"/>
      <c r="L34" s="5"/>
      <c r="M34" s="5"/>
      <c r="N34" s="5"/>
      <c r="O34" s="5"/>
      <c r="P34" s="5"/>
    </row>
    <row r="35" spans="2:16" ht="15" customHeight="1" x14ac:dyDescent="0.3">
      <c r="B35" s="133" t="str">
        <f>Specifikation!A796</f>
        <v>21</v>
      </c>
      <c r="C35" s="129" t="s">
        <v>666</v>
      </c>
      <c r="D35" s="129"/>
      <c r="E35" s="244"/>
      <c r="F35" s="244"/>
      <c r="G35" s="244"/>
      <c r="H35" s="245">
        <f>Specifikation!K807</f>
        <v>0</v>
      </c>
      <c r="I35" s="248" t="e">
        <f>+H35/$H$42</f>
        <v>#DIV/0!</v>
      </c>
      <c r="J35" s="3"/>
      <c r="K35" s="4"/>
      <c r="L35" s="5"/>
      <c r="M35" s="5"/>
      <c r="N35" s="5"/>
      <c r="O35" s="5"/>
      <c r="P35" s="5"/>
    </row>
    <row r="36" spans="2:16" ht="15" customHeight="1" x14ac:dyDescent="0.3">
      <c r="B36" s="241"/>
      <c r="C36" s="249" t="s">
        <v>667</v>
      </c>
      <c r="D36" s="255"/>
      <c r="E36" s="256"/>
      <c r="F36" s="256"/>
      <c r="G36" s="256"/>
      <c r="H36" s="253">
        <f>SUM(H33:H35)</f>
        <v>0</v>
      </c>
      <c r="I36" s="243"/>
      <c r="J36" s="3"/>
      <c r="K36" s="4"/>
      <c r="L36" s="5"/>
      <c r="M36" s="5"/>
      <c r="N36" s="5"/>
      <c r="O36" s="5"/>
      <c r="P36" s="5"/>
    </row>
    <row r="37" spans="2:16" ht="15" customHeight="1" x14ac:dyDescent="0.3">
      <c r="B37" s="241"/>
      <c r="C37" s="129"/>
      <c r="D37" s="129"/>
      <c r="E37" s="244"/>
      <c r="F37" s="244"/>
      <c r="G37" s="244"/>
      <c r="H37" s="245"/>
      <c r="I37" s="243"/>
      <c r="J37" s="3"/>
      <c r="K37" s="4"/>
      <c r="L37" s="5"/>
      <c r="M37" s="5"/>
      <c r="N37" s="5"/>
      <c r="O37" s="5"/>
      <c r="P37" s="5"/>
    </row>
    <row r="38" spans="2:16" ht="15" customHeight="1" x14ac:dyDescent="0.3">
      <c r="B38" s="241"/>
      <c r="C38" s="249" t="s">
        <v>668</v>
      </c>
      <c r="D38" s="250"/>
      <c r="E38" s="251"/>
      <c r="F38" s="251"/>
      <c r="G38" s="252"/>
      <c r="H38" s="253">
        <f>H16</f>
        <v>0</v>
      </c>
      <c r="I38" s="243"/>
      <c r="J38" s="3"/>
      <c r="K38" s="4"/>
      <c r="L38" s="5"/>
      <c r="M38" s="5"/>
      <c r="N38" s="5"/>
      <c r="O38" s="5"/>
      <c r="P38" s="5"/>
    </row>
    <row r="39" spans="2:16" ht="15" customHeight="1" x14ac:dyDescent="0.3">
      <c r="B39" s="241"/>
      <c r="C39" s="258" t="s">
        <v>669</v>
      </c>
      <c r="D39" s="259"/>
      <c r="E39" s="260"/>
      <c r="F39" s="260"/>
      <c r="G39" s="260"/>
      <c r="H39" s="261">
        <f>H27+H32+H36</f>
        <v>0</v>
      </c>
      <c r="I39" s="243"/>
      <c r="J39" s="3"/>
      <c r="K39" s="4"/>
      <c r="L39" s="5"/>
      <c r="M39" s="5"/>
      <c r="N39" s="5"/>
      <c r="O39" s="5"/>
      <c r="P39" s="5"/>
    </row>
    <row r="40" spans="2:16" ht="15" customHeight="1" x14ac:dyDescent="0.3">
      <c r="B40" s="241"/>
      <c r="C40" s="262" t="s">
        <v>670</v>
      </c>
      <c r="D40" s="263"/>
      <c r="E40" s="264"/>
      <c r="F40" s="265">
        <f>Specifikation!G812</f>
        <v>0.05</v>
      </c>
      <c r="G40" s="266"/>
      <c r="H40" s="267">
        <f>(H38+H39)*F40</f>
        <v>0</v>
      </c>
      <c r="I40" s="248" t="e">
        <f>+H40/$H$42</f>
        <v>#DIV/0!</v>
      </c>
      <c r="J40" s="20"/>
      <c r="K40" s="7"/>
      <c r="L40" s="5"/>
      <c r="M40" s="5"/>
      <c r="N40" s="5"/>
      <c r="O40" s="5"/>
      <c r="P40" s="5"/>
    </row>
    <row r="41" spans="2:16" ht="15" customHeight="1" thickBot="1" x14ac:dyDescent="0.35">
      <c r="B41" s="241"/>
      <c r="C41" s="268" t="s">
        <v>671</v>
      </c>
      <c r="D41" s="264"/>
      <c r="E41" s="264"/>
      <c r="F41" s="269">
        <f>Specifikation!G813</f>
        <v>0.1</v>
      </c>
      <c r="G41" s="270"/>
      <c r="H41" s="271">
        <f>(H38+H39)*F41</f>
        <v>0</v>
      </c>
      <c r="I41" s="248" t="e">
        <f>+H41/$H$42</f>
        <v>#DIV/0!</v>
      </c>
      <c r="J41" s="19"/>
      <c r="K41" s="7"/>
      <c r="L41" s="5"/>
      <c r="M41" s="5"/>
      <c r="N41" s="5"/>
      <c r="O41" s="5"/>
      <c r="P41" s="5"/>
    </row>
    <row r="42" spans="2:16" ht="15" customHeight="1" thickBot="1" x14ac:dyDescent="0.35">
      <c r="B42" s="241"/>
      <c r="C42" s="274" t="s">
        <v>672</v>
      </c>
      <c r="D42" s="137"/>
      <c r="E42" s="275"/>
      <c r="F42" s="275"/>
      <c r="G42" s="275"/>
      <c r="H42" s="276">
        <f>SUM(H38:H41)</f>
        <v>0</v>
      </c>
      <c r="I42" s="248" t="e">
        <f>SUM(I12:I41)</f>
        <v>#DIV/0!</v>
      </c>
      <c r="J42" s="8"/>
      <c r="K42" s="4"/>
      <c r="L42" s="5"/>
      <c r="M42" s="5"/>
      <c r="N42" s="5"/>
      <c r="O42" s="5"/>
      <c r="P42" s="5"/>
    </row>
    <row r="43" spans="2:16" ht="15" customHeight="1" x14ac:dyDescent="0.3">
      <c r="B43" s="241"/>
      <c r="C43" s="129"/>
      <c r="D43" s="129"/>
      <c r="E43" s="244"/>
      <c r="F43" s="244"/>
      <c r="G43" s="244"/>
      <c r="H43" s="245"/>
      <c r="I43" s="248"/>
      <c r="J43" s="8"/>
      <c r="K43" s="4"/>
      <c r="L43" s="5"/>
      <c r="M43" s="5"/>
      <c r="N43" s="5"/>
      <c r="O43" s="5"/>
      <c r="P43" s="5"/>
    </row>
    <row r="44" spans="2:16" ht="15" customHeight="1" x14ac:dyDescent="0.3">
      <c r="B44" s="241"/>
      <c r="C44" s="129"/>
      <c r="D44" s="129"/>
      <c r="E44" s="244"/>
      <c r="F44" s="244"/>
      <c r="G44" s="244"/>
      <c r="H44" s="245"/>
      <c r="I44" s="248"/>
      <c r="J44" s="8"/>
      <c r="K44" s="4"/>
      <c r="L44" s="5"/>
      <c r="M44" s="5"/>
      <c r="N44" s="5"/>
      <c r="O44" s="5"/>
      <c r="P44" s="5"/>
    </row>
    <row r="45" spans="2:16" ht="15" customHeight="1" x14ac:dyDescent="0.3">
      <c r="B45" s="241"/>
      <c r="C45" s="125"/>
      <c r="D45" s="125"/>
      <c r="E45" s="193"/>
      <c r="F45" s="272"/>
      <c r="G45" s="193"/>
      <c r="H45" s="257"/>
      <c r="I45" s="248"/>
      <c r="J45" s="8"/>
      <c r="K45" s="4"/>
      <c r="L45" s="5"/>
      <c r="M45" s="5"/>
      <c r="N45" s="5"/>
      <c r="O45" s="5"/>
      <c r="P45" s="5"/>
    </row>
    <row r="46" spans="2:16" ht="15" customHeight="1" x14ac:dyDescent="0.3">
      <c r="B46" s="277"/>
      <c r="C46" s="249" t="s">
        <v>668</v>
      </c>
      <c r="D46" s="250"/>
      <c r="E46" s="251"/>
      <c r="F46" s="251"/>
      <c r="G46" s="251"/>
      <c r="H46" s="253">
        <f>H16</f>
        <v>0</v>
      </c>
      <c r="I46" s="248" t="e">
        <f t="shared" ref="I46:I51" si="1">+H46/$H$52</f>
        <v>#DIV/0!</v>
      </c>
      <c r="J46" s="8"/>
      <c r="K46" s="5"/>
      <c r="L46" s="5"/>
      <c r="M46" s="5"/>
      <c r="N46" s="5"/>
      <c r="O46" s="5"/>
      <c r="P46" s="5"/>
    </row>
    <row r="47" spans="2:16" ht="15" customHeight="1" x14ac:dyDescent="0.3">
      <c r="B47" s="277"/>
      <c r="C47" s="249" t="s">
        <v>673</v>
      </c>
      <c r="D47" s="250"/>
      <c r="E47" s="251"/>
      <c r="F47" s="251"/>
      <c r="G47" s="251"/>
      <c r="H47" s="253">
        <f>H27</f>
        <v>0</v>
      </c>
      <c r="I47" s="248" t="e">
        <f t="shared" si="1"/>
        <v>#DIV/0!</v>
      </c>
      <c r="J47" s="8"/>
      <c r="K47" s="5"/>
      <c r="L47" s="5"/>
      <c r="M47" s="5"/>
      <c r="N47" s="5"/>
      <c r="O47" s="5"/>
      <c r="P47" s="5"/>
    </row>
    <row r="48" spans="2:16" ht="15" customHeight="1" x14ac:dyDescent="0.3">
      <c r="B48" s="277"/>
      <c r="C48" s="249" t="s">
        <v>674</v>
      </c>
      <c r="D48" s="250"/>
      <c r="E48" s="251"/>
      <c r="F48" s="251"/>
      <c r="G48" s="251"/>
      <c r="H48" s="253">
        <f>H32</f>
        <v>0</v>
      </c>
      <c r="I48" s="248" t="e">
        <f t="shared" si="1"/>
        <v>#DIV/0!</v>
      </c>
      <c r="J48" s="8"/>
      <c r="K48" s="5"/>
      <c r="L48" s="5"/>
      <c r="M48" s="5"/>
      <c r="N48" s="5"/>
      <c r="O48" s="5"/>
      <c r="P48" s="5"/>
    </row>
    <row r="49" spans="2:16" ht="15" customHeight="1" x14ac:dyDescent="0.3">
      <c r="B49" s="277"/>
      <c r="C49" s="249" t="s">
        <v>675</v>
      </c>
      <c r="D49" s="250"/>
      <c r="E49" s="251"/>
      <c r="F49" s="251"/>
      <c r="G49" s="251"/>
      <c r="H49" s="253">
        <f>H36</f>
        <v>0</v>
      </c>
      <c r="I49" s="248" t="e">
        <f t="shared" si="1"/>
        <v>#DIV/0!</v>
      </c>
      <c r="J49" s="8"/>
      <c r="K49" s="5"/>
      <c r="L49" s="5"/>
      <c r="M49" s="5"/>
      <c r="N49" s="5"/>
      <c r="O49" s="5"/>
      <c r="P49" s="5"/>
    </row>
    <row r="50" spans="2:16" ht="15" customHeight="1" x14ac:dyDescent="0.3">
      <c r="B50" s="277"/>
      <c r="C50" s="262" t="s">
        <v>670</v>
      </c>
      <c r="D50" s="263"/>
      <c r="E50" s="264"/>
      <c r="F50" s="265">
        <f>Specifikation!G812</f>
        <v>0.05</v>
      </c>
      <c r="G50" s="266"/>
      <c r="H50" s="267">
        <f>(H46+H47+H48+H49)*F50</f>
        <v>0</v>
      </c>
      <c r="I50" s="248" t="e">
        <f t="shared" si="1"/>
        <v>#DIV/0!</v>
      </c>
      <c r="J50" s="28"/>
      <c r="K50" s="45"/>
      <c r="L50" s="5"/>
      <c r="M50" s="5"/>
      <c r="N50" s="5"/>
      <c r="O50" s="5"/>
      <c r="P50" s="5"/>
    </row>
    <row r="51" spans="2:16" ht="15" customHeight="1" thickBot="1" x14ac:dyDescent="0.35">
      <c r="B51" s="277"/>
      <c r="C51" s="268" t="s">
        <v>671</v>
      </c>
      <c r="D51" s="264"/>
      <c r="E51" s="264"/>
      <c r="F51" s="269">
        <f>Specifikation!G813</f>
        <v>0.1</v>
      </c>
      <c r="G51" s="270"/>
      <c r="H51" s="267">
        <f>(H46+H47+H48+H49)*F51</f>
        <v>0</v>
      </c>
      <c r="I51" s="248" t="e">
        <f t="shared" si="1"/>
        <v>#DIV/0!</v>
      </c>
      <c r="J51" s="28"/>
      <c r="K51" s="5"/>
      <c r="L51" s="5"/>
      <c r="M51" s="5"/>
      <c r="N51" s="5"/>
      <c r="O51" s="5"/>
      <c r="P51" s="5"/>
    </row>
    <row r="52" spans="2:16" ht="15" customHeight="1" thickBot="1" x14ac:dyDescent="0.35">
      <c r="B52" s="277"/>
      <c r="C52" s="274" t="s">
        <v>672</v>
      </c>
      <c r="D52" s="137"/>
      <c r="E52" s="275"/>
      <c r="F52" s="275"/>
      <c r="G52" s="275"/>
      <c r="H52" s="276">
        <f>SUM(H46:H51)</f>
        <v>0</v>
      </c>
      <c r="I52" s="248" t="e">
        <f>SUM(I46:I51)</f>
        <v>#DIV/0!</v>
      </c>
      <c r="J52" s="8"/>
      <c r="K52" s="5"/>
      <c r="L52" s="5"/>
      <c r="M52" s="5"/>
      <c r="N52" s="5"/>
      <c r="O52" s="5"/>
      <c r="P52" s="5"/>
    </row>
    <row r="53" spans="2:16" ht="13.8" x14ac:dyDescent="0.3">
      <c r="B53" s="277"/>
      <c r="C53" s="125"/>
      <c r="D53" s="126"/>
      <c r="E53" s="138"/>
      <c r="F53" s="138"/>
      <c r="G53" s="138"/>
      <c r="H53" s="236"/>
      <c r="I53" s="243"/>
      <c r="J53" s="3"/>
      <c r="K53" s="5"/>
      <c r="L53" s="5"/>
      <c r="M53" s="5"/>
      <c r="N53" s="5"/>
      <c r="O53" s="5"/>
      <c r="P53" s="5"/>
    </row>
    <row r="54" spans="2:16" ht="13.8" x14ac:dyDescent="0.3">
      <c r="B54" s="233"/>
      <c r="C54" s="6"/>
      <c r="D54" s="8"/>
      <c r="E54" s="14"/>
      <c r="F54" s="14"/>
      <c r="G54" s="15"/>
      <c r="H54" s="16"/>
      <c r="I54" s="32"/>
      <c r="J54" s="16"/>
      <c r="K54" s="5"/>
      <c r="L54" s="5"/>
      <c r="M54" s="5"/>
      <c r="N54" s="5"/>
      <c r="O54" s="5"/>
      <c r="P54" s="5"/>
    </row>
    <row r="55" spans="2:16" ht="13.8" x14ac:dyDescent="0.3">
      <c r="B55" s="233"/>
      <c r="C55" s="6"/>
      <c r="D55" s="6"/>
      <c r="E55" s="2"/>
      <c r="F55" s="2"/>
      <c r="G55" s="2"/>
      <c r="H55" s="7"/>
      <c r="I55" s="33"/>
      <c r="J55" s="3"/>
      <c r="K55" s="5"/>
      <c r="L55" s="5"/>
      <c r="M55" s="5"/>
      <c r="N55" s="5"/>
      <c r="O55" s="5"/>
      <c r="P55" s="5"/>
    </row>
  </sheetData>
  <sheetProtection sheet="1"/>
  <mergeCells count="1">
    <mergeCell ref="F6:G6"/>
  </mergeCells>
  <phoneticPr fontId="0" type="noConversion"/>
  <pageMargins left="0.59055118110236227" right="0" top="0.59055118110236227" bottom="0"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4">
    <pageSetUpPr fitToPage="1"/>
  </sheetPr>
  <dimension ref="A2:I48"/>
  <sheetViews>
    <sheetView showGridLines="0" tabSelected="1" zoomScaleNormal="100" workbookViewId="0">
      <selection activeCell="K3" sqref="K3"/>
    </sheetView>
  </sheetViews>
  <sheetFormatPr defaultColWidth="9.21875" defaultRowHeight="13.8" x14ac:dyDescent="0.3"/>
  <cols>
    <col min="1" max="1" width="2.21875" style="49" customWidth="1"/>
    <col min="2" max="2" width="13.21875" style="49" customWidth="1"/>
    <col min="3" max="3" width="30" style="49" customWidth="1"/>
    <col min="4" max="4" width="13.77734375" style="49" customWidth="1"/>
    <col min="5" max="5" width="12.77734375" style="77" customWidth="1"/>
    <col min="6" max="6" width="2.44140625" style="49" customWidth="1"/>
    <col min="7" max="7" width="9.21875" style="49"/>
    <col min="8" max="8" width="9.21875" style="49" customWidth="1"/>
    <col min="9" max="9" width="10.21875" style="49" customWidth="1"/>
    <col min="10" max="16384" width="9.21875" style="49"/>
  </cols>
  <sheetData>
    <row r="2" spans="1:9" ht="15" customHeight="1" x14ac:dyDescent="0.3">
      <c r="B2" s="871" t="s">
        <v>488</v>
      </c>
      <c r="C2" s="48"/>
    </row>
    <row r="3" spans="1:9" ht="15" customHeight="1" x14ac:dyDescent="0.3">
      <c r="B3" s="871"/>
      <c r="C3" s="48"/>
    </row>
    <row r="4" spans="1:9" ht="15.6" x14ac:dyDescent="0.3">
      <c r="B4" s="60" t="s">
        <v>489</v>
      </c>
      <c r="D4" s="573"/>
    </row>
    <row r="5" spans="1:9" x14ac:dyDescent="0.3">
      <c r="C5" s="53"/>
    </row>
    <row r="6" spans="1:9" ht="15" customHeight="1" x14ac:dyDescent="0.3">
      <c r="B6" s="70" t="s">
        <v>65</v>
      </c>
      <c r="C6" s="622">
        <f>Specifikation!C2</f>
        <v>0</v>
      </c>
      <c r="D6" s="71" t="s">
        <v>490</v>
      </c>
      <c r="E6" s="78"/>
      <c r="G6" s="664"/>
      <c r="I6" s="664"/>
    </row>
    <row r="7" spans="1:9" ht="15" customHeight="1" x14ac:dyDescent="0.3">
      <c r="B7" s="70" t="s">
        <v>66</v>
      </c>
      <c r="C7" s="622">
        <f>Specifikation!C3</f>
        <v>0</v>
      </c>
      <c r="D7" s="53"/>
      <c r="E7" s="79"/>
    </row>
    <row r="8" spans="1:9" s="53" customFormat="1" ht="15" customHeight="1" x14ac:dyDescent="0.3">
      <c r="B8" s="70"/>
      <c r="E8" s="79"/>
    </row>
    <row r="9" spans="1:9" s="53" customFormat="1" ht="15" customHeight="1" x14ac:dyDescent="0.3">
      <c r="B9" s="70"/>
      <c r="E9" s="79"/>
    </row>
    <row r="10" spans="1:9" s="53" customFormat="1" ht="15" customHeight="1" x14ac:dyDescent="0.3">
      <c r="B10" s="70"/>
      <c r="E10" s="79"/>
      <c r="G10" s="664" t="s">
        <v>491</v>
      </c>
      <c r="H10" s="49"/>
      <c r="I10" s="664" t="s">
        <v>492</v>
      </c>
    </row>
    <row r="11" spans="1:9" ht="15" customHeight="1" x14ac:dyDescent="0.3">
      <c r="A11" s="53"/>
      <c r="B11" s="72"/>
      <c r="D11" s="56"/>
      <c r="E11" s="80"/>
      <c r="F11" s="53"/>
      <c r="G11" s="670" t="s">
        <v>493</v>
      </c>
      <c r="I11" s="56"/>
    </row>
    <row r="12" spans="1:9" ht="12.75" customHeight="1" x14ac:dyDescent="0.3">
      <c r="B12" s="73" t="s">
        <v>494</v>
      </c>
      <c r="C12" s="52"/>
      <c r="D12" s="52"/>
      <c r="E12" s="81"/>
      <c r="G12" s="51"/>
      <c r="H12" s="52"/>
      <c r="I12" s="665"/>
    </row>
    <row r="13" spans="1:9" x14ac:dyDescent="0.3">
      <c r="B13" s="625" t="s">
        <v>495</v>
      </c>
      <c r="C13" s="53"/>
      <c r="D13" s="628"/>
      <c r="E13" s="82">
        <f>IF($D$48=0,0,D13/$D$48)</f>
        <v>0</v>
      </c>
      <c r="G13" s="935"/>
      <c r="H13" s="936"/>
      <c r="I13" s="668"/>
    </row>
    <row r="14" spans="1:9" x14ac:dyDescent="0.3">
      <c r="B14" s="625" t="s">
        <v>496</v>
      </c>
      <c r="C14" s="53"/>
      <c r="D14" s="628"/>
      <c r="E14" s="82">
        <f>IF($D$48=0,0,D14/$D$48)</f>
        <v>0</v>
      </c>
      <c r="G14" s="625"/>
      <c r="H14" s="667"/>
      <c r="I14" s="668"/>
    </row>
    <row r="15" spans="1:9" x14ac:dyDescent="0.3">
      <c r="B15" s="625"/>
      <c r="C15" s="53"/>
      <c r="D15" s="628"/>
      <c r="E15" s="82">
        <f>IF($D$48=0,0,D15/$D$48)</f>
        <v>0</v>
      </c>
      <c r="G15" s="625"/>
      <c r="H15" s="667"/>
      <c r="I15" s="668"/>
    </row>
    <row r="16" spans="1:9" x14ac:dyDescent="0.3">
      <c r="B16" s="627"/>
      <c r="C16" s="57" t="s">
        <v>497</v>
      </c>
      <c r="D16" s="50">
        <f>SUM(D13:D15)</f>
        <v>0</v>
      </c>
      <c r="E16" s="83">
        <f>IF($D$48=0,0,D16/$D$48)</f>
        <v>0</v>
      </c>
      <c r="G16" s="625"/>
      <c r="H16" s="667"/>
      <c r="I16" s="669"/>
    </row>
    <row r="17" spans="2:9" ht="12.75" customHeight="1" x14ac:dyDescent="0.3">
      <c r="B17" s="74" t="s">
        <v>498</v>
      </c>
      <c r="C17" s="54"/>
      <c r="D17" s="52"/>
      <c r="E17" s="84"/>
      <c r="G17" s="51"/>
      <c r="H17" s="52"/>
      <c r="I17" s="666"/>
    </row>
    <row r="18" spans="2:9" x14ac:dyDescent="0.3">
      <c r="B18" s="626"/>
      <c r="D18" s="628"/>
      <c r="E18" s="82">
        <f>IF($D$48=0,0,D18/$D$48)</f>
        <v>0</v>
      </c>
      <c r="G18" s="625"/>
      <c r="H18" s="667"/>
      <c r="I18" s="668"/>
    </row>
    <row r="19" spans="2:9" x14ac:dyDescent="0.3">
      <c r="B19" s="625"/>
      <c r="C19" s="53"/>
      <c r="D19" s="628"/>
      <c r="E19" s="82">
        <f>IF($D$48=0,0,D19/$D$48)</f>
        <v>0</v>
      </c>
      <c r="G19" s="625"/>
      <c r="H19" s="667"/>
      <c r="I19" s="668"/>
    </row>
    <row r="20" spans="2:9" x14ac:dyDescent="0.3">
      <c r="B20" s="625"/>
      <c r="C20" s="53"/>
      <c r="D20" s="628"/>
      <c r="E20" s="82">
        <f>IF($D$48=0,0,D20/$D$48)</f>
        <v>0</v>
      </c>
      <c r="G20" s="625"/>
      <c r="H20" s="667"/>
      <c r="I20" s="668"/>
    </row>
    <row r="21" spans="2:9" x14ac:dyDescent="0.3">
      <c r="B21" s="625"/>
      <c r="C21" s="57" t="s">
        <v>497</v>
      </c>
      <c r="D21" s="50">
        <f>SUM(D18:D20)</f>
        <v>0</v>
      </c>
      <c r="E21" s="83">
        <f>IF($D$48=0,0,D21/$D$48)</f>
        <v>0</v>
      </c>
      <c r="G21" s="625"/>
      <c r="H21" s="667"/>
      <c r="I21" s="669"/>
    </row>
    <row r="22" spans="2:9" ht="12.75" customHeight="1" x14ac:dyDescent="0.3">
      <c r="B22" s="75" t="s">
        <v>499</v>
      </c>
      <c r="C22" s="54"/>
      <c r="D22" s="52"/>
      <c r="E22" s="84"/>
      <c r="G22" s="51"/>
      <c r="H22" s="52"/>
      <c r="I22" s="666"/>
    </row>
    <row r="23" spans="2:9" x14ac:dyDescent="0.3">
      <c r="B23" s="625"/>
      <c r="D23" s="628"/>
      <c r="E23" s="82">
        <f>IF($D$48=0,0,D23/$D$48)</f>
        <v>0</v>
      </c>
      <c r="G23" s="625"/>
      <c r="H23" s="667"/>
      <c r="I23" s="668"/>
    </row>
    <row r="24" spans="2:9" x14ac:dyDescent="0.3">
      <c r="B24" s="625"/>
      <c r="C24" s="53"/>
      <c r="D24" s="628"/>
      <c r="E24" s="82">
        <f>IF($D$48=0,0,D24/$D$48)</f>
        <v>0</v>
      </c>
      <c r="G24" s="625"/>
      <c r="H24" s="667"/>
      <c r="I24" s="668"/>
    </row>
    <row r="25" spans="2:9" x14ac:dyDescent="0.3">
      <c r="B25" s="625"/>
      <c r="C25" s="53"/>
      <c r="D25" s="628"/>
      <c r="E25" s="82">
        <f>IF($D$48=0,0,D25/$D$48)</f>
        <v>0</v>
      </c>
      <c r="G25" s="625"/>
      <c r="H25" s="667"/>
      <c r="I25" s="668"/>
    </row>
    <row r="26" spans="2:9" x14ac:dyDescent="0.3">
      <c r="B26" s="625"/>
      <c r="C26" s="57" t="s">
        <v>497</v>
      </c>
      <c r="D26" s="50">
        <f>SUM(D23:D25)</f>
        <v>0</v>
      </c>
      <c r="E26" s="83">
        <f>IF($D$48=0,0,D26/$D$48)</f>
        <v>0</v>
      </c>
      <c r="G26" s="625"/>
      <c r="H26" s="667"/>
      <c r="I26" s="669"/>
    </row>
    <row r="27" spans="2:9" ht="12.75" customHeight="1" x14ac:dyDescent="0.3">
      <c r="B27" s="75" t="s">
        <v>500</v>
      </c>
      <c r="C27" s="54"/>
      <c r="D27" s="52"/>
      <c r="E27" s="84"/>
      <c r="G27" s="51"/>
      <c r="H27" s="52"/>
      <c r="I27" s="666"/>
    </row>
    <row r="28" spans="2:9" x14ac:dyDescent="0.3">
      <c r="B28" s="625"/>
      <c r="C28" s="53"/>
      <c r="D28" s="628"/>
      <c r="E28" s="82">
        <f>IF($D$48=0,0,D28/$D$48)</f>
        <v>0</v>
      </c>
      <c r="G28" s="625"/>
      <c r="H28" s="667"/>
      <c r="I28" s="668"/>
    </row>
    <row r="29" spans="2:9" x14ac:dyDescent="0.3">
      <c r="B29" s="625"/>
      <c r="C29" s="53"/>
      <c r="D29" s="628"/>
      <c r="E29" s="82">
        <f>IF($D$48=0,0,D29/$D$48)</f>
        <v>0</v>
      </c>
      <c r="G29" s="625"/>
      <c r="H29" s="667"/>
      <c r="I29" s="668"/>
    </row>
    <row r="30" spans="2:9" x14ac:dyDescent="0.3">
      <c r="B30" s="625"/>
      <c r="C30" s="53"/>
      <c r="D30" s="628"/>
      <c r="E30" s="82">
        <f>IF($D$48=0,0,D30/$D$48)</f>
        <v>0</v>
      </c>
      <c r="G30" s="625"/>
      <c r="H30" s="667"/>
      <c r="I30" s="668"/>
    </row>
    <row r="31" spans="2:9" ht="12.75" customHeight="1" x14ac:dyDescent="0.3">
      <c r="B31" s="625"/>
      <c r="C31" s="57" t="s">
        <v>497</v>
      </c>
      <c r="D31" s="50">
        <f>SUM(D28:D30)</f>
        <v>0</v>
      </c>
      <c r="E31" s="83">
        <f>IF($D$48=0,0,D31/$D$48)</f>
        <v>0</v>
      </c>
      <c r="F31" s="48"/>
      <c r="G31" s="625"/>
      <c r="H31" s="667"/>
      <c r="I31" s="669"/>
    </row>
    <row r="32" spans="2:9" ht="12.75" customHeight="1" x14ac:dyDescent="0.3">
      <c r="B32" s="75" t="s">
        <v>501</v>
      </c>
      <c r="C32" s="54"/>
      <c r="D32" s="52"/>
      <c r="E32" s="84"/>
      <c r="F32" s="48"/>
      <c r="G32" s="51"/>
      <c r="H32" s="52"/>
      <c r="I32" s="666"/>
    </row>
    <row r="33" spans="2:9" ht="12.75" customHeight="1" x14ac:dyDescent="0.3">
      <c r="B33" s="625"/>
      <c r="C33" s="53"/>
      <c r="D33" s="628"/>
      <c r="E33" s="82">
        <f>IF($D$48=0,0,D33/$D$48)</f>
        <v>0</v>
      </c>
      <c r="F33" s="48"/>
      <c r="G33" s="625"/>
      <c r="H33" s="667"/>
      <c r="I33" s="668"/>
    </row>
    <row r="34" spans="2:9" ht="12.75" customHeight="1" x14ac:dyDescent="0.3">
      <c r="B34" s="625"/>
      <c r="C34" s="53"/>
      <c r="D34" s="628"/>
      <c r="E34" s="82">
        <f>IF($D$48=0,0,D34/$D$48)</f>
        <v>0</v>
      </c>
      <c r="F34" s="48"/>
      <c r="G34" s="625"/>
      <c r="H34" s="667"/>
      <c r="I34" s="668"/>
    </row>
    <row r="35" spans="2:9" ht="12.75" customHeight="1" x14ac:dyDescent="0.3">
      <c r="B35" s="625"/>
      <c r="C35" s="53"/>
      <c r="D35" s="628"/>
      <c r="E35" s="82">
        <f>IF($D$48=0,0,D35/$D$48)</f>
        <v>0</v>
      </c>
      <c r="F35" s="48"/>
      <c r="G35" s="625"/>
      <c r="H35" s="667"/>
      <c r="I35" s="668"/>
    </row>
    <row r="36" spans="2:9" ht="12.75" customHeight="1" x14ac:dyDescent="0.3">
      <c r="B36" s="625"/>
      <c r="C36" s="57" t="s">
        <v>497</v>
      </c>
      <c r="D36" s="50">
        <f>SUM(D33:D35)</f>
        <v>0</v>
      </c>
      <c r="E36" s="83">
        <f>IF($D$48=0,0,D36/$D$48)</f>
        <v>0</v>
      </c>
      <c r="F36" s="48"/>
      <c r="G36" s="625"/>
      <c r="H36" s="667"/>
      <c r="I36" s="669"/>
    </row>
    <row r="37" spans="2:9" ht="12.75" customHeight="1" x14ac:dyDescent="0.3">
      <c r="B37" s="75" t="s">
        <v>502</v>
      </c>
      <c r="C37" s="54"/>
      <c r="D37" s="52"/>
      <c r="E37" s="84"/>
      <c r="G37" s="51"/>
      <c r="H37" s="52"/>
      <c r="I37" s="666"/>
    </row>
    <row r="38" spans="2:9" x14ac:dyDescent="0.3">
      <c r="B38" s="625"/>
      <c r="C38" s="53"/>
      <c r="D38" s="628"/>
      <c r="E38" s="82">
        <f>IF($D$48=0,0,D38/$D$48)</f>
        <v>0</v>
      </c>
      <c r="G38" s="625"/>
      <c r="H38" s="667"/>
      <c r="I38" s="668"/>
    </row>
    <row r="39" spans="2:9" x14ac:dyDescent="0.3">
      <c r="B39" s="625"/>
      <c r="C39" s="53"/>
      <c r="D39" s="628"/>
      <c r="E39" s="82">
        <f>IF($D$48=0,0,D39/$D$48)</f>
        <v>0</v>
      </c>
      <c r="G39" s="625"/>
      <c r="H39" s="667"/>
      <c r="I39" s="668"/>
    </row>
    <row r="40" spans="2:9" x14ac:dyDescent="0.3">
      <c r="B40" s="625"/>
      <c r="C40" s="53"/>
      <c r="D40" s="628"/>
      <c r="E40" s="82">
        <f>IF($D$48=0,0,D40/$D$48)</f>
        <v>0</v>
      </c>
      <c r="G40" s="625"/>
      <c r="H40" s="667"/>
      <c r="I40" s="668"/>
    </row>
    <row r="41" spans="2:9" x14ac:dyDescent="0.3">
      <c r="B41" s="627"/>
      <c r="C41" s="57" t="s">
        <v>497</v>
      </c>
      <c r="D41" s="50">
        <f>SUM(D38:D40)</f>
        <v>0</v>
      </c>
      <c r="E41" s="83">
        <f>IF($D$48=0,0,D41/$D$48)</f>
        <v>0</v>
      </c>
      <c r="G41" s="625"/>
      <c r="H41" s="667"/>
      <c r="I41" s="669"/>
    </row>
    <row r="42" spans="2:9" ht="12.75" customHeight="1" x14ac:dyDescent="0.3">
      <c r="B42" s="75" t="s">
        <v>503</v>
      </c>
      <c r="C42" s="54"/>
      <c r="D42" s="52"/>
      <c r="E42" s="84"/>
      <c r="G42" s="51"/>
      <c r="H42" s="52"/>
      <c r="I42" s="666"/>
    </row>
    <row r="43" spans="2:9" x14ac:dyDescent="0.3">
      <c r="B43" s="625"/>
      <c r="C43" s="53"/>
      <c r="D43" s="628"/>
      <c r="E43" s="82">
        <f>IF($D$48=0,0,D43/$D$48)</f>
        <v>0</v>
      </c>
      <c r="G43" s="625"/>
      <c r="H43" s="667"/>
      <c r="I43" s="668"/>
    </row>
    <row r="44" spans="2:9" x14ac:dyDescent="0.3">
      <c r="B44" s="625"/>
      <c r="C44" s="53"/>
      <c r="D44" s="628"/>
      <c r="E44" s="82">
        <f>IF($D$48=0,0,D44/$D$48)</f>
        <v>0</v>
      </c>
      <c r="G44" s="625"/>
      <c r="H44" s="667"/>
      <c r="I44" s="668"/>
    </row>
    <row r="45" spans="2:9" x14ac:dyDescent="0.3">
      <c r="B45" s="625"/>
      <c r="C45" s="53"/>
      <c r="D45" s="628"/>
      <c r="E45" s="82">
        <f>IF($D$48=0,0,D45/$D$48)</f>
        <v>0</v>
      </c>
      <c r="G45" s="625"/>
      <c r="H45" s="667"/>
      <c r="I45" s="668"/>
    </row>
    <row r="46" spans="2:9" x14ac:dyDescent="0.3">
      <c r="B46" s="627"/>
      <c r="C46" s="57" t="s">
        <v>497</v>
      </c>
      <c r="D46" s="50">
        <f>SUM(D43:D45)</f>
        <v>0</v>
      </c>
      <c r="E46" s="83">
        <f>IF($D$48=0,0,D46/$D$48)</f>
        <v>0</v>
      </c>
      <c r="G46" s="625"/>
      <c r="H46" s="667"/>
      <c r="I46" s="669"/>
    </row>
    <row r="47" spans="2:9" ht="12.75" customHeight="1" x14ac:dyDescent="0.3">
      <c r="B47" s="51"/>
      <c r="C47" s="52"/>
      <c r="D47" s="52"/>
      <c r="E47" s="84"/>
      <c r="G47" s="51"/>
      <c r="H47" s="52"/>
      <c r="I47" s="666"/>
    </row>
    <row r="48" spans="2:9" x14ac:dyDescent="0.3">
      <c r="C48" s="55" t="s">
        <v>504</v>
      </c>
      <c r="D48" s="50">
        <f>D16+D21+D26+D31+D36+D41+D46</f>
        <v>0</v>
      </c>
      <c r="E48" s="85">
        <f>E16+E21+E26+E31+E36+E41+E46</f>
        <v>0</v>
      </c>
    </row>
  </sheetData>
  <sheetProtection sheet="1"/>
  <mergeCells count="1">
    <mergeCell ref="G13:H13"/>
  </mergeCells>
  <phoneticPr fontId="17" type="noConversion"/>
  <printOptions horizontalCentered="1" gridLinesSet="0"/>
  <pageMargins left="0.39370078740157483" right="0" top="0.19685039370078741" bottom="0" header="0.51181102362204722" footer="0.51181102362204722"/>
  <pageSetup paperSize="9" scale="97" orientation="portrait"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826"/>
  <sheetViews>
    <sheetView zoomScaleNormal="100" workbookViewId="0">
      <selection activeCell="J3" sqref="J3"/>
    </sheetView>
  </sheetViews>
  <sheetFormatPr defaultColWidth="11.44140625" defaultRowHeight="13.8" x14ac:dyDescent="0.3"/>
  <cols>
    <col min="1" max="1" width="2.21875" style="49" customWidth="1"/>
    <col min="2" max="2" width="21.77734375" style="49" customWidth="1"/>
    <col min="3" max="3" width="12.44140625" style="49" customWidth="1"/>
    <col min="4" max="5" width="11.77734375" style="49" customWidth="1"/>
    <col min="6" max="6" width="5.77734375" style="49" customWidth="1"/>
    <col min="7" max="7" width="11.44140625" style="49" customWidth="1"/>
    <col min="8" max="8" width="10.77734375" style="77" customWidth="1"/>
    <col min="9" max="9" width="12.5546875" style="49" customWidth="1"/>
    <col min="10" max="10" width="13.77734375" style="49" customWidth="1"/>
    <col min="11" max="11" width="11.77734375" style="49" customWidth="1"/>
    <col min="12" max="12" width="12.77734375" style="49" customWidth="1"/>
    <col min="13" max="13" width="12.77734375" style="695" customWidth="1"/>
    <col min="14" max="14" width="12.77734375" style="683" customWidth="1"/>
    <col min="15" max="16384" width="11.44140625" style="49"/>
  </cols>
  <sheetData>
    <row r="1" spans="1:14" ht="17.25" customHeight="1" x14ac:dyDescent="0.3">
      <c r="B1" s="673" t="s">
        <v>588</v>
      </c>
      <c r="C1" s="673"/>
      <c r="D1" s="674"/>
      <c r="E1" s="674"/>
      <c r="F1" s="674"/>
      <c r="G1" s="675" t="s">
        <v>589</v>
      </c>
      <c r="H1" s="676"/>
      <c r="I1" s="677" t="s">
        <v>590</v>
      </c>
      <c r="J1" s="678"/>
      <c r="K1" s="679"/>
      <c r="L1" s="680"/>
      <c r="M1" s="55"/>
      <c r="N1" s="681" t="s">
        <v>591</v>
      </c>
    </row>
    <row r="2" spans="1:14" ht="6" customHeight="1" x14ac:dyDescent="0.3">
      <c r="E2" s="53"/>
      <c r="F2" s="53"/>
      <c r="G2" s="681"/>
      <c r="I2" s="70"/>
      <c r="J2" s="682"/>
      <c r="K2" s="682"/>
      <c r="L2" s="667"/>
      <c r="M2" s="55"/>
    </row>
    <row r="3" spans="1:14" ht="16.5" customHeight="1" x14ac:dyDescent="0.3">
      <c r="B3" s="684" t="s">
        <v>592</v>
      </c>
      <c r="C3" s="685"/>
      <c r="D3" s="686"/>
      <c r="E3" s="686"/>
      <c r="F3" s="686"/>
      <c r="G3" s="675" t="s">
        <v>593</v>
      </c>
      <c r="H3" s="687"/>
      <c r="I3" s="677" t="s">
        <v>594</v>
      </c>
      <c r="J3" s="688"/>
      <c r="K3" s="689"/>
      <c r="L3" s="690"/>
      <c r="M3" s="55"/>
    </row>
    <row r="4" spans="1:14" ht="16.5" customHeight="1" thickBot="1" x14ac:dyDescent="0.35">
      <c r="B4" s="684"/>
      <c r="C4" s="684"/>
      <c r="D4" s="684"/>
      <c r="E4" s="691"/>
      <c r="F4" s="692"/>
      <c r="G4" s="675"/>
      <c r="H4" s="693"/>
      <c r="I4" s="694"/>
      <c r="J4" s="53"/>
      <c r="K4" s="53"/>
      <c r="L4" s="53"/>
      <c r="N4" s="696"/>
    </row>
    <row r="5" spans="1:14" ht="16.5" customHeight="1" x14ac:dyDescent="0.3">
      <c r="B5" s="697" t="s">
        <v>595</v>
      </c>
      <c r="C5" s="698">
        <f>C11</f>
        <v>0</v>
      </c>
      <c r="D5" s="699">
        <f>C50</f>
        <v>0</v>
      </c>
      <c r="E5" s="698">
        <f>C89</f>
        <v>0</v>
      </c>
      <c r="F5" s="943">
        <f>C128</f>
        <v>0</v>
      </c>
      <c r="G5" s="943"/>
      <c r="H5" s="700">
        <f>C167</f>
        <v>0</v>
      </c>
      <c r="J5" s="701" t="s">
        <v>596</v>
      </c>
      <c r="K5" s="702"/>
      <c r="L5" s="702"/>
      <c r="M5" s="703"/>
      <c r="N5" s="704"/>
    </row>
    <row r="6" spans="1:14" ht="17.100000000000001" customHeight="1" x14ac:dyDescent="0.3">
      <c r="B6" s="705"/>
      <c r="C6" s="706">
        <f>C10</f>
        <v>0</v>
      </c>
      <c r="D6" s="706">
        <f>C49</f>
        <v>0</v>
      </c>
      <c r="E6" s="706">
        <f>C88</f>
        <v>0</v>
      </c>
      <c r="F6" s="944">
        <f>C127</f>
        <v>0</v>
      </c>
      <c r="G6" s="944"/>
      <c r="H6" s="707">
        <f>C166</f>
        <v>0</v>
      </c>
      <c r="J6" s="708"/>
      <c r="K6" s="709"/>
      <c r="L6" s="709"/>
      <c r="M6" s="710"/>
      <c r="N6" s="711"/>
    </row>
    <row r="7" spans="1:14" ht="17.100000000000001" customHeight="1" x14ac:dyDescent="0.3">
      <c r="B7" s="712"/>
      <c r="C7" s="713">
        <f>G46</f>
        <v>0</v>
      </c>
      <c r="D7" s="714">
        <f>G85</f>
        <v>0</v>
      </c>
      <c r="E7" s="714">
        <f>G124</f>
        <v>0</v>
      </c>
      <c r="F7" s="945">
        <f>G163</f>
        <v>0</v>
      </c>
      <c r="G7" s="945"/>
      <c r="H7" s="714">
        <f>G202</f>
        <v>0</v>
      </c>
      <c r="J7" s="715">
        <f>C7+D7+E7+F7+H7</f>
        <v>0</v>
      </c>
      <c r="K7" s="716"/>
      <c r="L7" s="716"/>
      <c r="M7" s="717"/>
      <c r="N7" s="718"/>
    </row>
    <row r="8" spans="1:14" ht="17.100000000000001" customHeight="1" thickBot="1" x14ac:dyDescent="0.35">
      <c r="B8" s="719"/>
      <c r="C8" s="720" t="e">
        <f>H46</f>
        <v>#DIV/0!</v>
      </c>
      <c r="D8" s="721" t="e">
        <f>H85</f>
        <v>#DIV/0!</v>
      </c>
      <c r="E8" s="721" t="e">
        <f>H124</f>
        <v>#DIV/0!</v>
      </c>
      <c r="F8" s="946" t="e">
        <f>H163</f>
        <v>#DIV/0!</v>
      </c>
      <c r="G8" s="946"/>
      <c r="H8" s="721" t="e">
        <f>H202</f>
        <v>#DIV/0!</v>
      </c>
      <c r="I8" s="722"/>
      <c r="J8" s="721" t="e">
        <f>C8+D8+E8+F8+H8</f>
        <v>#DIV/0!</v>
      </c>
      <c r="K8" s="722"/>
      <c r="L8" s="722"/>
      <c r="M8" s="723"/>
      <c r="N8" s="696"/>
    </row>
    <row r="9" spans="1:14" ht="17.100000000000001" customHeight="1" x14ac:dyDescent="0.3">
      <c r="B9" s="724"/>
      <c r="C9" s="725"/>
      <c r="D9" s="725"/>
      <c r="E9" s="726"/>
      <c r="F9" s="726"/>
      <c r="G9" s="725"/>
      <c r="H9" s="725"/>
      <c r="I9" s="727"/>
      <c r="J9" s="728"/>
      <c r="K9" s="53"/>
      <c r="L9" s="53"/>
      <c r="M9" s="55"/>
      <c r="N9" s="622"/>
    </row>
    <row r="10" spans="1:14" ht="17.25" customHeight="1" x14ac:dyDescent="0.3">
      <c r="A10" s="53"/>
      <c r="B10" s="729" t="s">
        <v>597</v>
      </c>
      <c r="C10" s="730"/>
      <c r="G10" s="675"/>
      <c r="H10" s="693"/>
      <c r="I10" s="53"/>
      <c r="J10" s="53"/>
      <c r="L10" s="731" t="s">
        <v>598</v>
      </c>
      <c r="M10" s="731" t="s">
        <v>599</v>
      </c>
      <c r="N10" s="732" t="s">
        <v>600</v>
      </c>
    </row>
    <row r="11" spans="1:14" ht="17.25" customHeight="1" x14ac:dyDescent="0.3">
      <c r="A11" s="53"/>
      <c r="B11" s="732" t="s">
        <v>601</v>
      </c>
      <c r="C11" s="733"/>
      <c r="D11" s="732"/>
      <c r="E11" s="734"/>
      <c r="F11" s="734"/>
      <c r="G11" s="731" t="s">
        <v>602</v>
      </c>
      <c r="I11" s="735">
        <f>$J$1</f>
        <v>0</v>
      </c>
      <c r="J11" s="735">
        <f>$K$1</f>
        <v>0</v>
      </c>
      <c r="K11" s="736">
        <f>$L$1</f>
        <v>0</v>
      </c>
      <c r="L11" s="737" t="s">
        <v>603</v>
      </c>
      <c r="M11" s="737" t="s">
        <v>604</v>
      </c>
      <c r="N11" s="738"/>
    </row>
    <row r="12" spans="1:14" s="739" customFormat="1" ht="15" customHeight="1" x14ac:dyDescent="0.25">
      <c r="B12" s="740" t="s">
        <v>605</v>
      </c>
      <c r="C12" s="741"/>
      <c r="D12" s="741"/>
      <c r="E12" s="742"/>
      <c r="F12" s="742"/>
      <c r="G12" s="743"/>
      <c r="H12" s="744" t="s">
        <v>606</v>
      </c>
      <c r="I12" s="745"/>
      <c r="J12" s="745"/>
      <c r="K12" s="746"/>
      <c r="L12" s="746"/>
      <c r="M12" s="747"/>
      <c r="N12" s="748"/>
    </row>
    <row r="13" spans="1:14" ht="15" customHeight="1" x14ac:dyDescent="0.3">
      <c r="B13" s="939" t="s">
        <v>607</v>
      </c>
      <c r="C13" s="940"/>
      <c r="D13" s="940"/>
      <c r="E13" s="938"/>
      <c r="F13" s="749"/>
      <c r="G13" s="750"/>
      <c r="H13" s="751" t="e">
        <f>+G13/$J$7</f>
        <v>#DIV/0!</v>
      </c>
      <c r="I13" s="752">
        <f>G13*ca</f>
        <v>0</v>
      </c>
      <c r="J13" s="752">
        <f>G13*cb</f>
        <v>0</v>
      </c>
      <c r="K13" s="752">
        <f>I13*cc</f>
        <v>0</v>
      </c>
      <c r="L13" s="753"/>
      <c r="M13" s="753"/>
      <c r="N13" s="754"/>
    </row>
    <row r="14" spans="1:14" ht="15" customHeight="1" x14ac:dyDescent="0.3">
      <c r="B14" s="937" t="s">
        <v>608</v>
      </c>
      <c r="C14" s="938"/>
      <c r="D14" s="938"/>
      <c r="E14" s="938"/>
      <c r="F14" s="749"/>
      <c r="G14" s="750"/>
      <c r="H14" s="751" t="e">
        <f>+G14/$J$7</f>
        <v>#DIV/0!</v>
      </c>
      <c r="I14" s="752">
        <f>G14*ca</f>
        <v>0</v>
      </c>
      <c r="J14" s="752">
        <f>G14*cb</f>
        <v>0</v>
      </c>
      <c r="K14" s="752">
        <f>I14*cc</f>
        <v>0</v>
      </c>
      <c r="L14" s="753"/>
      <c r="M14" s="753"/>
      <c r="N14" s="754"/>
    </row>
    <row r="15" spans="1:14" ht="15" customHeight="1" x14ac:dyDescent="0.3">
      <c r="B15" s="755"/>
      <c r="C15" s="756"/>
      <c r="D15" s="756"/>
      <c r="E15" s="757" t="s">
        <v>609</v>
      </c>
      <c r="F15" s="757"/>
      <c r="G15" s="716">
        <f>SUM(G13:G14)</f>
        <v>0</v>
      </c>
      <c r="H15" s="758" t="e">
        <f>+G15/$J$7</f>
        <v>#DIV/0!</v>
      </c>
      <c r="I15" s="716">
        <f>SUM(I13:I14)</f>
        <v>0</v>
      </c>
      <c r="J15" s="716">
        <f>SUM(J13:J14)</f>
        <v>0</v>
      </c>
      <c r="K15" s="759">
        <f>SUM(K13:K14)</f>
        <v>0</v>
      </c>
      <c r="L15" s="760"/>
      <c r="M15" s="760"/>
      <c r="N15" s="761"/>
    </row>
    <row r="16" spans="1:14" s="739" customFormat="1" ht="15" customHeight="1" x14ac:dyDescent="0.25">
      <c r="B16" s="740" t="s">
        <v>610</v>
      </c>
      <c r="C16" s="762"/>
      <c r="D16" s="762"/>
      <c r="E16" s="742"/>
      <c r="F16" s="742"/>
      <c r="G16" s="763"/>
      <c r="H16" s="745"/>
      <c r="I16" s="745"/>
      <c r="J16" s="745"/>
      <c r="K16" s="746"/>
      <c r="L16" s="764"/>
      <c r="M16" s="764"/>
      <c r="N16" s="765"/>
    </row>
    <row r="17" spans="2:16" ht="15" customHeight="1" x14ac:dyDescent="0.3">
      <c r="B17" s="939"/>
      <c r="C17" s="940"/>
      <c r="D17" s="940"/>
      <c r="E17" s="940"/>
      <c r="F17" s="749"/>
      <c r="G17" s="750"/>
      <c r="H17" s="751" t="e">
        <f>+G17/$J$7</f>
        <v>#DIV/0!</v>
      </c>
      <c r="I17" s="752">
        <f>G17*ca</f>
        <v>0</v>
      </c>
      <c r="J17" s="752">
        <f>G17*cb</f>
        <v>0</v>
      </c>
      <c r="K17" s="752">
        <f>I17*cc</f>
        <v>0</v>
      </c>
      <c r="L17" s="753"/>
      <c r="M17" s="753"/>
      <c r="N17" s="766"/>
    </row>
    <row r="18" spans="2:16" ht="15" customHeight="1" x14ac:dyDescent="0.3">
      <c r="B18" s="937"/>
      <c r="C18" s="938"/>
      <c r="D18" s="938"/>
      <c r="E18" s="938"/>
      <c r="F18" s="749"/>
      <c r="G18" s="750"/>
      <c r="H18" s="751" t="e">
        <f>+G18/$J$7</f>
        <v>#DIV/0!</v>
      </c>
      <c r="I18" s="752">
        <f>G18*ca</f>
        <v>0</v>
      </c>
      <c r="J18" s="752">
        <f>G18*cb</f>
        <v>0</v>
      </c>
      <c r="K18" s="752">
        <f>I18*cc</f>
        <v>0</v>
      </c>
      <c r="L18" s="753"/>
      <c r="M18" s="753"/>
      <c r="N18" s="766"/>
    </row>
    <row r="19" spans="2:16" ht="15" customHeight="1" x14ac:dyDescent="0.3">
      <c r="B19" s="767"/>
      <c r="C19" s="756"/>
      <c r="D19" s="756"/>
      <c r="E19" s="757" t="s">
        <v>609</v>
      </c>
      <c r="F19" s="757"/>
      <c r="G19" s="716">
        <f>SUM(G17:G18)</f>
        <v>0</v>
      </c>
      <c r="H19" s="758" t="e">
        <f>+G19/$J$7</f>
        <v>#DIV/0!</v>
      </c>
      <c r="I19" s="716">
        <f>SUM(I17:I18)</f>
        <v>0</v>
      </c>
      <c r="J19" s="716">
        <f>SUM(J17:J18)</f>
        <v>0</v>
      </c>
      <c r="K19" s="759">
        <f>SUM(K17:K18)</f>
        <v>0</v>
      </c>
      <c r="L19" s="768"/>
      <c r="M19" s="768"/>
      <c r="N19" s="769"/>
    </row>
    <row r="20" spans="2:16" s="739" customFormat="1" ht="15" customHeight="1" x14ac:dyDescent="0.25">
      <c r="B20" s="770" t="s">
        <v>611</v>
      </c>
      <c r="C20" s="771"/>
      <c r="D20" s="771"/>
      <c r="E20" s="742"/>
      <c r="F20" s="742"/>
      <c r="G20" s="763"/>
      <c r="H20" s="745"/>
      <c r="I20" s="745"/>
      <c r="J20" s="745"/>
      <c r="K20" s="746"/>
      <c r="L20" s="764"/>
      <c r="M20" s="764"/>
      <c r="N20" s="765"/>
    </row>
    <row r="21" spans="2:16" ht="15" customHeight="1" x14ac:dyDescent="0.3">
      <c r="B21" s="937"/>
      <c r="C21" s="938"/>
      <c r="D21" s="938"/>
      <c r="E21" s="938"/>
      <c r="F21" s="749"/>
      <c r="G21" s="750"/>
      <c r="H21" s="751" t="e">
        <f>+G21/$J$7</f>
        <v>#DIV/0!</v>
      </c>
      <c r="I21" s="752">
        <f>G21*ca</f>
        <v>0</v>
      </c>
      <c r="J21" s="752">
        <f>G21*cb</f>
        <v>0</v>
      </c>
      <c r="K21" s="752">
        <f>I21*cc</f>
        <v>0</v>
      </c>
      <c r="L21" s="753"/>
      <c r="M21" s="753"/>
      <c r="N21" s="766"/>
    </row>
    <row r="22" spans="2:16" ht="15" customHeight="1" x14ac:dyDescent="0.3">
      <c r="B22" s="767"/>
      <c r="C22" s="772"/>
      <c r="D22" s="756"/>
      <c r="E22" s="757" t="s">
        <v>609</v>
      </c>
      <c r="F22" s="757"/>
      <c r="G22" s="716">
        <f>SUM(G21:G21)</f>
        <v>0</v>
      </c>
      <c r="H22" s="758" t="e">
        <f>+G22/$J$7</f>
        <v>#DIV/0!</v>
      </c>
      <c r="I22" s="716">
        <f>SUM(I21)</f>
        <v>0</v>
      </c>
      <c r="J22" s="716">
        <f>SUM(J21)</f>
        <v>0</v>
      </c>
      <c r="K22" s="759">
        <f>SUM(K21)</f>
        <v>0</v>
      </c>
      <c r="L22" s="773"/>
      <c r="M22" s="773"/>
      <c r="N22" s="769"/>
    </row>
    <row r="23" spans="2:16" s="739" customFormat="1" ht="15" customHeight="1" x14ac:dyDescent="0.25">
      <c r="B23" s="770" t="s">
        <v>612</v>
      </c>
      <c r="C23" s="774"/>
      <c r="D23" s="774"/>
      <c r="E23" s="742"/>
      <c r="F23" s="742"/>
      <c r="G23" s="763"/>
      <c r="H23" s="745"/>
      <c r="I23" s="745"/>
      <c r="J23" s="745"/>
      <c r="K23" s="746"/>
      <c r="L23" s="764"/>
      <c r="M23" s="764"/>
      <c r="N23" s="765"/>
    </row>
    <row r="24" spans="2:16" ht="15" customHeight="1" x14ac:dyDescent="0.3">
      <c r="B24" s="939"/>
      <c r="C24" s="940"/>
      <c r="D24" s="940"/>
      <c r="E24" s="940"/>
      <c r="F24" s="749"/>
      <c r="G24" s="750"/>
      <c r="H24" s="751" t="e">
        <f>+G24/$J$7</f>
        <v>#DIV/0!</v>
      </c>
      <c r="I24" s="752">
        <f>G24*ca</f>
        <v>0</v>
      </c>
      <c r="J24" s="752">
        <f>G24*cb</f>
        <v>0</v>
      </c>
      <c r="K24" s="752">
        <f>I24*cc</f>
        <v>0</v>
      </c>
      <c r="L24" s="753"/>
      <c r="M24" s="753"/>
      <c r="N24" s="766"/>
    </row>
    <row r="25" spans="2:16" ht="15" customHeight="1" x14ac:dyDescent="0.3">
      <c r="B25" s="775"/>
      <c r="C25" s="749"/>
      <c r="D25" s="749"/>
      <c r="E25" s="749"/>
      <c r="F25" s="749"/>
      <c r="G25" s="750"/>
      <c r="H25" s="751" t="e">
        <f>+G25/$J$7</f>
        <v>#DIV/0!</v>
      </c>
      <c r="I25" s="752">
        <f>G25*ca</f>
        <v>0</v>
      </c>
      <c r="J25" s="752">
        <f>G25*cb</f>
        <v>0</v>
      </c>
      <c r="K25" s="752">
        <f>I25*cc</f>
        <v>0</v>
      </c>
      <c r="L25" s="753"/>
      <c r="M25" s="753"/>
      <c r="N25" s="766"/>
    </row>
    <row r="26" spans="2:16" ht="15" customHeight="1" x14ac:dyDescent="0.3">
      <c r="B26" s="767"/>
      <c r="C26" s="756"/>
      <c r="D26" s="756"/>
      <c r="E26" s="757" t="s">
        <v>609</v>
      </c>
      <c r="F26" s="757"/>
      <c r="G26" s="716">
        <f>SUM(G24:G24)</f>
        <v>0</v>
      </c>
      <c r="H26" s="758" t="e">
        <f>+G26/$J$7</f>
        <v>#DIV/0!</v>
      </c>
      <c r="I26" s="716">
        <f>SUM(I24:I24)</f>
        <v>0</v>
      </c>
      <c r="J26" s="716">
        <f>SUM(J24:J24)</f>
        <v>0</v>
      </c>
      <c r="K26" s="759">
        <f>SUM(K24:K24)</f>
        <v>0</v>
      </c>
      <c r="L26" s="776"/>
      <c r="M26" s="768"/>
      <c r="N26" s="769"/>
    </row>
    <row r="27" spans="2:16" s="683" customFormat="1" ht="15" customHeight="1" x14ac:dyDescent="0.3">
      <c r="B27" s="777" t="s">
        <v>613</v>
      </c>
      <c r="C27" s="778"/>
      <c r="D27" s="778"/>
      <c r="E27" s="779"/>
      <c r="F27" s="779"/>
      <c r="G27" s="780"/>
      <c r="H27" s="781"/>
      <c r="I27" s="781"/>
      <c r="J27" s="781"/>
      <c r="K27" s="782"/>
      <c r="L27" s="783"/>
      <c r="M27" s="783"/>
      <c r="N27" s="784"/>
    </row>
    <row r="28" spans="2:16" ht="15" customHeight="1" x14ac:dyDescent="0.3">
      <c r="B28" s="939"/>
      <c r="C28" s="940"/>
      <c r="D28" s="940"/>
      <c r="E28" s="940"/>
      <c r="F28" s="749"/>
      <c r="G28" s="750"/>
      <c r="H28" s="751" t="e">
        <f t="shared" ref="H28:H33" si="0">+G28/$J$7</f>
        <v>#DIV/0!</v>
      </c>
      <c r="I28" s="752">
        <f>G28*ca</f>
        <v>0</v>
      </c>
      <c r="J28" s="752">
        <f>G28*cb</f>
        <v>0</v>
      </c>
      <c r="K28" s="752">
        <f>I28*cc</f>
        <v>0</v>
      </c>
      <c r="L28" s="753"/>
      <c r="M28" s="753"/>
      <c r="N28" s="766"/>
    </row>
    <row r="29" spans="2:16" ht="15" customHeight="1" x14ac:dyDescent="0.3">
      <c r="B29" s="941"/>
      <c r="C29" s="942"/>
      <c r="D29" s="942"/>
      <c r="E29" s="942"/>
      <c r="F29" s="785"/>
      <c r="G29" s="750"/>
      <c r="H29" s="751" t="e">
        <f t="shared" si="0"/>
        <v>#DIV/0!</v>
      </c>
      <c r="I29" s="752">
        <f>G29*ca</f>
        <v>0</v>
      </c>
      <c r="J29" s="752">
        <f>G29*cb</f>
        <v>0</v>
      </c>
      <c r="K29" s="752">
        <f>I29*cc</f>
        <v>0</v>
      </c>
      <c r="L29" s="753"/>
      <c r="M29" s="753"/>
      <c r="N29" s="766"/>
    </row>
    <row r="30" spans="2:16" ht="15" customHeight="1" x14ac:dyDescent="0.3">
      <c r="B30" s="937"/>
      <c r="C30" s="938"/>
      <c r="D30" s="938"/>
      <c r="E30" s="938"/>
      <c r="F30" s="749"/>
      <c r="G30" s="750"/>
      <c r="H30" s="751" t="e">
        <f t="shared" si="0"/>
        <v>#DIV/0!</v>
      </c>
      <c r="I30" s="752">
        <f>G30*ca</f>
        <v>0</v>
      </c>
      <c r="J30" s="752">
        <f>G30*cb</f>
        <v>0</v>
      </c>
      <c r="K30" s="752">
        <f>I30*cc</f>
        <v>0</v>
      </c>
      <c r="L30" s="753"/>
      <c r="M30" s="753"/>
      <c r="N30" s="766"/>
    </row>
    <row r="31" spans="2:16" ht="15" customHeight="1" x14ac:dyDescent="0.3">
      <c r="B31" s="775"/>
      <c r="C31" s="749"/>
      <c r="D31" s="749"/>
      <c r="E31" s="749"/>
      <c r="F31" s="749"/>
      <c r="G31" s="750"/>
      <c r="H31" s="751" t="e">
        <f t="shared" si="0"/>
        <v>#DIV/0!</v>
      </c>
      <c r="I31" s="752">
        <f>G31*ca</f>
        <v>0</v>
      </c>
      <c r="J31" s="752">
        <f>G31*cb</f>
        <v>0</v>
      </c>
      <c r="K31" s="752">
        <f>I31*cc</f>
        <v>0</v>
      </c>
      <c r="L31" s="753"/>
      <c r="M31" s="753"/>
      <c r="N31" s="766"/>
    </row>
    <row r="32" spans="2:16" ht="15" customHeight="1" x14ac:dyDescent="0.3">
      <c r="B32" s="937"/>
      <c r="C32" s="938"/>
      <c r="D32" s="938"/>
      <c r="E32" s="938"/>
      <c r="F32" s="749"/>
      <c r="G32" s="750"/>
      <c r="H32" s="751" t="e">
        <f t="shared" si="0"/>
        <v>#DIV/0!</v>
      </c>
      <c r="I32" s="752">
        <f>G32*ca</f>
        <v>0</v>
      </c>
      <c r="J32" s="752">
        <f>G32*cb</f>
        <v>0</v>
      </c>
      <c r="K32" s="752">
        <f>I32*cc</f>
        <v>0</v>
      </c>
      <c r="L32" s="753"/>
      <c r="M32" s="753"/>
      <c r="N32" s="766"/>
      <c r="P32" s="786"/>
    </row>
    <row r="33" spans="1:15" ht="15" customHeight="1" x14ac:dyDescent="0.3">
      <c r="B33" s="767"/>
      <c r="C33" s="756"/>
      <c r="D33" s="756"/>
      <c r="E33" s="757" t="s">
        <v>609</v>
      </c>
      <c r="F33" s="757"/>
      <c r="G33" s="716">
        <f>SUM(G28:G32)</f>
        <v>0</v>
      </c>
      <c r="H33" s="758" t="e">
        <f t="shared" si="0"/>
        <v>#DIV/0!</v>
      </c>
      <c r="I33" s="716">
        <f>SUM(I28:I32)</f>
        <v>0</v>
      </c>
      <c r="J33" s="716">
        <f>SUM(J28:J32)</f>
        <v>0</v>
      </c>
      <c r="K33" s="759">
        <f>SUM(K28:K32)</f>
        <v>0</v>
      </c>
      <c r="L33" s="776"/>
      <c r="M33" s="768"/>
      <c r="N33" s="769"/>
    </row>
    <row r="34" spans="1:15" s="739" customFormat="1" ht="15" customHeight="1" x14ac:dyDescent="0.25">
      <c r="B34" s="770" t="s">
        <v>614</v>
      </c>
      <c r="C34" s="771"/>
      <c r="D34" s="771"/>
      <c r="E34" s="742"/>
      <c r="F34" s="742"/>
      <c r="G34" s="763"/>
      <c r="H34" s="745"/>
      <c r="I34" s="745"/>
      <c r="J34" s="745"/>
      <c r="K34" s="746"/>
      <c r="L34" s="764"/>
      <c r="M34" s="764"/>
      <c r="N34" s="765"/>
    </row>
    <row r="35" spans="1:15" ht="15" customHeight="1" x14ac:dyDescent="0.3">
      <c r="B35" s="939"/>
      <c r="C35" s="940"/>
      <c r="D35" s="940"/>
      <c r="E35" s="940"/>
      <c r="F35" s="749"/>
      <c r="G35" s="750"/>
      <c r="H35" s="751" t="e">
        <f t="shared" ref="H35:H40" si="1">+G35/$J$7</f>
        <v>#DIV/0!</v>
      </c>
      <c r="I35" s="752">
        <f>G35*ca</f>
        <v>0</v>
      </c>
      <c r="J35" s="752">
        <f>G35*cb</f>
        <v>0</v>
      </c>
      <c r="K35" s="752">
        <f>I35*cc</f>
        <v>0</v>
      </c>
      <c r="L35" s="753"/>
      <c r="M35" s="753"/>
      <c r="N35" s="766"/>
    </row>
    <row r="36" spans="1:15" ht="15" customHeight="1" x14ac:dyDescent="0.3">
      <c r="B36" s="937"/>
      <c r="C36" s="938"/>
      <c r="D36" s="938"/>
      <c r="E36" s="938"/>
      <c r="F36" s="749"/>
      <c r="G36" s="750"/>
      <c r="H36" s="751" t="e">
        <f t="shared" si="1"/>
        <v>#DIV/0!</v>
      </c>
      <c r="I36" s="752">
        <f>G36*ca</f>
        <v>0</v>
      </c>
      <c r="J36" s="752">
        <f>G36*cb</f>
        <v>0</v>
      </c>
      <c r="K36" s="752">
        <f>I36*cc</f>
        <v>0</v>
      </c>
      <c r="L36" s="753"/>
      <c r="M36" s="753"/>
      <c r="N36" s="766"/>
    </row>
    <row r="37" spans="1:15" ht="15" customHeight="1" thickBot="1" x14ac:dyDescent="0.35">
      <c r="B37" s="787"/>
      <c r="C37" s="788"/>
      <c r="D37" s="788"/>
      <c r="E37" s="789" t="s">
        <v>609</v>
      </c>
      <c r="F37" s="789"/>
      <c r="G37" s="790">
        <f>SUM(G35:G36)</f>
        <v>0</v>
      </c>
      <c r="H37" s="791" t="e">
        <f t="shared" si="1"/>
        <v>#DIV/0!</v>
      </c>
      <c r="I37" s="790">
        <f>SUM(I35:I36)</f>
        <v>0</v>
      </c>
      <c r="J37" s="790">
        <f>SUM(J35:J36)</f>
        <v>0</v>
      </c>
      <c r="K37" s="790">
        <f>SUM(K35:K36)</f>
        <v>0</v>
      </c>
      <c r="L37" s="792"/>
      <c r="M37" s="792"/>
      <c r="N37" s="793"/>
    </row>
    <row r="38" spans="1:15" ht="15" customHeight="1" x14ac:dyDescent="0.3">
      <c r="B38" s="794"/>
      <c r="C38" s="795"/>
      <c r="D38" s="796"/>
      <c r="E38" s="797" t="s">
        <v>615</v>
      </c>
      <c r="F38" s="797"/>
      <c r="G38" s="798">
        <f>G37+G33+G26+G19+G15</f>
        <v>0</v>
      </c>
      <c r="H38" s="799" t="e">
        <f t="shared" si="1"/>
        <v>#DIV/0!</v>
      </c>
      <c r="I38" s="800"/>
      <c r="J38" s="800"/>
      <c r="K38" s="801"/>
      <c r="L38" s="802"/>
      <c r="M38" s="802"/>
      <c r="N38" s="803"/>
    </row>
    <row r="39" spans="1:15" ht="15" customHeight="1" x14ac:dyDescent="0.3">
      <c r="B39" s="804" t="s">
        <v>616</v>
      </c>
      <c r="C39" s="805" t="s">
        <v>609</v>
      </c>
      <c r="D39" s="806"/>
      <c r="E39" s="807" t="s">
        <v>617</v>
      </c>
      <c r="F39" s="808"/>
      <c r="G39" s="809">
        <f>D39*F39</f>
        <v>0</v>
      </c>
      <c r="H39" s="810" t="e">
        <f t="shared" si="1"/>
        <v>#DIV/0!</v>
      </c>
      <c r="I39" s="811">
        <f>G39*ca</f>
        <v>0</v>
      </c>
      <c r="J39" s="811">
        <f>G39*cb</f>
        <v>0</v>
      </c>
      <c r="K39" s="811">
        <f>I39*cc</f>
        <v>0</v>
      </c>
      <c r="L39" s="812"/>
      <c r="M39" s="812"/>
      <c r="N39" s="813"/>
      <c r="O39" s="814"/>
    </row>
    <row r="40" spans="1:15" ht="15" customHeight="1" x14ac:dyDescent="0.3">
      <c r="B40" s="815" t="s">
        <v>618</v>
      </c>
      <c r="C40" s="805" t="s">
        <v>609</v>
      </c>
      <c r="D40" s="816"/>
      <c r="E40" s="807" t="s">
        <v>617</v>
      </c>
      <c r="F40" s="808"/>
      <c r="G40" s="809">
        <f>D40*F40</f>
        <v>0</v>
      </c>
      <c r="H40" s="751" t="e">
        <f t="shared" si="1"/>
        <v>#DIV/0!</v>
      </c>
      <c r="I40" s="817">
        <f>G40*ca</f>
        <v>0</v>
      </c>
      <c r="J40" s="752">
        <f>G40*cb</f>
        <v>0</v>
      </c>
      <c r="K40" s="752">
        <f>I40*cc</f>
        <v>0</v>
      </c>
      <c r="L40" s="753"/>
      <c r="M40" s="753"/>
      <c r="N40" s="766"/>
      <c r="O40" s="814"/>
    </row>
    <row r="41" spans="1:15" ht="15" customHeight="1" x14ac:dyDescent="0.3">
      <c r="B41" s="804" t="s">
        <v>619</v>
      </c>
      <c r="C41" s="818"/>
      <c r="D41" s="819"/>
      <c r="E41" s="820"/>
      <c r="F41" s="821"/>
      <c r="G41" s="822"/>
      <c r="H41" s="822"/>
      <c r="I41" s="822"/>
      <c r="J41" s="822"/>
      <c r="K41" s="823"/>
      <c r="L41" s="824"/>
      <c r="M41" s="824"/>
      <c r="N41" s="825"/>
    </row>
    <row r="42" spans="1:15" ht="15" customHeight="1" x14ac:dyDescent="0.3">
      <c r="B42" s="775"/>
      <c r="C42" s="805" t="s">
        <v>609</v>
      </c>
      <c r="D42" s="826"/>
      <c r="E42" s="807" t="s">
        <v>617</v>
      </c>
      <c r="F42" s="808"/>
      <c r="G42" s="809">
        <f>D42*F42</f>
        <v>0</v>
      </c>
      <c r="H42" s="751" t="e">
        <f>+G42/$J$7</f>
        <v>#DIV/0!</v>
      </c>
      <c r="I42" s="817">
        <f>G42*ca</f>
        <v>0</v>
      </c>
      <c r="J42" s="752">
        <f>G42*cb</f>
        <v>0</v>
      </c>
      <c r="K42" s="752">
        <f>I42*cc</f>
        <v>0</v>
      </c>
      <c r="L42" s="753"/>
      <c r="M42" s="753"/>
      <c r="N42" s="766"/>
      <c r="O42" s="814"/>
    </row>
    <row r="43" spans="1:15" ht="15" customHeight="1" x14ac:dyDescent="0.3">
      <c r="B43" s="815" t="s">
        <v>620</v>
      </c>
      <c r="C43" s="827"/>
      <c r="D43" s="828"/>
      <c r="E43" s="829"/>
      <c r="F43" s="829"/>
      <c r="G43" s="822"/>
      <c r="H43" s="822"/>
      <c r="I43" s="822"/>
      <c r="J43" s="822"/>
      <c r="K43" s="823"/>
      <c r="L43" s="824"/>
      <c r="M43" s="824"/>
      <c r="N43" s="825"/>
      <c r="O43" s="830"/>
    </row>
    <row r="44" spans="1:15" ht="15" customHeight="1" x14ac:dyDescent="0.3">
      <c r="B44" s="775"/>
      <c r="C44" s="831" t="s">
        <v>609</v>
      </c>
      <c r="D44" s="826"/>
      <c r="E44" s="807" t="s">
        <v>617</v>
      </c>
      <c r="F44" s="832"/>
      <c r="G44" s="809">
        <f>D44*F44</f>
        <v>0</v>
      </c>
      <c r="H44" s="751" t="e">
        <f>+G44/$J$7</f>
        <v>#DIV/0!</v>
      </c>
      <c r="I44" s="817">
        <f>G44*ca</f>
        <v>0</v>
      </c>
      <c r="J44" s="752">
        <f>G44*cb</f>
        <v>0</v>
      </c>
      <c r="K44" s="752">
        <f>I44*cc</f>
        <v>0</v>
      </c>
      <c r="L44" s="753"/>
      <c r="M44" s="753"/>
      <c r="N44" s="766"/>
      <c r="O44" s="814"/>
    </row>
    <row r="45" spans="1:15" ht="8.25" customHeight="1" thickBot="1" x14ac:dyDescent="0.35">
      <c r="B45" s="833"/>
      <c r="C45" s="834"/>
      <c r="D45" s="834"/>
      <c r="E45" s="834"/>
      <c r="F45" s="834"/>
      <c r="G45" s="834"/>
      <c r="H45" s="835"/>
      <c r="I45" s="835"/>
      <c r="J45" s="835"/>
      <c r="K45" s="836"/>
      <c r="L45" s="837"/>
      <c r="M45" s="837"/>
      <c r="N45" s="838"/>
    </row>
    <row r="46" spans="1:15" ht="15" customHeight="1" x14ac:dyDescent="0.3">
      <c r="B46" s="839"/>
      <c r="C46" s="839"/>
      <c r="D46" s="839"/>
      <c r="E46" s="840" t="s">
        <v>621</v>
      </c>
      <c r="F46" s="840"/>
      <c r="G46" s="716">
        <f>G15+G19+G22+G26+G33+G37+G39+G40+G42+G44</f>
        <v>0</v>
      </c>
      <c r="H46" s="841" t="e">
        <f>G46/$J$7</f>
        <v>#DIV/0!</v>
      </c>
      <c r="I46" s="716">
        <f>I15+I19+I33+I37+I39+I42+I44</f>
        <v>0</v>
      </c>
      <c r="J46" s="716">
        <f>J15+J19+J33+J37+J39+J42+J44</f>
        <v>0</v>
      </c>
      <c r="K46" s="716">
        <f>K15+K19+K33+K37+K39+K42+K44</f>
        <v>0</v>
      </c>
      <c r="L46" s="682"/>
      <c r="M46" s="842"/>
      <c r="N46" s="843"/>
    </row>
    <row r="47" spans="1:15" x14ac:dyDescent="0.3">
      <c r="A47" s="53"/>
      <c r="B47" s="53"/>
      <c r="C47" s="53"/>
      <c r="D47" s="53"/>
      <c r="E47" s="53"/>
      <c r="F47" s="53"/>
      <c r="G47" s="53"/>
      <c r="H47" s="79"/>
      <c r="I47" s="844"/>
      <c r="J47" s="844"/>
      <c r="K47" s="53"/>
      <c r="L47" s="53"/>
      <c r="M47" s="53"/>
      <c r="N47" s="681" t="s">
        <v>622</v>
      </c>
    </row>
    <row r="48" spans="1:15" ht="16.5" customHeight="1" x14ac:dyDescent="0.3">
      <c r="A48" s="53"/>
      <c r="B48" s="53"/>
      <c r="C48" s="53"/>
      <c r="D48" s="53"/>
      <c r="E48" s="53"/>
      <c r="F48" s="53"/>
      <c r="G48" s="53"/>
      <c r="H48" s="79"/>
      <c r="I48" s="844"/>
      <c r="J48" s="844"/>
      <c r="K48" s="53"/>
      <c r="L48" s="53"/>
      <c r="M48" s="53"/>
      <c r="N48" s="681"/>
    </row>
    <row r="49" spans="1:14" ht="15" customHeight="1" x14ac:dyDescent="0.3">
      <c r="A49" s="53"/>
      <c r="B49" s="729" t="s">
        <v>623</v>
      </c>
      <c r="C49" s="730"/>
      <c r="G49" s="675"/>
      <c r="H49" s="693"/>
      <c r="I49" s="53"/>
      <c r="J49" s="53"/>
      <c r="L49" s="731" t="s">
        <v>598</v>
      </c>
      <c r="M49" s="731" t="s">
        <v>599</v>
      </c>
      <c r="N49" s="732" t="s">
        <v>600</v>
      </c>
    </row>
    <row r="50" spans="1:14" ht="16.5" customHeight="1" x14ac:dyDescent="0.3">
      <c r="B50" s="732" t="s">
        <v>601</v>
      </c>
      <c r="C50" s="733"/>
      <c r="D50" s="732"/>
      <c r="E50" s="734"/>
      <c r="F50" s="734"/>
      <c r="G50" s="731" t="s">
        <v>602</v>
      </c>
      <c r="I50" s="735">
        <f>$J$1</f>
        <v>0</v>
      </c>
      <c r="J50" s="735">
        <f>$K$1</f>
        <v>0</v>
      </c>
      <c r="K50" s="736">
        <f>$L$1</f>
        <v>0</v>
      </c>
      <c r="L50" s="737" t="s">
        <v>603</v>
      </c>
      <c r="M50" s="737" t="s">
        <v>604</v>
      </c>
      <c r="N50" s="738"/>
    </row>
    <row r="51" spans="1:14" x14ac:dyDescent="0.3">
      <c r="B51" s="740" t="s">
        <v>605</v>
      </c>
      <c r="C51" s="741"/>
      <c r="D51" s="741"/>
      <c r="E51" s="742"/>
      <c r="F51" s="742"/>
      <c r="G51" s="743"/>
      <c r="H51" s="744" t="s">
        <v>606</v>
      </c>
      <c r="I51" s="745"/>
      <c r="J51" s="745"/>
      <c r="K51" s="746"/>
      <c r="L51" s="746"/>
      <c r="M51" s="747"/>
      <c r="N51" s="748"/>
    </row>
    <row r="52" spans="1:14" ht="14.4" x14ac:dyDescent="0.3">
      <c r="B52" s="939"/>
      <c r="C52" s="940"/>
      <c r="D52" s="940"/>
      <c r="E52" s="938"/>
      <c r="F52" s="749"/>
      <c r="G52" s="750"/>
      <c r="H52" s="751" t="e">
        <f>+G52/$J$7</f>
        <v>#DIV/0!</v>
      </c>
      <c r="I52" s="752">
        <f>G52*ca</f>
        <v>0</v>
      </c>
      <c r="J52" s="752">
        <f>G52*cb</f>
        <v>0</v>
      </c>
      <c r="K52" s="752">
        <f>I52*cc</f>
        <v>0</v>
      </c>
      <c r="L52" s="753"/>
      <c r="M52" s="753"/>
      <c r="N52" s="754"/>
    </row>
    <row r="53" spans="1:14" ht="14.4" x14ac:dyDescent="0.3">
      <c r="B53" s="937"/>
      <c r="C53" s="938"/>
      <c r="D53" s="938"/>
      <c r="E53" s="938"/>
      <c r="F53" s="749"/>
      <c r="G53" s="750"/>
      <c r="H53" s="751" t="e">
        <f>+G53/$J$7</f>
        <v>#DIV/0!</v>
      </c>
      <c r="I53" s="752">
        <f>G53*ca</f>
        <v>0</v>
      </c>
      <c r="J53" s="752">
        <f>G53*cb</f>
        <v>0</v>
      </c>
      <c r="K53" s="752">
        <f>I53*cc</f>
        <v>0</v>
      </c>
      <c r="L53" s="753"/>
      <c r="M53" s="753"/>
      <c r="N53" s="754"/>
    </row>
    <row r="54" spans="1:14" ht="14.4" x14ac:dyDescent="0.3">
      <c r="B54" s="755"/>
      <c r="C54" s="756"/>
      <c r="D54" s="756"/>
      <c r="E54" s="757" t="s">
        <v>609</v>
      </c>
      <c r="F54" s="757"/>
      <c r="G54" s="716">
        <f>SUM(G52:G53)</f>
        <v>0</v>
      </c>
      <c r="H54" s="758" t="e">
        <f>+G54/$J$7</f>
        <v>#DIV/0!</v>
      </c>
      <c r="I54" s="716">
        <f>SUM(I52:I53)</f>
        <v>0</v>
      </c>
      <c r="J54" s="716">
        <f>SUM(J52:J53)</f>
        <v>0</v>
      </c>
      <c r="K54" s="759">
        <f>SUM(K52:K53)</f>
        <v>0</v>
      </c>
      <c r="L54" s="760"/>
      <c r="M54" s="760"/>
      <c r="N54" s="761"/>
    </row>
    <row r="55" spans="1:14" x14ac:dyDescent="0.3">
      <c r="B55" s="740" t="s">
        <v>610</v>
      </c>
      <c r="C55" s="762"/>
      <c r="D55" s="762"/>
      <c r="E55" s="742"/>
      <c r="F55" s="742"/>
      <c r="G55" s="763"/>
      <c r="H55" s="745"/>
      <c r="I55" s="745"/>
      <c r="J55" s="745"/>
      <c r="K55" s="746"/>
      <c r="L55" s="764"/>
      <c r="M55" s="764"/>
      <c r="N55" s="765"/>
    </row>
    <row r="56" spans="1:14" ht="14.4" x14ac:dyDescent="0.3">
      <c r="B56" s="939"/>
      <c r="C56" s="940"/>
      <c r="D56" s="940"/>
      <c r="E56" s="940"/>
      <c r="F56" s="749"/>
      <c r="G56" s="750"/>
      <c r="H56" s="751" t="e">
        <f>+G56/$J$7</f>
        <v>#DIV/0!</v>
      </c>
      <c r="I56" s="752">
        <f>G56*ca</f>
        <v>0</v>
      </c>
      <c r="J56" s="752">
        <f>G56*cb</f>
        <v>0</v>
      </c>
      <c r="K56" s="752">
        <f>I56*cc</f>
        <v>0</v>
      </c>
      <c r="L56" s="753"/>
      <c r="M56" s="753"/>
      <c r="N56" s="766"/>
    </row>
    <row r="57" spans="1:14" ht="14.4" x14ac:dyDescent="0.3">
      <c r="B57" s="937"/>
      <c r="C57" s="938"/>
      <c r="D57" s="938"/>
      <c r="E57" s="938"/>
      <c r="F57" s="749"/>
      <c r="G57" s="750"/>
      <c r="H57" s="751" t="e">
        <f>+G57/$J$7</f>
        <v>#DIV/0!</v>
      </c>
      <c r="I57" s="752">
        <f>G57*ca</f>
        <v>0</v>
      </c>
      <c r="J57" s="752">
        <f>G57*cb</f>
        <v>0</v>
      </c>
      <c r="K57" s="752">
        <f>I57*cc</f>
        <v>0</v>
      </c>
      <c r="L57" s="753"/>
      <c r="M57" s="753"/>
      <c r="N57" s="766"/>
    </row>
    <row r="58" spans="1:14" ht="16.5" customHeight="1" x14ac:dyDescent="0.3">
      <c r="B58" s="767"/>
      <c r="C58" s="756"/>
      <c r="D58" s="756"/>
      <c r="E58" s="757" t="s">
        <v>609</v>
      </c>
      <c r="F58" s="757"/>
      <c r="G58" s="716">
        <f>SUM(G56:G57)</f>
        <v>0</v>
      </c>
      <c r="H58" s="758" t="e">
        <f>+G58/$J$7</f>
        <v>#DIV/0!</v>
      </c>
      <c r="I58" s="716">
        <f>SUM(I56:I57)</f>
        <v>0</v>
      </c>
      <c r="J58" s="716">
        <f>SUM(J56:J57)</f>
        <v>0</v>
      </c>
      <c r="K58" s="759">
        <f>SUM(K56:K57)</f>
        <v>0</v>
      </c>
      <c r="L58" s="768"/>
      <c r="M58" s="768"/>
      <c r="N58" s="769"/>
    </row>
    <row r="59" spans="1:14" x14ac:dyDescent="0.3">
      <c r="B59" s="770" t="s">
        <v>611</v>
      </c>
      <c r="C59" s="771"/>
      <c r="D59" s="771"/>
      <c r="E59" s="742"/>
      <c r="F59" s="742"/>
      <c r="G59" s="763"/>
      <c r="H59" s="745"/>
      <c r="I59" s="745"/>
      <c r="J59" s="745"/>
      <c r="K59" s="746"/>
      <c r="L59" s="764"/>
      <c r="M59" s="764"/>
      <c r="N59" s="765"/>
    </row>
    <row r="60" spans="1:14" ht="14.4" x14ac:dyDescent="0.3">
      <c r="B60" s="937"/>
      <c r="C60" s="938"/>
      <c r="D60" s="938"/>
      <c r="E60" s="938"/>
      <c r="F60" s="749"/>
      <c r="G60" s="750"/>
      <c r="H60" s="751" t="e">
        <f>+G60/$J$7</f>
        <v>#DIV/0!</v>
      </c>
      <c r="I60" s="752">
        <f>G60*ca</f>
        <v>0</v>
      </c>
      <c r="J60" s="752">
        <f>G60*cb</f>
        <v>0</v>
      </c>
      <c r="K60" s="752">
        <f>I60*cc</f>
        <v>0</v>
      </c>
      <c r="L60" s="753"/>
      <c r="M60" s="753"/>
      <c r="N60" s="766"/>
    </row>
    <row r="61" spans="1:14" ht="14.4" x14ac:dyDescent="0.3">
      <c r="B61" s="767"/>
      <c r="C61" s="772"/>
      <c r="D61" s="756"/>
      <c r="E61" s="757" t="s">
        <v>609</v>
      </c>
      <c r="F61" s="757"/>
      <c r="G61" s="716">
        <f>SUM(G60:G60)</f>
        <v>0</v>
      </c>
      <c r="H61" s="758" t="e">
        <f>+G61/$J$7</f>
        <v>#DIV/0!</v>
      </c>
      <c r="I61" s="716">
        <f>SUM(I60)</f>
        <v>0</v>
      </c>
      <c r="J61" s="716">
        <f>SUM(J60)</f>
        <v>0</v>
      </c>
      <c r="K61" s="759">
        <f>SUM(K60)</f>
        <v>0</v>
      </c>
      <c r="L61" s="773"/>
      <c r="M61" s="773"/>
      <c r="N61" s="769"/>
    </row>
    <row r="62" spans="1:14" ht="16.5" customHeight="1" x14ac:dyDescent="0.3">
      <c r="B62" s="770" t="s">
        <v>612</v>
      </c>
      <c r="C62" s="774"/>
      <c r="D62" s="774"/>
      <c r="E62" s="742"/>
      <c r="F62" s="742"/>
      <c r="G62" s="763"/>
      <c r="H62" s="745"/>
      <c r="I62" s="745"/>
      <c r="J62" s="745"/>
      <c r="K62" s="746"/>
      <c r="L62" s="764"/>
      <c r="M62" s="764"/>
      <c r="N62" s="765"/>
    </row>
    <row r="63" spans="1:14" ht="16.5" customHeight="1" x14ac:dyDescent="0.3">
      <c r="B63" s="939"/>
      <c r="C63" s="940"/>
      <c r="D63" s="940"/>
      <c r="E63" s="940"/>
      <c r="F63" s="749"/>
      <c r="G63" s="750"/>
      <c r="H63" s="751" t="e">
        <f>+G63/$J$7</f>
        <v>#DIV/0!</v>
      </c>
      <c r="I63" s="752">
        <f>G63*ca</f>
        <v>0</v>
      </c>
      <c r="J63" s="752">
        <f>G63*cb</f>
        <v>0</v>
      </c>
      <c r="K63" s="752">
        <f>I63*cc</f>
        <v>0</v>
      </c>
      <c r="L63" s="753"/>
      <c r="M63" s="753"/>
      <c r="N63" s="766"/>
    </row>
    <row r="64" spans="1:14" ht="14.4" x14ac:dyDescent="0.3">
      <c r="B64" s="775"/>
      <c r="C64" s="749"/>
      <c r="D64" s="749"/>
      <c r="E64" s="749"/>
      <c r="F64" s="749"/>
      <c r="G64" s="750"/>
      <c r="H64" s="751" t="e">
        <f>+G64/$J$7</f>
        <v>#DIV/0!</v>
      </c>
      <c r="I64" s="752">
        <f>G64*ca</f>
        <v>0</v>
      </c>
      <c r="J64" s="752">
        <f>G64*cb</f>
        <v>0</v>
      </c>
      <c r="K64" s="752">
        <f>I64*cc</f>
        <v>0</v>
      </c>
      <c r="L64" s="753"/>
      <c r="M64" s="753"/>
      <c r="N64" s="766"/>
    </row>
    <row r="65" spans="2:15" ht="16.5" customHeight="1" x14ac:dyDescent="0.3">
      <c r="B65" s="767"/>
      <c r="C65" s="756"/>
      <c r="D65" s="756"/>
      <c r="E65" s="757" t="s">
        <v>609</v>
      </c>
      <c r="F65" s="757"/>
      <c r="G65" s="716">
        <f>SUM(G63:G63)</f>
        <v>0</v>
      </c>
      <c r="H65" s="758" t="e">
        <f>+G65/$J$7</f>
        <v>#DIV/0!</v>
      </c>
      <c r="I65" s="716">
        <f>SUM(I63:I63)</f>
        <v>0</v>
      </c>
      <c r="J65" s="716">
        <f>SUM(J63:J63)</f>
        <v>0</v>
      </c>
      <c r="K65" s="759">
        <f>SUM(K63:K63)</f>
        <v>0</v>
      </c>
      <c r="L65" s="776"/>
      <c r="M65" s="768"/>
      <c r="N65" s="769"/>
    </row>
    <row r="66" spans="2:15" ht="14.4" x14ac:dyDescent="0.3">
      <c r="B66" s="845" t="s">
        <v>613</v>
      </c>
      <c r="C66" s="846"/>
      <c r="D66" s="846"/>
      <c r="E66" s="847"/>
      <c r="F66" s="847"/>
      <c r="G66" s="848"/>
      <c r="H66" s="849"/>
      <c r="I66" s="849"/>
      <c r="J66" s="849"/>
      <c r="K66" s="850"/>
      <c r="L66" s="851"/>
      <c r="M66" s="851"/>
      <c r="N66" s="784"/>
      <c r="O66" s="814"/>
    </row>
    <row r="67" spans="2:15" ht="14.4" x14ac:dyDescent="0.3">
      <c r="B67" s="939"/>
      <c r="C67" s="940"/>
      <c r="D67" s="940"/>
      <c r="E67" s="940"/>
      <c r="F67" s="749"/>
      <c r="G67" s="750"/>
      <c r="H67" s="751" t="e">
        <f t="shared" ref="H67:H72" si="2">+G67/$J$7</f>
        <v>#DIV/0!</v>
      </c>
      <c r="I67" s="752">
        <f>G67*ca</f>
        <v>0</v>
      </c>
      <c r="J67" s="752">
        <f>G67*cb</f>
        <v>0</v>
      </c>
      <c r="K67" s="752">
        <f>I67*cc</f>
        <v>0</v>
      </c>
      <c r="L67" s="753"/>
      <c r="M67" s="753"/>
      <c r="N67" s="766"/>
    </row>
    <row r="68" spans="2:15" ht="16.5" customHeight="1" x14ac:dyDescent="0.3">
      <c r="B68" s="941"/>
      <c r="C68" s="942"/>
      <c r="D68" s="942"/>
      <c r="E68" s="942"/>
      <c r="F68" s="785"/>
      <c r="G68" s="750"/>
      <c r="H68" s="751" t="e">
        <f t="shared" si="2"/>
        <v>#DIV/0!</v>
      </c>
      <c r="I68" s="752">
        <f>G68*ca</f>
        <v>0</v>
      </c>
      <c r="J68" s="752">
        <f>G68*cb</f>
        <v>0</v>
      </c>
      <c r="K68" s="752">
        <f>I68*cc</f>
        <v>0</v>
      </c>
      <c r="L68" s="753"/>
      <c r="M68" s="753"/>
      <c r="N68" s="766"/>
    </row>
    <row r="69" spans="2:15" ht="16.5" customHeight="1" x14ac:dyDescent="0.3">
      <c r="B69" s="937"/>
      <c r="C69" s="938"/>
      <c r="D69" s="938"/>
      <c r="E69" s="938"/>
      <c r="F69" s="749"/>
      <c r="G69" s="750"/>
      <c r="H69" s="751" t="e">
        <f t="shared" si="2"/>
        <v>#DIV/0!</v>
      </c>
      <c r="I69" s="752">
        <f>G69*ca</f>
        <v>0</v>
      </c>
      <c r="J69" s="752">
        <f>G69*cb</f>
        <v>0</v>
      </c>
      <c r="K69" s="752">
        <f>I69*cc</f>
        <v>0</v>
      </c>
      <c r="L69" s="753"/>
      <c r="M69" s="753"/>
      <c r="N69" s="766"/>
    </row>
    <row r="70" spans="2:15" ht="16.5" customHeight="1" x14ac:dyDescent="0.3">
      <c r="B70" s="775"/>
      <c r="C70" s="749"/>
      <c r="D70" s="749"/>
      <c r="E70" s="749"/>
      <c r="F70" s="749"/>
      <c r="G70" s="750"/>
      <c r="H70" s="751" t="e">
        <f t="shared" si="2"/>
        <v>#DIV/0!</v>
      </c>
      <c r="I70" s="752">
        <f>G70*ca</f>
        <v>0</v>
      </c>
      <c r="J70" s="752">
        <f>G70*cb</f>
        <v>0</v>
      </c>
      <c r="K70" s="752">
        <f>I70*cc</f>
        <v>0</v>
      </c>
      <c r="L70" s="753"/>
      <c r="M70" s="753"/>
      <c r="N70" s="766"/>
    </row>
    <row r="71" spans="2:15" ht="16.5" customHeight="1" x14ac:dyDescent="0.3">
      <c r="B71" s="937"/>
      <c r="C71" s="938"/>
      <c r="D71" s="938"/>
      <c r="E71" s="938"/>
      <c r="F71" s="749"/>
      <c r="G71" s="750"/>
      <c r="H71" s="751" t="e">
        <f t="shared" si="2"/>
        <v>#DIV/0!</v>
      </c>
      <c r="I71" s="752">
        <f>G71*ca</f>
        <v>0</v>
      </c>
      <c r="J71" s="752">
        <f>G71*cb</f>
        <v>0</v>
      </c>
      <c r="K71" s="752">
        <f>I71*cc</f>
        <v>0</v>
      </c>
      <c r="L71" s="753"/>
      <c r="M71" s="753"/>
      <c r="N71" s="766"/>
    </row>
    <row r="72" spans="2:15" ht="16.5" customHeight="1" x14ac:dyDescent="0.3">
      <c r="B72" s="767"/>
      <c r="C72" s="756"/>
      <c r="D72" s="756"/>
      <c r="E72" s="757" t="s">
        <v>609</v>
      </c>
      <c r="F72" s="757"/>
      <c r="G72" s="716">
        <f>SUM(G67:G71)</f>
        <v>0</v>
      </c>
      <c r="H72" s="758" t="e">
        <f t="shared" si="2"/>
        <v>#DIV/0!</v>
      </c>
      <c r="I72" s="716">
        <f>SUM(I67:I71)</f>
        <v>0</v>
      </c>
      <c r="J72" s="716">
        <f>SUM(J67:J71)</f>
        <v>0</v>
      </c>
      <c r="K72" s="759">
        <f>SUM(K67:K71)</f>
        <v>0</v>
      </c>
      <c r="L72" s="776"/>
      <c r="M72" s="768"/>
      <c r="N72" s="769"/>
    </row>
    <row r="73" spans="2:15" ht="16.5" customHeight="1" x14ac:dyDescent="0.3">
      <c r="B73" s="770" t="s">
        <v>614</v>
      </c>
      <c r="C73" s="771"/>
      <c r="D73" s="771"/>
      <c r="E73" s="742"/>
      <c r="F73" s="742"/>
      <c r="G73" s="763"/>
      <c r="H73" s="745"/>
      <c r="I73" s="745"/>
      <c r="J73" s="745"/>
      <c r="K73" s="746"/>
      <c r="L73" s="764"/>
      <c r="M73" s="764"/>
      <c r="N73" s="765"/>
    </row>
    <row r="74" spans="2:15" ht="16.5" customHeight="1" x14ac:dyDescent="0.3">
      <c r="B74" s="939"/>
      <c r="C74" s="940"/>
      <c r="D74" s="940"/>
      <c r="E74" s="940"/>
      <c r="F74" s="749"/>
      <c r="G74" s="750"/>
      <c r="H74" s="751" t="e">
        <f t="shared" ref="H74:H79" si="3">+G74/$J$7</f>
        <v>#DIV/0!</v>
      </c>
      <c r="I74" s="752">
        <f>G74*ca</f>
        <v>0</v>
      </c>
      <c r="J74" s="752">
        <f>G74*cb</f>
        <v>0</v>
      </c>
      <c r="K74" s="752">
        <f>I74*cc</f>
        <v>0</v>
      </c>
      <c r="L74" s="753"/>
      <c r="M74" s="753"/>
      <c r="N74" s="766"/>
    </row>
    <row r="75" spans="2:15" ht="14.4" x14ac:dyDescent="0.3">
      <c r="B75" s="937"/>
      <c r="C75" s="938"/>
      <c r="D75" s="938"/>
      <c r="E75" s="938"/>
      <c r="F75" s="749"/>
      <c r="G75" s="750"/>
      <c r="H75" s="751" t="e">
        <f t="shared" si="3"/>
        <v>#DIV/0!</v>
      </c>
      <c r="I75" s="752">
        <f>G75*ca</f>
        <v>0</v>
      </c>
      <c r="J75" s="752">
        <f>G75*cb</f>
        <v>0</v>
      </c>
      <c r="K75" s="752">
        <f>I75*cc</f>
        <v>0</v>
      </c>
      <c r="L75" s="753"/>
      <c r="M75" s="753"/>
      <c r="N75" s="766"/>
    </row>
    <row r="76" spans="2:15" ht="15" thickBot="1" x14ac:dyDescent="0.35">
      <c r="B76" s="787"/>
      <c r="C76" s="788"/>
      <c r="D76" s="788"/>
      <c r="E76" s="789" t="s">
        <v>609</v>
      </c>
      <c r="F76" s="789"/>
      <c r="G76" s="790">
        <f>SUM(G74:G75)</f>
        <v>0</v>
      </c>
      <c r="H76" s="791" t="e">
        <f t="shared" si="3"/>
        <v>#DIV/0!</v>
      </c>
      <c r="I76" s="790">
        <f>SUM(I74:I75)</f>
        <v>0</v>
      </c>
      <c r="J76" s="790">
        <f>SUM(J74:J75)</f>
        <v>0</v>
      </c>
      <c r="K76" s="790">
        <f>SUM(K74:K75)</f>
        <v>0</v>
      </c>
      <c r="L76" s="792"/>
      <c r="M76" s="792"/>
      <c r="N76" s="793"/>
    </row>
    <row r="77" spans="2:15" ht="14.4" x14ac:dyDescent="0.3">
      <c r="B77" s="794"/>
      <c r="C77" s="795"/>
      <c r="D77" s="796"/>
      <c r="E77" s="797" t="s">
        <v>615</v>
      </c>
      <c r="F77" s="797"/>
      <c r="G77" s="798">
        <f>G76+G72+G65+G58+G54</f>
        <v>0</v>
      </c>
      <c r="H77" s="799" t="e">
        <f t="shared" si="3"/>
        <v>#DIV/0!</v>
      </c>
      <c r="I77" s="800"/>
      <c r="J77" s="800"/>
      <c r="K77" s="801"/>
      <c r="L77" s="802"/>
      <c r="M77" s="802"/>
      <c r="N77" s="803"/>
    </row>
    <row r="78" spans="2:15" ht="14.4" x14ac:dyDescent="0.3">
      <c r="B78" s="804" t="s">
        <v>616</v>
      </c>
      <c r="C78" s="805" t="s">
        <v>609</v>
      </c>
      <c r="D78" s="852">
        <f>D39</f>
        <v>0</v>
      </c>
      <c r="E78" s="807" t="s">
        <v>617</v>
      </c>
      <c r="F78" s="808"/>
      <c r="G78" s="809">
        <f>D78*F78</f>
        <v>0</v>
      </c>
      <c r="H78" s="810" t="e">
        <f t="shared" si="3"/>
        <v>#DIV/0!</v>
      </c>
      <c r="I78" s="811">
        <f>G78*ca</f>
        <v>0</v>
      </c>
      <c r="J78" s="811">
        <f>G78*cb</f>
        <v>0</v>
      </c>
      <c r="K78" s="811">
        <f>I78*cc</f>
        <v>0</v>
      </c>
      <c r="L78" s="812"/>
      <c r="M78" s="812"/>
      <c r="N78" s="813"/>
    </row>
    <row r="79" spans="2:15" ht="16.5" customHeight="1" x14ac:dyDescent="0.3">
      <c r="B79" s="815" t="s">
        <v>618</v>
      </c>
      <c r="C79" s="805" t="s">
        <v>609</v>
      </c>
      <c r="D79" s="853">
        <f>D40</f>
        <v>0</v>
      </c>
      <c r="E79" s="807" t="s">
        <v>617</v>
      </c>
      <c r="F79" s="808"/>
      <c r="G79" s="809">
        <f>D79*F79</f>
        <v>0</v>
      </c>
      <c r="H79" s="751" t="e">
        <f t="shared" si="3"/>
        <v>#DIV/0!</v>
      </c>
      <c r="I79" s="817">
        <f>G79*ca</f>
        <v>0</v>
      </c>
      <c r="J79" s="752">
        <f>G79*cb</f>
        <v>0</v>
      </c>
      <c r="K79" s="752">
        <f>I79*cc</f>
        <v>0</v>
      </c>
      <c r="L79" s="753"/>
      <c r="M79" s="753"/>
      <c r="N79" s="766"/>
    </row>
    <row r="80" spans="2:15" ht="16.5" customHeight="1" x14ac:dyDescent="0.3">
      <c r="B80" s="804" t="s">
        <v>619</v>
      </c>
      <c r="C80" s="818"/>
      <c r="D80" s="819"/>
      <c r="E80" s="820"/>
      <c r="F80" s="821"/>
      <c r="G80" s="822"/>
      <c r="H80" s="822"/>
      <c r="I80" s="822"/>
      <c r="J80" s="822"/>
      <c r="K80" s="823"/>
      <c r="L80" s="824"/>
      <c r="M80" s="824"/>
      <c r="N80" s="825"/>
    </row>
    <row r="81" spans="2:14" ht="16.5" customHeight="1" x14ac:dyDescent="0.3">
      <c r="B81" s="775"/>
      <c r="C81" s="805" t="s">
        <v>609</v>
      </c>
      <c r="D81" s="854">
        <f>D42</f>
        <v>0</v>
      </c>
      <c r="E81" s="807" t="s">
        <v>617</v>
      </c>
      <c r="F81" s="808"/>
      <c r="G81" s="809">
        <f>D81*F81</f>
        <v>0</v>
      </c>
      <c r="H81" s="751" t="e">
        <f>+G81/$J$7</f>
        <v>#DIV/0!</v>
      </c>
      <c r="I81" s="817">
        <f>G81*ca</f>
        <v>0</v>
      </c>
      <c r="J81" s="752">
        <f>G81*cb</f>
        <v>0</v>
      </c>
      <c r="K81" s="752">
        <f>I81*cc</f>
        <v>0</v>
      </c>
      <c r="L81" s="753"/>
      <c r="M81" s="753"/>
      <c r="N81" s="766"/>
    </row>
    <row r="82" spans="2:14" ht="16.5" customHeight="1" x14ac:dyDescent="0.3">
      <c r="B82" s="815" t="s">
        <v>620</v>
      </c>
      <c r="C82" s="827"/>
      <c r="D82" s="828"/>
      <c r="E82" s="829"/>
      <c r="F82" s="829"/>
      <c r="G82" s="822"/>
      <c r="H82" s="822"/>
      <c r="I82" s="822"/>
      <c r="J82" s="822"/>
      <c r="K82" s="823"/>
      <c r="L82" s="824"/>
      <c r="M82" s="824"/>
      <c r="N82" s="825"/>
    </row>
    <row r="83" spans="2:14" ht="16.5" customHeight="1" x14ac:dyDescent="0.3">
      <c r="B83" s="775"/>
      <c r="C83" s="831" t="s">
        <v>609</v>
      </c>
      <c r="D83" s="854">
        <f>D44</f>
        <v>0</v>
      </c>
      <c r="E83" s="807" t="s">
        <v>617</v>
      </c>
      <c r="F83" s="832"/>
      <c r="G83" s="809">
        <f>D83*F83</f>
        <v>0</v>
      </c>
      <c r="H83" s="751" t="e">
        <f>+G83/$J$7</f>
        <v>#DIV/0!</v>
      </c>
      <c r="I83" s="817">
        <f>G83*ca</f>
        <v>0</v>
      </c>
      <c r="J83" s="752">
        <f>G83*cb</f>
        <v>0</v>
      </c>
      <c r="K83" s="752">
        <f>I83*cc</f>
        <v>0</v>
      </c>
      <c r="L83" s="753"/>
      <c r="M83" s="753"/>
      <c r="N83" s="766"/>
    </row>
    <row r="84" spans="2:14" ht="15" thickBot="1" x14ac:dyDescent="0.35">
      <c r="B84" s="833"/>
      <c r="C84" s="834"/>
      <c r="D84" s="834"/>
      <c r="E84" s="834"/>
      <c r="F84" s="834"/>
      <c r="G84" s="834"/>
      <c r="H84" s="835"/>
      <c r="I84" s="835"/>
      <c r="J84" s="835"/>
      <c r="K84" s="836"/>
      <c r="L84" s="837"/>
      <c r="M84" s="837"/>
      <c r="N84" s="838"/>
    </row>
    <row r="85" spans="2:14" ht="16.5" customHeight="1" x14ac:dyDescent="0.3">
      <c r="B85" s="839"/>
      <c r="C85" s="839"/>
      <c r="D85" s="839"/>
      <c r="E85" s="840" t="s">
        <v>624</v>
      </c>
      <c r="F85" s="840"/>
      <c r="G85" s="716">
        <f>G54+G58+G61+G65+G72+G76+G78+G79+G81+G83</f>
        <v>0</v>
      </c>
      <c r="H85" s="841" t="e">
        <f>G85/$J$7</f>
        <v>#DIV/0!</v>
      </c>
      <c r="I85" s="716">
        <f>I54+I58+I72+I76+I78+I81+I83</f>
        <v>0</v>
      </c>
      <c r="J85" s="716">
        <f>J54+J58+J72+J76+J78+J81+J83</f>
        <v>0</v>
      </c>
      <c r="K85" s="716">
        <f>K54+K58+K72+K76+K78+K81+K83</f>
        <v>0</v>
      </c>
      <c r="L85" s="682"/>
      <c r="M85" s="842"/>
      <c r="N85" s="843"/>
    </row>
    <row r="86" spans="2:14" ht="16.5" customHeight="1" x14ac:dyDescent="0.3">
      <c r="B86" s="839"/>
      <c r="C86" s="839"/>
      <c r="D86" s="839"/>
      <c r="E86" s="840"/>
      <c r="F86" s="840"/>
      <c r="G86" s="716"/>
      <c r="H86" s="841"/>
      <c r="I86" s="716"/>
      <c r="J86" s="716"/>
      <c r="K86" s="53"/>
      <c r="L86" s="53"/>
      <c r="M86" s="855"/>
      <c r="N86" s="681" t="s">
        <v>625</v>
      </c>
    </row>
    <row r="87" spans="2:14" ht="16.5" customHeight="1" x14ac:dyDescent="0.3">
      <c r="B87" s="839"/>
      <c r="C87" s="839"/>
      <c r="D87" s="839"/>
      <c r="E87" s="840"/>
      <c r="F87" s="840"/>
      <c r="G87" s="716"/>
      <c r="H87" s="841"/>
      <c r="I87" s="716"/>
      <c r="J87" s="716"/>
      <c r="K87" s="53"/>
      <c r="L87" s="53"/>
      <c r="M87" s="855"/>
      <c r="N87" s="681"/>
    </row>
    <row r="88" spans="2:14" ht="14.4" x14ac:dyDescent="0.3">
      <c r="B88" s="729" t="s">
        <v>626</v>
      </c>
      <c r="C88" s="730"/>
      <c r="G88" s="675"/>
      <c r="H88" s="693"/>
      <c r="I88" s="53"/>
      <c r="J88" s="53"/>
      <c r="L88" s="731" t="s">
        <v>598</v>
      </c>
      <c r="M88" s="731" t="s">
        <v>599</v>
      </c>
      <c r="N88" s="732" t="s">
        <v>600</v>
      </c>
    </row>
    <row r="89" spans="2:14" ht="14.4" x14ac:dyDescent="0.3">
      <c r="B89" s="732" t="s">
        <v>601</v>
      </c>
      <c r="C89" s="733"/>
      <c r="D89" s="732"/>
      <c r="E89" s="734"/>
      <c r="F89" s="734"/>
      <c r="G89" s="731" t="s">
        <v>602</v>
      </c>
      <c r="I89" s="735">
        <f>$J$1</f>
        <v>0</v>
      </c>
      <c r="J89" s="735">
        <f>$K$1</f>
        <v>0</v>
      </c>
      <c r="K89" s="736">
        <f>$L$1</f>
        <v>0</v>
      </c>
      <c r="L89" s="737" t="s">
        <v>603</v>
      </c>
      <c r="M89" s="737" t="s">
        <v>604</v>
      </c>
      <c r="N89" s="738"/>
    </row>
    <row r="90" spans="2:14" x14ac:dyDescent="0.3">
      <c r="B90" s="740" t="s">
        <v>605</v>
      </c>
      <c r="C90" s="741"/>
      <c r="D90" s="741"/>
      <c r="E90" s="742"/>
      <c r="F90" s="742"/>
      <c r="G90" s="743"/>
      <c r="H90" s="744" t="s">
        <v>606</v>
      </c>
      <c r="I90" s="745"/>
      <c r="J90" s="745"/>
      <c r="K90" s="746"/>
      <c r="L90" s="746"/>
      <c r="M90" s="747"/>
      <c r="N90" s="748"/>
    </row>
    <row r="91" spans="2:14" ht="14.4" x14ac:dyDescent="0.3">
      <c r="B91" s="939"/>
      <c r="C91" s="940"/>
      <c r="D91" s="940"/>
      <c r="E91" s="938"/>
      <c r="F91" s="749"/>
      <c r="G91" s="750"/>
      <c r="H91" s="751" t="e">
        <f>+G91/$J$7</f>
        <v>#DIV/0!</v>
      </c>
      <c r="I91" s="752">
        <f>G91*ca</f>
        <v>0</v>
      </c>
      <c r="J91" s="752">
        <f>G91*cb</f>
        <v>0</v>
      </c>
      <c r="K91" s="752">
        <f>I91*cc</f>
        <v>0</v>
      </c>
      <c r="L91" s="753"/>
      <c r="M91" s="753"/>
      <c r="N91" s="754"/>
    </row>
    <row r="92" spans="2:14" ht="14.4" x14ac:dyDescent="0.3">
      <c r="B92" s="937"/>
      <c r="C92" s="938"/>
      <c r="D92" s="938"/>
      <c r="E92" s="938"/>
      <c r="F92" s="749"/>
      <c r="G92" s="750"/>
      <c r="H92" s="751" t="e">
        <f>+G92/$J$7</f>
        <v>#DIV/0!</v>
      </c>
      <c r="I92" s="752">
        <f>G92*ca</f>
        <v>0</v>
      </c>
      <c r="J92" s="752">
        <f>G92*cb</f>
        <v>0</v>
      </c>
      <c r="K92" s="752">
        <f>I92*cc</f>
        <v>0</v>
      </c>
      <c r="L92" s="753"/>
      <c r="M92" s="753"/>
      <c r="N92" s="754"/>
    </row>
    <row r="93" spans="2:14" ht="14.4" x14ac:dyDescent="0.3">
      <c r="B93" s="755"/>
      <c r="C93" s="756"/>
      <c r="D93" s="756"/>
      <c r="E93" s="757" t="s">
        <v>609</v>
      </c>
      <c r="F93" s="757"/>
      <c r="G93" s="716">
        <f>SUM(G91:G92)</f>
        <v>0</v>
      </c>
      <c r="H93" s="758" t="e">
        <f>+G93/$J$7</f>
        <v>#DIV/0!</v>
      </c>
      <c r="I93" s="716">
        <f>SUM(I91:I92)</f>
        <v>0</v>
      </c>
      <c r="J93" s="716">
        <f>SUM(J91:J92)</f>
        <v>0</v>
      </c>
      <c r="K93" s="759">
        <f>SUM(K91:K92)</f>
        <v>0</v>
      </c>
      <c r="L93" s="760"/>
      <c r="M93" s="760"/>
      <c r="N93" s="761"/>
    </row>
    <row r="94" spans="2:14" x14ac:dyDescent="0.3">
      <c r="B94" s="740" t="s">
        <v>610</v>
      </c>
      <c r="C94" s="762"/>
      <c r="D94" s="762"/>
      <c r="E94" s="742"/>
      <c r="F94" s="742"/>
      <c r="G94" s="763"/>
      <c r="H94" s="745"/>
      <c r="I94" s="745"/>
      <c r="J94" s="745"/>
      <c r="K94" s="746"/>
      <c r="L94" s="764"/>
      <c r="M94" s="764"/>
      <c r="N94" s="765"/>
    </row>
    <row r="95" spans="2:14" ht="14.4" x14ac:dyDescent="0.3">
      <c r="B95" s="939"/>
      <c r="C95" s="940"/>
      <c r="D95" s="940"/>
      <c r="E95" s="940"/>
      <c r="F95" s="749"/>
      <c r="G95" s="750"/>
      <c r="H95" s="751" t="e">
        <f>+G95/$J$7</f>
        <v>#DIV/0!</v>
      </c>
      <c r="I95" s="752">
        <f>G95*ca</f>
        <v>0</v>
      </c>
      <c r="J95" s="752">
        <f>G95*cb</f>
        <v>0</v>
      </c>
      <c r="K95" s="752">
        <f>I95*cc</f>
        <v>0</v>
      </c>
      <c r="L95" s="753"/>
      <c r="M95" s="753"/>
      <c r="N95" s="766"/>
    </row>
    <row r="96" spans="2:14" ht="14.4" x14ac:dyDescent="0.3">
      <c r="B96" s="937"/>
      <c r="C96" s="938"/>
      <c r="D96" s="938"/>
      <c r="E96" s="938"/>
      <c r="F96" s="749"/>
      <c r="G96" s="750"/>
      <c r="H96" s="751" t="e">
        <f>+G96/$J$7</f>
        <v>#DIV/0!</v>
      </c>
      <c r="I96" s="752">
        <f>G96*ca</f>
        <v>0</v>
      </c>
      <c r="J96" s="752">
        <f>G96*cb</f>
        <v>0</v>
      </c>
      <c r="K96" s="752">
        <f>I96*cc</f>
        <v>0</v>
      </c>
      <c r="L96" s="753"/>
      <c r="M96" s="753"/>
      <c r="N96" s="766"/>
    </row>
    <row r="97" spans="2:14" ht="14.4" x14ac:dyDescent="0.3">
      <c r="B97" s="767"/>
      <c r="C97" s="756"/>
      <c r="D97" s="756"/>
      <c r="E97" s="757" t="s">
        <v>609</v>
      </c>
      <c r="F97" s="757"/>
      <c r="G97" s="716">
        <f>SUM(G95:G96)</f>
        <v>0</v>
      </c>
      <c r="H97" s="758" t="e">
        <f>+G97/$J$7</f>
        <v>#DIV/0!</v>
      </c>
      <c r="I97" s="716">
        <f>SUM(I95:I96)</f>
        <v>0</v>
      </c>
      <c r="J97" s="716">
        <f>SUM(J95:J96)</f>
        <v>0</v>
      </c>
      <c r="K97" s="759">
        <f>SUM(K95:K96)</f>
        <v>0</v>
      </c>
      <c r="L97" s="768"/>
      <c r="M97" s="768"/>
      <c r="N97" s="769"/>
    </row>
    <row r="98" spans="2:14" x14ac:dyDescent="0.3">
      <c r="B98" s="770" t="s">
        <v>611</v>
      </c>
      <c r="C98" s="771"/>
      <c r="D98" s="771"/>
      <c r="E98" s="742"/>
      <c r="F98" s="742"/>
      <c r="G98" s="763"/>
      <c r="H98" s="745"/>
      <c r="I98" s="745"/>
      <c r="J98" s="745"/>
      <c r="K98" s="746"/>
      <c r="L98" s="764"/>
      <c r="M98" s="764"/>
      <c r="N98" s="765"/>
    </row>
    <row r="99" spans="2:14" ht="14.4" x14ac:dyDescent="0.3">
      <c r="B99" s="937"/>
      <c r="C99" s="938"/>
      <c r="D99" s="938"/>
      <c r="E99" s="938"/>
      <c r="F99" s="749"/>
      <c r="G99" s="750"/>
      <c r="H99" s="751" t="e">
        <f>+G99/$J$7</f>
        <v>#DIV/0!</v>
      </c>
      <c r="I99" s="752">
        <f>G99*ca</f>
        <v>0</v>
      </c>
      <c r="J99" s="752">
        <f>G99*cb</f>
        <v>0</v>
      </c>
      <c r="K99" s="752">
        <f>I99*cc</f>
        <v>0</v>
      </c>
      <c r="L99" s="753"/>
      <c r="M99" s="753"/>
      <c r="N99" s="766"/>
    </row>
    <row r="100" spans="2:14" ht="14.4" x14ac:dyDescent="0.3">
      <c r="B100" s="767"/>
      <c r="C100" s="772"/>
      <c r="D100" s="756"/>
      <c r="E100" s="757" t="s">
        <v>609</v>
      </c>
      <c r="F100" s="757"/>
      <c r="G100" s="716">
        <f>SUM(G99:G99)</f>
        <v>0</v>
      </c>
      <c r="H100" s="758" t="e">
        <f>+G100/$J$7</f>
        <v>#DIV/0!</v>
      </c>
      <c r="I100" s="716">
        <f>SUM(I99)</f>
        <v>0</v>
      </c>
      <c r="J100" s="716">
        <f>SUM(J99)</f>
        <v>0</v>
      </c>
      <c r="K100" s="759">
        <f>SUM(K99)</f>
        <v>0</v>
      </c>
      <c r="L100" s="773"/>
      <c r="M100" s="773"/>
      <c r="N100" s="769"/>
    </row>
    <row r="101" spans="2:14" x14ac:dyDescent="0.3">
      <c r="B101" s="770" t="s">
        <v>612</v>
      </c>
      <c r="C101" s="774"/>
      <c r="D101" s="774"/>
      <c r="E101" s="742"/>
      <c r="F101" s="742"/>
      <c r="G101" s="763"/>
      <c r="H101" s="745"/>
      <c r="I101" s="745"/>
      <c r="J101" s="745"/>
      <c r="K101" s="746"/>
      <c r="L101" s="764"/>
      <c r="M101" s="764"/>
      <c r="N101" s="765"/>
    </row>
    <row r="102" spans="2:14" ht="14.4" x14ac:dyDescent="0.3">
      <c r="B102" s="939"/>
      <c r="C102" s="940"/>
      <c r="D102" s="940"/>
      <c r="E102" s="940"/>
      <c r="F102" s="749"/>
      <c r="G102" s="750"/>
      <c r="H102" s="751" t="e">
        <f>+G102/$J$7</f>
        <v>#DIV/0!</v>
      </c>
      <c r="I102" s="752">
        <f>G102*ca</f>
        <v>0</v>
      </c>
      <c r="J102" s="752">
        <f>G102*cb</f>
        <v>0</v>
      </c>
      <c r="K102" s="752">
        <f>I102*cc</f>
        <v>0</v>
      </c>
      <c r="L102" s="753"/>
      <c r="M102" s="753"/>
      <c r="N102" s="766"/>
    </row>
    <row r="103" spans="2:14" ht="14.4" x14ac:dyDescent="0.3">
      <c r="B103" s="775"/>
      <c r="C103" s="749"/>
      <c r="D103" s="749"/>
      <c r="E103" s="749"/>
      <c r="F103" s="749"/>
      <c r="G103" s="750"/>
      <c r="H103" s="751" t="e">
        <f>+G103/$J$7</f>
        <v>#DIV/0!</v>
      </c>
      <c r="I103" s="752">
        <f>G103*ca</f>
        <v>0</v>
      </c>
      <c r="J103" s="752">
        <f>G103*cb</f>
        <v>0</v>
      </c>
      <c r="K103" s="752">
        <f>I103*cc</f>
        <v>0</v>
      </c>
      <c r="L103" s="753"/>
      <c r="M103" s="753"/>
      <c r="N103" s="766"/>
    </row>
    <row r="104" spans="2:14" ht="14.4" x14ac:dyDescent="0.3">
      <c r="B104" s="767"/>
      <c r="C104" s="756"/>
      <c r="D104" s="756"/>
      <c r="E104" s="757" t="s">
        <v>609</v>
      </c>
      <c r="F104" s="757"/>
      <c r="G104" s="716">
        <f>SUM(G102:G102)</f>
        <v>0</v>
      </c>
      <c r="H104" s="758" t="e">
        <f>+G104/$J$7</f>
        <v>#DIV/0!</v>
      </c>
      <c r="I104" s="716">
        <f>SUM(I102:I102)</f>
        <v>0</v>
      </c>
      <c r="J104" s="716">
        <f>SUM(J102:J102)</f>
        <v>0</v>
      </c>
      <c r="K104" s="759">
        <f>SUM(K102:K102)</f>
        <v>0</v>
      </c>
      <c r="L104" s="776"/>
      <c r="M104" s="768"/>
      <c r="N104" s="769"/>
    </row>
    <row r="105" spans="2:14" ht="14.4" x14ac:dyDescent="0.3">
      <c r="B105" s="845" t="s">
        <v>613</v>
      </c>
      <c r="C105" s="846"/>
      <c r="D105" s="846"/>
      <c r="E105" s="847"/>
      <c r="F105" s="847"/>
      <c r="G105" s="848"/>
      <c r="H105" s="849"/>
      <c r="I105" s="849"/>
      <c r="J105" s="849"/>
      <c r="K105" s="850"/>
      <c r="L105" s="851"/>
      <c r="M105" s="851"/>
      <c r="N105" s="784"/>
    </row>
    <row r="106" spans="2:14" ht="14.4" x14ac:dyDescent="0.3">
      <c r="B106" s="939"/>
      <c r="C106" s="940"/>
      <c r="D106" s="940"/>
      <c r="E106" s="940"/>
      <c r="F106" s="749"/>
      <c r="G106" s="750"/>
      <c r="H106" s="751" t="e">
        <f t="shared" ref="H106:H111" si="4">+G106/$J$7</f>
        <v>#DIV/0!</v>
      </c>
      <c r="I106" s="752">
        <f>G106*ca</f>
        <v>0</v>
      </c>
      <c r="J106" s="752">
        <f>G106*cb</f>
        <v>0</v>
      </c>
      <c r="K106" s="752">
        <f>I106*cc</f>
        <v>0</v>
      </c>
      <c r="L106" s="753"/>
      <c r="M106" s="753"/>
      <c r="N106" s="766"/>
    </row>
    <row r="107" spans="2:14" ht="14.4" x14ac:dyDescent="0.3">
      <c r="B107" s="941"/>
      <c r="C107" s="942"/>
      <c r="D107" s="942"/>
      <c r="E107" s="942"/>
      <c r="F107" s="785"/>
      <c r="G107" s="750"/>
      <c r="H107" s="751" t="e">
        <f t="shared" si="4"/>
        <v>#DIV/0!</v>
      </c>
      <c r="I107" s="752">
        <f>G107*ca</f>
        <v>0</v>
      </c>
      <c r="J107" s="752">
        <f>G107*cb</f>
        <v>0</v>
      </c>
      <c r="K107" s="752">
        <f>I107*cc</f>
        <v>0</v>
      </c>
      <c r="L107" s="753"/>
      <c r="M107" s="753"/>
      <c r="N107" s="766"/>
    </row>
    <row r="108" spans="2:14" ht="14.4" x14ac:dyDescent="0.3">
      <c r="B108" s="937"/>
      <c r="C108" s="938"/>
      <c r="D108" s="938"/>
      <c r="E108" s="938"/>
      <c r="F108" s="749"/>
      <c r="G108" s="750"/>
      <c r="H108" s="751" t="e">
        <f t="shared" si="4"/>
        <v>#DIV/0!</v>
      </c>
      <c r="I108" s="752">
        <f>G108*ca</f>
        <v>0</v>
      </c>
      <c r="J108" s="752">
        <f>G108*cb</f>
        <v>0</v>
      </c>
      <c r="K108" s="752">
        <f>I108*cc</f>
        <v>0</v>
      </c>
      <c r="L108" s="753"/>
      <c r="M108" s="753"/>
      <c r="N108" s="766"/>
    </row>
    <row r="109" spans="2:14" ht="14.4" x14ac:dyDescent="0.3">
      <c r="B109" s="775"/>
      <c r="C109" s="749"/>
      <c r="D109" s="749"/>
      <c r="E109" s="749"/>
      <c r="F109" s="749"/>
      <c r="G109" s="750"/>
      <c r="H109" s="751" t="e">
        <f t="shared" si="4"/>
        <v>#DIV/0!</v>
      </c>
      <c r="I109" s="752">
        <f>G109*ca</f>
        <v>0</v>
      </c>
      <c r="J109" s="752">
        <f>G109*cb</f>
        <v>0</v>
      </c>
      <c r="K109" s="752">
        <f>I109*cc</f>
        <v>0</v>
      </c>
      <c r="L109" s="753"/>
      <c r="M109" s="753"/>
      <c r="N109" s="766"/>
    </row>
    <row r="110" spans="2:14" ht="14.4" x14ac:dyDescent="0.3">
      <c r="B110" s="937"/>
      <c r="C110" s="938"/>
      <c r="D110" s="938"/>
      <c r="E110" s="938"/>
      <c r="F110" s="749"/>
      <c r="G110" s="750"/>
      <c r="H110" s="751" t="e">
        <f t="shared" si="4"/>
        <v>#DIV/0!</v>
      </c>
      <c r="I110" s="752">
        <f>G110*ca</f>
        <v>0</v>
      </c>
      <c r="J110" s="752">
        <f>G110*cb</f>
        <v>0</v>
      </c>
      <c r="K110" s="752">
        <f>I110*cc</f>
        <v>0</v>
      </c>
      <c r="L110" s="753"/>
      <c r="M110" s="753"/>
      <c r="N110" s="766"/>
    </row>
    <row r="111" spans="2:14" ht="14.4" x14ac:dyDescent="0.3">
      <c r="B111" s="767"/>
      <c r="C111" s="756"/>
      <c r="D111" s="756"/>
      <c r="E111" s="757" t="s">
        <v>609</v>
      </c>
      <c r="F111" s="757"/>
      <c r="G111" s="716">
        <f>SUM(G106:G110)</f>
        <v>0</v>
      </c>
      <c r="H111" s="758" t="e">
        <f t="shared" si="4"/>
        <v>#DIV/0!</v>
      </c>
      <c r="I111" s="716">
        <f>SUM(I106:I110)</f>
        <v>0</v>
      </c>
      <c r="J111" s="716">
        <f>SUM(J106:J110)</f>
        <v>0</v>
      </c>
      <c r="K111" s="759">
        <f>SUM(K106:K110)</f>
        <v>0</v>
      </c>
      <c r="L111" s="776"/>
      <c r="M111" s="768"/>
      <c r="N111" s="769"/>
    </row>
    <row r="112" spans="2:14" x14ac:dyDescent="0.3">
      <c r="B112" s="770" t="s">
        <v>614</v>
      </c>
      <c r="C112" s="771"/>
      <c r="D112" s="771"/>
      <c r="E112" s="742"/>
      <c r="F112" s="742"/>
      <c r="G112" s="763"/>
      <c r="H112" s="745"/>
      <c r="I112" s="745"/>
      <c r="J112" s="745"/>
      <c r="K112" s="746"/>
      <c r="L112" s="764"/>
      <c r="M112" s="764"/>
      <c r="N112" s="765"/>
    </row>
    <row r="113" spans="2:14" ht="14.4" x14ac:dyDescent="0.3">
      <c r="B113" s="939"/>
      <c r="C113" s="940"/>
      <c r="D113" s="940"/>
      <c r="E113" s="940"/>
      <c r="F113" s="749"/>
      <c r="G113" s="750"/>
      <c r="H113" s="751" t="e">
        <f t="shared" ref="H113:H118" si="5">+G113/$J$7</f>
        <v>#DIV/0!</v>
      </c>
      <c r="I113" s="752">
        <f>G113*ca</f>
        <v>0</v>
      </c>
      <c r="J113" s="752">
        <f>G113*cb</f>
        <v>0</v>
      </c>
      <c r="K113" s="752">
        <f>I113*cc</f>
        <v>0</v>
      </c>
      <c r="L113" s="753"/>
      <c r="M113" s="753"/>
      <c r="N113" s="766"/>
    </row>
    <row r="114" spans="2:14" ht="14.4" x14ac:dyDescent="0.3">
      <c r="B114" s="937"/>
      <c r="C114" s="938"/>
      <c r="D114" s="938"/>
      <c r="E114" s="938"/>
      <c r="F114" s="749"/>
      <c r="G114" s="750"/>
      <c r="H114" s="751" t="e">
        <f t="shared" si="5"/>
        <v>#DIV/0!</v>
      </c>
      <c r="I114" s="752">
        <f>G114*ca</f>
        <v>0</v>
      </c>
      <c r="J114" s="752">
        <f>G114*cb</f>
        <v>0</v>
      </c>
      <c r="K114" s="752">
        <f>I114*cc</f>
        <v>0</v>
      </c>
      <c r="L114" s="753"/>
      <c r="M114" s="753"/>
      <c r="N114" s="766"/>
    </row>
    <row r="115" spans="2:14" ht="15" thickBot="1" x14ac:dyDescent="0.35">
      <c r="B115" s="787"/>
      <c r="C115" s="788"/>
      <c r="D115" s="788"/>
      <c r="E115" s="789" t="s">
        <v>609</v>
      </c>
      <c r="F115" s="789"/>
      <c r="G115" s="790">
        <f>SUM(G113:G114)</f>
        <v>0</v>
      </c>
      <c r="H115" s="791" t="e">
        <f t="shared" si="5"/>
        <v>#DIV/0!</v>
      </c>
      <c r="I115" s="790">
        <f>SUM(I113:I114)</f>
        <v>0</v>
      </c>
      <c r="J115" s="790">
        <f>SUM(J113:J114)</f>
        <v>0</v>
      </c>
      <c r="K115" s="790">
        <f>SUM(K113:K114)</f>
        <v>0</v>
      </c>
      <c r="L115" s="792"/>
      <c r="M115" s="792"/>
      <c r="N115" s="793"/>
    </row>
    <row r="116" spans="2:14" ht="14.4" x14ac:dyDescent="0.3">
      <c r="B116" s="794"/>
      <c r="C116" s="795"/>
      <c r="D116" s="796"/>
      <c r="E116" s="797" t="s">
        <v>615</v>
      </c>
      <c r="F116" s="797"/>
      <c r="G116" s="798">
        <f>G115+G111+G104+G97+G93</f>
        <v>0</v>
      </c>
      <c r="H116" s="799" t="e">
        <f t="shared" si="5"/>
        <v>#DIV/0!</v>
      </c>
      <c r="I116" s="800"/>
      <c r="J116" s="800"/>
      <c r="K116" s="801"/>
      <c r="L116" s="802"/>
      <c r="M116" s="802"/>
      <c r="N116" s="803"/>
    </row>
    <row r="117" spans="2:14" ht="14.4" x14ac:dyDescent="0.3">
      <c r="B117" s="804" t="s">
        <v>616</v>
      </c>
      <c r="C117" s="805" t="s">
        <v>609</v>
      </c>
      <c r="D117" s="852">
        <f>D78</f>
        <v>0</v>
      </c>
      <c r="E117" s="807" t="s">
        <v>617</v>
      </c>
      <c r="F117" s="808"/>
      <c r="G117" s="809">
        <f>D117*F117</f>
        <v>0</v>
      </c>
      <c r="H117" s="810" t="e">
        <f t="shared" si="5"/>
        <v>#DIV/0!</v>
      </c>
      <c r="I117" s="811">
        <f>G117*ca</f>
        <v>0</v>
      </c>
      <c r="J117" s="811">
        <f>G117*cb</f>
        <v>0</v>
      </c>
      <c r="K117" s="811">
        <f>I117*cc</f>
        <v>0</v>
      </c>
      <c r="L117" s="812"/>
      <c r="M117" s="812"/>
      <c r="N117" s="813"/>
    </row>
    <row r="118" spans="2:14" ht="14.4" x14ac:dyDescent="0.3">
      <c r="B118" s="815" t="s">
        <v>618</v>
      </c>
      <c r="C118" s="805" t="s">
        <v>609</v>
      </c>
      <c r="D118" s="853">
        <f>D79</f>
        <v>0</v>
      </c>
      <c r="E118" s="807" t="s">
        <v>617</v>
      </c>
      <c r="F118" s="808"/>
      <c r="G118" s="809">
        <f>D118*F118</f>
        <v>0</v>
      </c>
      <c r="H118" s="751" t="e">
        <f t="shared" si="5"/>
        <v>#DIV/0!</v>
      </c>
      <c r="I118" s="817">
        <f>G118*ca</f>
        <v>0</v>
      </c>
      <c r="J118" s="752">
        <f>G118*cb</f>
        <v>0</v>
      </c>
      <c r="K118" s="752">
        <f>I118*cc</f>
        <v>0</v>
      </c>
      <c r="L118" s="753"/>
      <c r="M118" s="753"/>
      <c r="N118" s="766"/>
    </row>
    <row r="119" spans="2:14" ht="14.4" x14ac:dyDescent="0.3">
      <c r="B119" s="804" t="s">
        <v>619</v>
      </c>
      <c r="C119" s="818"/>
      <c r="D119" s="819"/>
      <c r="E119" s="820"/>
      <c r="F119" s="821"/>
      <c r="G119" s="822"/>
      <c r="H119" s="822"/>
      <c r="I119" s="822"/>
      <c r="J119" s="822"/>
      <c r="K119" s="823"/>
      <c r="L119" s="824"/>
      <c r="M119" s="824"/>
      <c r="N119" s="825"/>
    </row>
    <row r="120" spans="2:14" ht="14.4" x14ac:dyDescent="0.3">
      <c r="B120" s="775"/>
      <c r="C120" s="805" t="s">
        <v>609</v>
      </c>
      <c r="D120" s="854">
        <f>D81</f>
        <v>0</v>
      </c>
      <c r="E120" s="807" t="s">
        <v>617</v>
      </c>
      <c r="F120" s="808"/>
      <c r="G120" s="809">
        <f>D120*F120</f>
        <v>0</v>
      </c>
      <c r="H120" s="751" t="e">
        <f>+G120/$J$7</f>
        <v>#DIV/0!</v>
      </c>
      <c r="I120" s="817">
        <f>G120*ca</f>
        <v>0</v>
      </c>
      <c r="J120" s="752">
        <f>G120*cb</f>
        <v>0</v>
      </c>
      <c r="K120" s="752">
        <f>I120*cc</f>
        <v>0</v>
      </c>
      <c r="L120" s="753"/>
      <c r="M120" s="753"/>
      <c r="N120" s="766"/>
    </row>
    <row r="121" spans="2:14" ht="14.4" x14ac:dyDescent="0.3">
      <c r="B121" s="815" t="s">
        <v>620</v>
      </c>
      <c r="C121" s="827"/>
      <c r="D121" s="828"/>
      <c r="E121" s="829"/>
      <c r="F121" s="829"/>
      <c r="G121" s="822"/>
      <c r="H121" s="822"/>
      <c r="I121" s="822"/>
      <c r="J121" s="822"/>
      <c r="K121" s="823"/>
      <c r="L121" s="824"/>
      <c r="M121" s="824"/>
      <c r="N121" s="825"/>
    </row>
    <row r="122" spans="2:14" ht="14.4" x14ac:dyDescent="0.3">
      <c r="B122" s="775"/>
      <c r="C122" s="831" t="s">
        <v>609</v>
      </c>
      <c r="D122" s="854">
        <f>D83</f>
        <v>0</v>
      </c>
      <c r="E122" s="807" t="s">
        <v>617</v>
      </c>
      <c r="F122" s="832"/>
      <c r="G122" s="809">
        <f>D122*F122</f>
        <v>0</v>
      </c>
      <c r="H122" s="751" t="e">
        <f>+G122/$J$7</f>
        <v>#DIV/0!</v>
      </c>
      <c r="I122" s="817">
        <f>G122*ca</f>
        <v>0</v>
      </c>
      <c r="J122" s="752">
        <f>G122*cb</f>
        <v>0</v>
      </c>
      <c r="K122" s="752">
        <f>I122*cc</f>
        <v>0</v>
      </c>
      <c r="L122" s="753"/>
      <c r="M122" s="753"/>
      <c r="N122" s="766"/>
    </row>
    <row r="123" spans="2:14" ht="15" thickBot="1" x14ac:dyDescent="0.35">
      <c r="B123" s="833"/>
      <c r="C123" s="834"/>
      <c r="D123" s="834"/>
      <c r="E123" s="834"/>
      <c r="F123" s="834"/>
      <c r="G123" s="834"/>
      <c r="H123" s="835"/>
      <c r="I123" s="835"/>
      <c r="J123" s="835"/>
      <c r="K123" s="836"/>
      <c r="L123" s="837"/>
      <c r="M123" s="837"/>
      <c r="N123" s="838"/>
    </row>
    <row r="124" spans="2:14" ht="14.4" x14ac:dyDescent="0.3">
      <c r="B124" s="839"/>
      <c r="C124" s="839"/>
      <c r="D124" s="839"/>
      <c r="E124" s="840" t="s">
        <v>624</v>
      </c>
      <c r="F124" s="840"/>
      <c r="G124" s="716">
        <f>G93+G97+G100+G104+G111+G115+G117+G118++G120+G122</f>
        <v>0</v>
      </c>
      <c r="H124" s="751" t="e">
        <f>+G124/$J$7</f>
        <v>#DIV/0!</v>
      </c>
      <c r="I124" s="716">
        <f>I93+I97+I111+I115+I117+I120+I122</f>
        <v>0</v>
      </c>
      <c r="J124" s="716">
        <f>J93+J97+J111+J115+J117+J120+J122</f>
        <v>0</v>
      </c>
      <c r="K124" s="716">
        <f>K93+K97+K111+K115+K117+K120+K122</f>
        <v>0</v>
      </c>
      <c r="L124" s="682"/>
      <c r="M124" s="842"/>
      <c r="N124" s="843"/>
    </row>
    <row r="125" spans="2:14" ht="14.4" x14ac:dyDescent="0.3">
      <c r="I125" s="53"/>
      <c r="J125" s="53"/>
      <c r="L125" s="731"/>
      <c r="M125" s="731"/>
      <c r="N125" s="856" t="s">
        <v>627</v>
      </c>
    </row>
    <row r="126" spans="2:14" ht="16.5" customHeight="1" x14ac:dyDescent="0.3">
      <c r="I126" s="53"/>
      <c r="J126" s="53"/>
      <c r="L126" s="731"/>
      <c r="M126" s="731"/>
      <c r="N126" s="856"/>
    </row>
    <row r="127" spans="2:14" ht="14.4" x14ac:dyDescent="0.3">
      <c r="B127" s="729" t="s">
        <v>628</v>
      </c>
      <c r="C127" s="730"/>
      <c r="G127" s="675"/>
      <c r="H127" s="693"/>
      <c r="I127" s="53"/>
      <c r="J127" s="53"/>
      <c r="L127" s="731" t="s">
        <v>598</v>
      </c>
      <c r="M127" s="731" t="s">
        <v>599</v>
      </c>
      <c r="N127" s="732" t="s">
        <v>600</v>
      </c>
    </row>
    <row r="128" spans="2:14" ht="14.4" x14ac:dyDescent="0.3">
      <c r="B128" s="732" t="s">
        <v>601</v>
      </c>
      <c r="C128" s="733"/>
      <c r="D128" s="732"/>
      <c r="E128" s="734"/>
      <c r="F128" s="734"/>
      <c r="G128" s="731" t="s">
        <v>602</v>
      </c>
      <c r="I128" s="735">
        <f>$J$1</f>
        <v>0</v>
      </c>
      <c r="J128" s="735">
        <f>$K$1</f>
        <v>0</v>
      </c>
      <c r="K128" s="736">
        <f>$L$1</f>
        <v>0</v>
      </c>
      <c r="L128" s="737" t="s">
        <v>603</v>
      </c>
      <c r="M128" s="737" t="s">
        <v>604</v>
      </c>
      <c r="N128" s="738"/>
    </row>
    <row r="129" spans="2:14" x14ac:dyDescent="0.3">
      <c r="B129" s="740" t="s">
        <v>605</v>
      </c>
      <c r="C129" s="741"/>
      <c r="D129" s="741"/>
      <c r="E129" s="742"/>
      <c r="F129" s="742"/>
      <c r="G129" s="743"/>
      <c r="H129" s="744" t="s">
        <v>606</v>
      </c>
      <c r="I129" s="745"/>
      <c r="J129" s="745"/>
      <c r="K129" s="746"/>
      <c r="L129" s="746"/>
      <c r="M129" s="747"/>
      <c r="N129" s="748"/>
    </row>
    <row r="130" spans="2:14" ht="14.4" x14ac:dyDescent="0.3">
      <c r="B130" s="939"/>
      <c r="C130" s="940"/>
      <c r="D130" s="940"/>
      <c r="E130" s="938"/>
      <c r="F130" s="749"/>
      <c r="G130" s="750"/>
      <c r="H130" s="751" t="e">
        <f>+G130/$J$7</f>
        <v>#DIV/0!</v>
      </c>
      <c r="I130" s="752">
        <f>G130*ca</f>
        <v>0</v>
      </c>
      <c r="J130" s="752">
        <f>G130*cb</f>
        <v>0</v>
      </c>
      <c r="K130" s="752">
        <f>I130*cc</f>
        <v>0</v>
      </c>
      <c r="L130" s="753"/>
      <c r="M130" s="753"/>
      <c r="N130" s="754"/>
    </row>
    <row r="131" spans="2:14" ht="14.4" x14ac:dyDescent="0.3">
      <c r="B131" s="937"/>
      <c r="C131" s="938"/>
      <c r="D131" s="938"/>
      <c r="E131" s="938"/>
      <c r="F131" s="749"/>
      <c r="G131" s="750"/>
      <c r="H131" s="751" t="e">
        <f>+G131/$J$7</f>
        <v>#DIV/0!</v>
      </c>
      <c r="I131" s="752">
        <f>G131*ca</f>
        <v>0</v>
      </c>
      <c r="J131" s="752">
        <f>G131*cb</f>
        <v>0</v>
      </c>
      <c r="K131" s="752">
        <f>I131*cc</f>
        <v>0</v>
      </c>
      <c r="L131" s="753"/>
      <c r="M131" s="753"/>
      <c r="N131" s="754"/>
    </row>
    <row r="132" spans="2:14" ht="14.4" x14ac:dyDescent="0.3">
      <c r="B132" s="755"/>
      <c r="C132" s="756"/>
      <c r="D132" s="756"/>
      <c r="E132" s="757" t="s">
        <v>609</v>
      </c>
      <c r="F132" s="757"/>
      <c r="G132" s="716">
        <f>SUM(G130:G131)</f>
        <v>0</v>
      </c>
      <c r="H132" s="758" t="e">
        <f>+G132/$J$7</f>
        <v>#DIV/0!</v>
      </c>
      <c r="I132" s="716">
        <f>SUM(I130:I131)</f>
        <v>0</v>
      </c>
      <c r="J132" s="716">
        <f>SUM(J130:J131)</f>
        <v>0</v>
      </c>
      <c r="K132" s="759">
        <f>SUM(K130:K131)</f>
        <v>0</v>
      </c>
      <c r="L132" s="760"/>
      <c r="M132" s="760"/>
      <c r="N132" s="761"/>
    </row>
    <row r="133" spans="2:14" x14ac:dyDescent="0.3">
      <c r="B133" s="740" t="s">
        <v>610</v>
      </c>
      <c r="C133" s="762"/>
      <c r="D133" s="762"/>
      <c r="E133" s="742"/>
      <c r="F133" s="742"/>
      <c r="G133" s="763"/>
      <c r="H133" s="745"/>
      <c r="I133" s="745"/>
      <c r="J133" s="745"/>
      <c r="K133" s="746"/>
      <c r="L133" s="764"/>
      <c r="M133" s="764"/>
      <c r="N133" s="765"/>
    </row>
    <row r="134" spans="2:14" ht="14.4" x14ac:dyDescent="0.3">
      <c r="B134" s="939"/>
      <c r="C134" s="940"/>
      <c r="D134" s="940"/>
      <c r="E134" s="940"/>
      <c r="F134" s="749"/>
      <c r="G134" s="750"/>
      <c r="H134" s="751" t="e">
        <f>+G134/$J$7</f>
        <v>#DIV/0!</v>
      </c>
      <c r="I134" s="752">
        <f>G134*ca</f>
        <v>0</v>
      </c>
      <c r="J134" s="752">
        <f>G134*cb</f>
        <v>0</v>
      </c>
      <c r="K134" s="752">
        <f>I134*cc</f>
        <v>0</v>
      </c>
      <c r="L134" s="753"/>
      <c r="M134" s="753"/>
      <c r="N134" s="766"/>
    </row>
    <row r="135" spans="2:14" ht="14.4" x14ac:dyDescent="0.3">
      <c r="B135" s="937"/>
      <c r="C135" s="938"/>
      <c r="D135" s="938"/>
      <c r="E135" s="938"/>
      <c r="F135" s="749"/>
      <c r="G135" s="750"/>
      <c r="H135" s="751" t="e">
        <f>+G135/$J$7</f>
        <v>#DIV/0!</v>
      </c>
      <c r="I135" s="752">
        <f>G135*ca</f>
        <v>0</v>
      </c>
      <c r="J135" s="752">
        <f>G135*cb</f>
        <v>0</v>
      </c>
      <c r="K135" s="752">
        <f>I135*cc</f>
        <v>0</v>
      </c>
      <c r="L135" s="753"/>
      <c r="M135" s="753"/>
      <c r="N135" s="766"/>
    </row>
    <row r="136" spans="2:14" ht="14.4" x14ac:dyDescent="0.3">
      <c r="B136" s="767"/>
      <c r="C136" s="756"/>
      <c r="D136" s="756"/>
      <c r="E136" s="757" t="s">
        <v>609</v>
      </c>
      <c r="F136" s="757"/>
      <c r="G136" s="716">
        <f>SUM(G134:G135)</f>
        <v>0</v>
      </c>
      <c r="H136" s="758" t="e">
        <f>+G136/$J$7</f>
        <v>#DIV/0!</v>
      </c>
      <c r="I136" s="716">
        <f>SUM(I134:I135)</f>
        <v>0</v>
      </c>
      <c r="J136" s="716">
        <f>SUM(J134:J135)</f>
        <v>0</v>
      </c>
      <c r="K136" s="759">
        <f>SUM(K134:K135)</f>
        <v>0</v>
      </c>
      <c r="L136" s="768"/>
      <c r="M136" s="768"/>
      <c r="N136" s="769"/>
    </row>
    <row r="137" spans="2:14" x14ac:dyDescent="0.3">
      <c r="B137" s="770" t="s">
        <v>611</v>
      </c>
      <c r="C137" s="771"/>
      <c r="D137" s="771"/>
      <c r="E137" s="742"/>
      <c r="F137" s="742"/>
      <c r="G137" s="763"/>
      <c r="H137" s="745"/>
      <c r="I137" s="745"/>
      <c r="J137" s="745"/>
      <c r="K137" s="746"/>
      <c r="L137" s="764"/>
      <c r="M137" s="764"/>
      <c r="N137" s="765"/>
    </row>
    <row r="138" spans="2:14" ht="14.4" x14ac:dyDescent="0.3">
      <c r="B138" s="937"/>
      <c r="C138" s="938"/>
      <c r="D138" s="938"/>
      <c r="E138" s="938"/>
      <c r="F138" s="749"/>
      <c r="G138" s="750"/>
      <c r="H138" s="751" t="e">
        <f>+G138/$J$7</f>
        <v>#DIV/0!</v>
      </c>
      <c r="I138" s="752">
        <f>G138*ca</f>
        <v>0</v>
      </c>
      <c r="J138" s="752">
        <f>G138*cb</f>
        <v>0</v>
      </c>
      <c r="K138" s="752">
        <f>I138*cc</f>
        <v>0</v>
      </c>
      <c r="L138" s="753"/>
      <c r="M138" s="753"/>
      <c r="N138" s="766"/>
    </row>
    <row r="139" spans="2:14" ht="14.4" x14ac:dyDescent="0.3">
      <c r="B139" s="767"/>
      <c r="C139" s="772"/>
      <c r="D139" s="756"/>
      <c r="E139" s="757" t="s">
        <v>609</v>
      </c>
      <c r="F139" s="757"/>
      <c r="G139" s="716">
        <f>SUM(G138:G138)</f>
        <v>0</v>
      </c>
      <c r="H139" s="758" t="e">
        <f>+G139/$J$7</f>
        <v>#DIV/0!</v>
      </c>
      <c r="I139" s="716">
        <f>SUM(I138)</f>
        <v>0</v>
      </c>
      <c r="J139" s="716">
        <f>SUM(J138)</f>
        <v>0</v>
      </c>
      <c r="K139" s="759">
        <f>SUM(K138)</f>
        <v>0</v>
      </c>
      <c r="L139" s="773"/>
      <c r="M139" s="773"/>
      <c r="N139" s="769"/>
    </row>
    <row r="140" spans="2:14" x14ac:dyDescent="0.3">
      <c r="B140" s="770" t="s">
        <v>612</v>
      </c>
      <c r="C140" s="774"/>
      <c r="D140" s="774"/>
      <c r="E140" s="742"/>
      <c r="F140" s="742"/>
      <c r="G140" s="763"/>
      <c r="H140" s="745"/>
      <c r="I140" s="745"/>
      <c r="J140" s="745"/>
      <c r="K140" s="746"/>
      <c r="L140" s="764"/>
      <c r="M140" s="764"/>
      <c r="N140" s="765"/>
    </row>
    <row r="141" spans="2:14" ht="14.4" x14ac:dyDescent="0.3">
      <c r="B141" s="939"/>
      <c r="C141" s="940"/>
      <c r="D141" s="940"/>
      <c r="E141" s="940"/>
      <c r="F141" s="749"/>
      <c r="G141" s="750"/>
      <c r="H141" s="751" t="e">
        <f>+G141/$J$7</f>
        <v>#DIV/0!</v>
      </c>
      <c r="I141" s="752">
        <f>G141*ca</f>
        <v>0</v>
      </c>
      <c r="J141" s="752">
        <f>G141*cb</f>
        <v>0</v>
      </c>
      <c r="K141" s="752">
        <f>I141*cc</f>
        <v>0</v>
      </c>
      <c r="L141" s="753"/>
      <c r="M141" s="753"/>
      <c r="N141" s="766"/>
    </row>
    <row r="142" spans="2:14" ht="14.4" x14ac:dyDescent="0.3">
      <c r="B142" s="775"/>
      <c r="C142" s="749"/>
      <c r="D142" s="749"/>
      <c r="E142" s="749"/>
      <c r="F142" s="749"/>
      <c r="G142" s="750"/>
      <c r="H142" s="751" t="e">
        <f>+G142/$J$7</f>
        <v>#DIV/0!</v>
      </c>
      <c r="I142" s="752">
        <f>G142*ca</f>
        <v>0</v>
      </c>
      <c r="J142" s="752">
        <f>G142*cb</f>
        <v>0</v>
      </c>
      <c r="K142" s="752">
        <f>I142*cc</f>
        <v>0</v>
      </c>
      <c r="L142" s="753"/>
      <c r="M142" s="753"/>
      <c r="N142" s="766"/>
    </row>
    <row r="143" spans="2:14" ht="14.4" x14ac:dyDescent="0.3">
      <c r="B143" s="767"/>
      <c r="C143" s="756"/>
      <c r="D143" s="756"/>
      <c r="E143" s="757" t="s">
        <v>609</v>
      </c>
      <c r="F143" s="757"/>
      <c r="G143" s="716">
        <f>SUM(G141:G141)</f>
        <v>0</v>
      </c>
      <c r="H143" s="758" t="e">
        <f>+G143/$J$7</f>
        <v>#DIV/0!</v>
      </c>
      <c r="I143" s="716">
        <f>SUM(I141:I141)</f>
        <v>0</v>
      </c>
      <c r="J143" s="716">
        <f>SUM(J141:J141)</f>
        <v>0</v>
      </c>
      <c r="K143" s="759">
        <f>SUM(K141:K141)</f>
        <v>0</v>
      </c>
      <c r="L143" s="776"/>
      <c r="M143" s="768"/>
      <c r="N143" s="769"/>
    </row>
    <row r="144" spans="2:14" ht="14.4" x14ac:dyDescent="0.3">
      <c r="B144" s="845" t="s">
        <v>613</v>
      </c>
      <c r="C144" s="846"/>
      <c r="D144" s="846"/>
      <c r="E144" s="847"/>
      <c r="F144" s="847"/>
      <c r="G144" s="848"/>
      <c r="H144" s="849"/>
      <c r="I144" s="849"/>
      <c r="J144" s="849"/>
      <c r="K144" s="850"/>
      <c r="L144" s="851"/>
      <c r="M144" s="851"/>
      <c r="N144" s="784"/>
    </row>
    <row r="145" spans="2:14" ht="14.4" x14ac:dyDescent="0.3">
      <c r="B145" s="939"/>
      <c r="C145" s="940"/>
      <c r="D145" s="940"/>
      <c r="E145" s="940"/>
      <c r="F145" s="749"/>
      <c r="G145" s="750"/>
      <c r="H145" s="751" t="e">
        <f t="shared" ref="H145:H150" si="6">+G145/$J$7</f>
        <v>#DIV/0!</v>
      </c>
      <c r="I145" s="752">
        <f>G145*ca</f>
        <v>0</v>
      </c>
      <c r="J145" s="752">
        <f>G145*cb</f>
        <v>0</v>
      </c>
      <c r="K145" s="752">
        <f>I145*cc</f>
        <v>0</v>
      </c>
      <c r="L145" s="753"/>
      <c r="M145" s="753"/>
      <c r="N145" s="766"/>
    </row>
    <row r="146" spans="2:14" ht="14.4" x14ac:dyDescent="0.3">
      <c r="B146" s="941"/>
      <c r="C146" s="942"/>
      <c r="D146" s="942"/>
      <c r="E146" s="942"/>
      <c r="F146" s="785"/>
      <c r="G146" s="750"/>
      <c r="H146" s="751" t="e">
        <f t="shared" si="6"/>
        <v>#DIV/0!</v>
      </c>
      <c r="I146" s="752">
        <f>G146*ca</f>
        <v>0</v>
      </c>
      <c r="J146" s="752">
        <f>G146*cb</f>
        <v>0</v>
      </c>
      <c r="K146" s="752">
        <f>I146*cc</f>
        <v>0</v>
      </c>
      <c r="L146" s="753"/>
      <c r="M146" s="753"/>
      <c r="N146" s="766"/>
    </row>
    <row r="147" spans="2:14" ht="14.4" x14ac:dyDescent="0.3">
      <c r="B147" s="937"/>
      <c r="C147" s="938"/>
      <c r="D147" s="938"/>
      <c r="E147" s="938"/>
      <c r="F147" s="749"/>
      <c r="G147" s="750"/>
      <c r="H147" s="751" t="e">
        <f t="shared" si="6"/>
        <v>#DIV/0!</v>
      </c>
      <c r="I147" s="752">
        <f>G147*ca</f>
        <v>0</v>
      </c>
      <c r="J147" s="752">
        <f>G147*cb</f>
        <v>0</v>
      </c>
      <c r="K147" s="752">
        <f>I147*cc</f>
        <v>0</v>
      </c>
      <c r="L147" s="753"/>
      <c r="M147" s="753"/>
      <c r="N147" s="766"/>
    </row>
    <row r="148" spans="2:14" ht="14.4" x14ac:dyDescent="0.3">
      <c r="B148" s="775"/>
      <c r="C148" s="749"/>
      <c r="D148" s="749"/>
      <c r="E148" s="749"/>
      <c r="F148" s="749"/>
      <c r="G148" s="750"/>
      <c r="H148" s="751" t="e">
        <f t="shared" si="6"/>
        <v>#DIV/0!</v>
      </c>
      <c r="I148" s="752">
        <f>G148*ca</f>
        <v>0</v>
      </c>
      <c r="J148" s="752">
        <f>G148*cb</f>
        <v>0</v>
      </c>
      <c r="K148" s="752">
        <f>I148*cc</f>
        <v>0</v>
      </c>
      <c r="L148" s="753"/>
      <c r="M148" s="753"/>
      <c r="N148" s="766"/>
    </row>
    <row r="149" spans="2:14" ht="14.4" x14ac:dyDescent="0.3">
      <c r="B149" s="937"/>
      <c r="C149" s="938"/>
      <c r="D149" s="938"/>
      <c r="E149" s="938"/>
      <c r="F149" s="749"/>
      <c r="G149" s="750"/>
      <c r="H149" s="751" t="e">
        <f t="shared" si="6"/>
        <v>#DIV/0!</v>
      </c>
      <c r="I149" s="752">
        <f>G149*ca</f>
        <v>0</v>
      </c>
      <c r="J149" s="752">
        <f>G149*cb</f>
        <v>0</v>
      </c>
      <c r="K149" s="752">
        <f>I149*cc</f>
        <v>0</v>
      </c>
      <c r="L149" s="753"/>
      <c r="M149" s="753"/>
      <c r="N149" s="766"/>
    </row>
    <row r="150" spans="2:14" ht="14.4" x14ac:dyDescent="0.3">
      <c r="B150" s="767"/>
      <c r="C150" s="756"/>
      <c r="D150" s="756"/>
      <c r="E150" s="757" t="s">
        <v>609</v>
      </c>
      <c r="F150" s="757"/>
      <c r="G150" s="716">
        <f>SUM(G145:G149)</f>
        <v>0</v>
      </c>
      <c r="H150" s="758" t="e">
        <f t="shared" si="6"/>
        <v>#DIV/0!</v>
      </c>
      <c r="I150" s="716">
        <f>SUM(I145:I149)</f>
        <v>0</v>
      </c>
      <c r="J150" s="716">
        <f>SUM(J145:J149)</f>
        <v>0</v>
      </c>
      <c r="K150" s="759">
        <f>SUM(K145:K149)</f>
        <v>0</v>
      </c>
      <c r="L150" s="776"/>
      <c r="M150" s="768"/>
      <c r="N150" s="769"/>
    </row>
    <row r="151" spans="2:14" x14ac:dyDescent="0.3">
      <c r="B151" s="770" t="s">
        <v>614</v>
      </c>
      <c r="C151" s="771"/>
      <c r="D151" s="771"/>
      <c r="E151" s="742"/>
      <c r="F151" s="742"/>
      <c r="G151" s="763"/>
      <c r="H151" s="745"/>
      <c r="I151" s="745"/>
      <c r="J151" s="745"/>
      <c r="K151" s="746"/>
      <c r="L151" s="764"/>
      <c r="M151" s="764"/>
      <c r="N151" s="765"/>
    </row>
    <row r="152" spans="2:14" ht="14.4" x14ac:dyDescent="0.3">
      <c r="B152" s="939"/>
      <c r="C152" s="940"/>
      <c r="D152" s="940"/>
      <c r="E152" s="940"/>
      <c r="F152" s="749"/>
      <c r="G152" s="750"/>
      <c r="H152" s="751" t="e">
        <f t="shared" ref="H152:H157" si="7">+G152/$J$7</f>
        <v>#DIV/0!</v>
      </c>
      <c r="I152" s="752">
        <f>G152*ca</f>
        <v>0</v>
      </c>
      <c r="J152" s="752">
        <f>G152*cb</f>
        <v>0</v>
      </c>
      <c r="K152" s="752">
        <f>I152*cc</f>
        <v>0</v>
      </c>
      <c r="L152" s="753"/>
      <c r="M152" s="753"/>
      <c r="N152" s="766"/>
    </row>
    <row r="153" spans="2:14" ht="14.4" x14ac:dyDescent="0.3">
      <c r="B153" s="937"/>
      <c r="C153" s="938"/>
      <c r="D153" s="938"/>
      <c r="E153" s="938"/>
      <c r="F153" s="749"/>
      <c r="G153" s="750"/>
      <c r="H153" s="751" t="e">
        <f t="shared" si="7"/>
        <v>#DIV/0!</v>
      </c>
      <c r="I153" s="752">
        <f>G153*ca</f>
        <v>0</v>
      </c>
      <c r="J153" s="752">
        <f>G153*cb</f>
        <v>0</v>
      </c>
      <c r="K153" s="752">
        <f>I153*cc</f>
        <v>0</v>
      </c>
      <c r="L153" s="753"/>
      <c r="M153" s="753"/>
      <c r="N153" s="766"/>
    </row>
    <row r="154" spans="2:14" ht="15" thickBot="1" x14ac:dyDescent="0.35">
      <c r="B154" s="787"/>
      <c r="C154" s="788"/>
      <c r="D154" s="788"/>
      <c r="E154" s="789" t="s">
        <v>609</v>
      </c>
      <c r="F154" s="789"/>
      <c r="G154" s="790">
        <f>SUM(G152:G153)</f>
        <v>0</v>
      </c>
      <c r="H154" s="791" t="e">
        <f t="shared" si="7"/>
        <v>#DIV/0!</v>
      </c>
      <c r="I154" s="790">
        <f>SUM(I152:I153)</f>
        <v>0</v>
      </c>
      <c r="J154" s="790">
        <f>SUM(J152:J153)</f>
        <v>0</v>
      </c>
      <c r="K154" s="790">
        <f>SUM(K152:K153)</f>
        <v>0</v>
      </c>
      <c r="L154" s="792"/>
      <c r="M154" s="792"/>
      <c r="N154" s="793"/>
    </row>
    <row r="155" spans="2:14" ht="14.4" x14ac:dyDescent="0.3">
      <c r="B155" s="794"/>
      <c r="C155" s="795"/>
      <c r="D155" s="796"/>
      <c r="E155" s="797" t="s">
        <v>615</v>
      </c>
      <c r="F155" s="797"/>
      <c r="G155" s="798">
        <f>G154+G150+G143+G136+G132</f>
        <v>0</v>
      </c>
      <c r="H155" s="799" t="e">
        <f t="shared" si="7"/>
        <v>#DIV/0!</v>
      </c>
      <c r="I155" s="800"/>
      <c r="J155" s="800"/>
      <c r="K155" s="801"/>
      <c r="L155" s="802"/>
      <c r="M155" s="802"/>
      <c r="N155" s="803"/>
    </row>
    <row r="156" spans="2:14" ht="14.4" x14ac:dyDescent="0.3">
      <c r="B156" s="804" t="s">
        <v>616</v>
      </c>
      <c r="C156" s="805" t="s">
        <v>609</v>
      </c>
      <c r="D156" s="852">
        <f>D117</f>
        <v>0</v>
      </c>
      <c r="E156" s="807" t="s">
        <v>617</v>
      </c>
      <c r="F156" s="808"/>
      <c r="G156" s="809">
        <f>D156*F156</f>
        <v>0</v>
      </c>
      <c r="H156" s="810" t="e">
        <f t="shared" si="7"/>
        <v>#DIV/0!</v>
      </c>
      <c r="I156" s="811">
        <f>G156*ca</f>
        <v>0</v>
      </c>
      <c r="J156" s="811">
        <f>G156*cb</f>
        <v>0</v>
      </c>
      <c r="K156" s="811">
        <f>I156*cc</f>
        <v>0</v>
      </c>
      <c r="L156" s="812"/>
      <c r="M156" s="812"/>
      <c r="N156" s="813"/>
    </row>
    <row r="157" spans="2:14" ht="14.4" x14ac:dyDescent="0.3">
      <c r="B157" s="815" t="s">
        <v>618</v>
      </c>
      <c r="C157" s="805" t="s">
        <v>609</v>
      </c>
      <c r="D157" s="853">
        <f>D118</f>
        <v>0</v>
      </c>
      <c r="E157" s="807" t="s">
        <v>617</v>
      </c>
      <c r="F157" s="808"/>
      <c r="G157" s="809">
        <f>D157*F157</f>
        <v>0</v>
      </c>
      <c r="H157" s="751" t="e">
        <f t="shared" si="7"/>
        <v>#DIV/0!</v>
      </c>
      <c r="I157" s="817">
        <f>G157*ca</f>
        <v>0</v>
      </c>
      <c r="J157" s="752">
        <f>G157*cb</f>
        <v>0</v>
      </c>
      <c r="K157" s="752">
        <f>I157*cc</f>
        <v>0</v>
      </c>
      <c r="L157" s="753"/>
      <c r="M157" s="753"/>
      <c r="N157" s="766"/>
    </row>
    <row r="158" spans="2:14" ht="14.4" x14ac:dyDescent="0.3">
      <c r="B158" s="804" t="s">
        <v>619</v>
      </c>
      <c r="C158" s="818"/>
      <c r="D158" s="819"/>
      <c r="E158" s="820"/>
      <c r="F158" s="821"/>
      <c r="G158" s="822"/>
      <c r="H158" s="822"/>
      <c r="I158" s="822"/>
      <c r="J158" s="822"/>
      <c r="K158" s="823"/>
      <c r="L158" s="824"/>
      <c r="M158" s="824"/>
      <c r="N158" s="825"/>
    </row>
    <row r="159" spans="2:14" ht="14.4" x14ac:dyDescent="0.3">
      <c r="B159" s="775"/>
      <c r="C159" s="805" t="s">
        <v>609</v>
      </c>
      <c r="D159" s="854">
        <f>D120</f>
        <v>0</v>
      </c>
      <c r="E159" s="807" t="s">
        <v>617</v>
      </c>
      <c r="F159" s="808"/>
      <c r="G159" s="809">
        <f>D159*F159</f>
        <v>0</v>
      </c>
      <c r="H159" s="751" t="e">
        <f>+G159/$J$7</f>
        <v>#DIV/0!</v>
      </c>
      <c r="I159" s="817">
        <f>G159*ca</f>
        <v>0</v>
      </c>
      <c r="J159" s="752">
        <f>G159*cb</f>
        <v>0</v>
      </c>
      <c r="K159" s="752">
        <f>I159*cc</f>
        <v>0</v>
      </c>
      <c r="L159" s="753"/>
      <c r="M159" s="753"/>
      <c r="N159" s="766"/>
    </row>
    <row r="160" spans="2:14" ht="14.4" x14ac:dyDescent="0.3">
      <c r="B160" s="815" t="s">
        <v>620</v>
      </c>
      <c r="C160" s="827"/>
      <c r="D160" s="828"/>
      <c r="E160" s="829"/>
      <c r="F160" s="829"/>
      <c r="G160" s="822"/>
      <c r="H160" s="822"/>
      <c r="I160" s="822"/>
      <c r="J160" s="822"/>
      <c r="K160" s="823"/>
      <c r="L160" s="824"/>
      <c r="M160" s="824"/>
      <c r="N160" s="825"/>
    </row>
    <row r="161" spans="2:14" ht="14.4" x14ac:dyDescent="0.3">
      <c r="B161" s="775"/>
      <c r="C161" s="831" t="s">
        <v>609</v>
      </c>
      <c r="D161" s="854">
        <f>D122</f>
        <v>0</v>
      </c>
      <c r="E161" s="807" t="s">
        <v>617</v>
      </c>
      <c r="F161" s="832"/>
      <c r="G161" s="809">
        <f>D161*F161</f>
        <v>0</v>
      </c>
      <c r="H161" s="751" t="e">
        <f>+G161/$J$7</f>
        <v>#DIV/0!</v>
      </c>
      <c r="I161" s="817">
        <f>G161*ca</f>
        <v>0</v>
      </c>
      <c r="J161" s="752">
        <f>G161*cb</f>
        <v>0</v>
      </c>
      <c r="K161" s="752">
        <f>I161*cc</f>
        <v>0</v>
      </c>
      <c r="L161" s="753"/>
      <c r="M161" s="753"/>
      <c r="N161" s="766"/>
    </row>
    <row r="162" spans="2:14" ht="15" thickBot="1" x14ac:dyDescent="0.35">
      <c r="B162" s="833"/>
      <c r="C162" s="834"/>
      <c r="D162" s="834"/>
      <c r="E162" s="834"/>
      <c r="F162" s="834"/>
      <c r="G162" s="834"/>
      <c r="H162" s="835"/>
      <c r="I162" s="835"/>
      <c r="J162" s="835"/>
      <c r="K162" s="836"/>
      <c r="L162" s="837"/>
      <c r="M162" s="837"/>
      <c r="N162" s="838"/>
    </row>
    <row r="163" spans="2:14" ht="14.4" x14ac:dyDescent="0.3">
      <c r="B163" s="839"/>
      <c r="C163" s="839"/>
      <c r="D163" s="839"/>
      <c r="E163" s="840" t="s">
        <v>624</v>
      </c>
      <c r="F163" s="840"/>
      <c r="G163" s="716">
        <f>G132+G136+G139+G143+G150+G154+G156+G157+G159+G161</f>
        <v>0</v>
      </c>
      <c r="H163" s="841" t="e">
        <f>G163/$J$7</f>
        <v>#DIV/0!</v>
      </c>
      <c r="I163" s="716">
        <f>I132+I136+I150+I154+I156+I159+I161</f>
        <v>0</v>
      </c>
      <c r="J163" s="716">
        <f>J132+J136+J150+J154+J156+J159+J161</f>
        <v>0</v>
      </c>
      <c r="K163" s="716">
        <f>K132+K136+K150+K154+K156+K159+K161</f>
        <v>0</v>
      </c>
      <c r="L163" s="682"/>
      <c r="M163" s="842"/>
      <c r="N163" s="843"/>
    </row>
    <row r="164" spans="2:14" x14ac:dyDescent="0.3">
      <c r="E164" s="857"/>
      <c r="F164" s="857"/>
      <c r="G164" s="858"/>
      <c r="H164" s="859"/>
      <c r="I164" s="860"/>
      <c r="J164" s="860"/>
      <c r="K164" s="53"/>
      <c r="L164" s="53"/>
      <c r="N164" s="681" t="s">
        <v>629</v>
      </c>
    </row>
    <row r="165" spans="2:14" ht="16.5" customHeight="1" x14ac:dyDescent="0.3">
      <c r="E165" s="857"/>
      <c r="F165" s="857"/>
      <c r="G165" s="858"/>
      <c r="H165" s="859"/>
      <c r="I165" s="860"/>
      <c r="J165" s="860"/>
      <c r="K165" s="53"/>
      <c r="L165" s="53"/>
      <c r="N165" s="681"/>
    </row>
    <row r="166" spans="2:14" ht="14.4" x14ac:dyDescent="0.3">
      <c r="B166" s="729" t="s">
        <v>630</v>
      </c>
      <c r="C166" s="730"/>
      <c r="G166" s="675"/>
      <c r="H166" s="693"/>
      <c r="I166" s="53"/>
      <c r="J166" s="53"/>
      <c r="L166" s="731" t="s">
        <v>598</v>
      </c>
      <c r="M166" s="731" t="s">
        <v>599</v>
      </c>
      <c r="N166" s="732" t="s">
        <v>600</v>
      </c>
    </row>
    <row r="167" spans="2:14" ht="14.4" x14ac:dyDescent="0.3">
      <c r="B167" s="732" t="s">
        <v>601</v>
      </c>
      <c r="C167" s="733"/>
      <c r="D167" s="732"/>
      <c r="E167" s="734"/>
      <c r="F167" s="734"/>
      <c r="G167" s="731" t="s">
        <v>602</v>
      </c>
      <c r="I167" s="731">
        <f>J157</f>
        <v>0</v>
      </c>
      <c r="J167" s="735">
        <f>$K$1</f>
        <v>0</v>
      </c>
      <c r="K167" s="736">
        <f>$L$1</f>
        <v>0</v>
      </c>
      <c r="L167" s="737" t="s">
        <v>603</v>
      </c>
      <c r="M167" s="737" t="s">
        <v>604</v>
      </c>
      <c r="N167" s="738"/>
    </row>
    <row r="168" spans="2:14" x14ac:dyDescent="0.3">
      <c r="B168" s="740" t="s">
        <v>605</v>
      </c>
      <c r="C168" s="741"/>
      <c r="D168" s="741"/>
      <c r="E168" s="742"/>
      <c r="F168" s="742"/>
      <c r="G168" s="743"/>
      <c r="H168" s="744" t="s">
        <v>606</v>
      </c>
      <c r="I168" s="745"/>
      <c r="J168" s="745"/>
      <c r="K168" s="746"/>
      <c r="L168" s="746"/>
      <c r="M168" s="747"/>
      <c r="N168" s="748"/>
    </row>
    <row r="169" spans="2:14" ht="14.4" x14ac:dyDescent="0.3">
      <c r="B169" s="939"/>
      <c r="C169" s="940"/>
      <c r="D169" s="940"/>
      <c r="E169" s="938"/>
      <c r="F169" s="749"/>
      <c r="G169" s="750"/>
      <c r="H169" s="751" t="e">
        <f>+G169/$J$7</f>
        <v>#DIV/0!</v>
      </c>
      <c r="I169" s="752">
        <f>G169*ca</f>
        <v>0</v>
      </c>
      <c r="J169" s="752">
        <f>G169*cb</f>
        <v>0</v>
      </c>
      <c r="K169" s="752">
        <f>I169*cc</f>
        <v>0</v>
      </c>
      <c r="L169" s="753"/>
      <c r="M169" s="753"/>
      <c r="N169" s="754"/>
    </row>
    <row r="170" spans="2:14" ht="14.4" x14ac:dyDescent="0.3">
      <c r="B170" s="937"/>
      <c r="C170" s="938"/>
      <c r="D170" s="938"/>
      <c r="E170" s="938"/>
      <c r="F170" s="749"/>
      <c r="G170" s="750"/>
      <c r="H170" s="751" t="e">
        <f>+G170/$J$7</f>
        <v>#DIV/0!</v>
      </c>
      <c r="I170" s="752">
        <f>G170*ca</f>
        <v>0</v>
      </c>
      <c r="J170" s="752">
        <f>G170*cb</f>
        <v>0</v>
      </c>
      <c r="K170" s="752">
        <f>I170*cc</f>
        <v>0</v>
      </c>
      <c r="L170" s="753"/>
      <c r="M170" s="753"/>
      <c r="N170" s="754"/>
    </row>
    <row r="171" spans="2:14" ht="14.4" x14ac:dyDescent="0.3">
      <c r="B171" s="755"/>
      <c r="C171" s="756"/>
      <c r="D171" s="756"/>
      <c r="E171" s="757" t="s">
        <v>609</v>
      </c>
      <c r="F171" s="757"/>
      <c r="G171" s="716">
        <f>SUM(G169:G170)</f>
        <v>0</v>
      </c>
      <c r="H171" s="758" t="e">
        <f>+G171/$J$7</f>
        <v>#DIV/0!</v>
      </c>
      <c r="I171" s="716">
        <f>SUM(I169:I170)</f>
        <v>0</v>
      </c>
      <c r="J171" s="716">
        <f>SUM(J169:J170)</f>
        <v>0</v>
      </c>
      <c r="K171" s="759">
        <f>SUM(K169:K170)</f>
        <v>0</v>
      </c>
      <c r="L171" s="760"/>
      <c r="M171" s="760"/>
      <c r="N171" s="761"/>
    </row>
    <row r="172" spans="2:14" x14ac:dyDescent="0.3">
      <c r="B172" s="740" t="s">
        <v>610</v>
      </c>
      <c r="C172" s="762"/>
      <c r="D172" s="762"/>
      <c r="E172" s="742"/>
      <c r="F172" s="742"/>
      <c r="G172" s="763"/>
      <c r="H172" s="745"/>
      <c r="I172" s="745"/>
      <c r="J172" s="745"/>
      <c r="K172" s="746"/>
      <c r="L172" s="764"/>
      <c r="M172" s="764"/>
      <c r="N172" s="765"/>
    </row>
    <row r="173" spans="2:14" ht="14.4" x14ac:dyDescent="0.3">
      <c r="B173" s="939"/>
      <c r="C173" s="940"/>
      <c r="D173" s="940"/>
      <c r="E173" s="940"/>
      <c r="F173" s="749"/>
      <c r="G173" s="750"/>
      <c r="H173" s="751" t="e">
        <f>+G173/$J$7</f>
        <v>#DIV/0!</v>
      </c>
      <c r="I173" s="752">
        <f>G173*ca</f>
        <v>0</v>
      </c>
      <c r="J173" s="752">
        <f>G173*cb</f>
        <v>0</v>
      </c>
      <c r="K173" s="752">
        <f>I173*cc</f>
        <v>0</v>
      </c>
      <c r="L173" s="753"/>
      <c r="M173" s="753"/>
      <c r="N173" s="766"/>
    </row>
    <row r="174" spans="2:14" ht="14.4" x14ac:dyDescent="0.3">
      <c r="B174" s="937"/>
      <c r="C174" s="938"/>
      <c r="D174" s="938"/>
      <c r="E174" s="938"/>
      <c r="F174" s="749"/>
      <c r="G174" s="750"/>
      <c r="H174" s="751" t="e">
        <f>+G174/$J$7</f>
        <v>#DIV/0!</v>
      </c>
      <c r="I174" s="752">
        <f>G174*ca</f>
        <v>0</v>
      </c>
      <c r="J174" s="752">
        <f>G174*cb</f>
        <v>0</v>
      </c>
      <c r="K174" s="752">
        <f>I174*cc</f>
        <v>0</v>
      </c>
      <c r="L174" s="753"/>
      <c r="M174" s="753"/>
      <c r="N174" s="766"/>
    </row>
    <row r="175" spans="2:14" ht="14.4" x14ac:dyDescent="0.3">
      <c r="B175" s="767"/>
      <c r="C175" s="756"/>
      <c r="D175" s="756"/>
      <c r="E175" s="757" t="s">
        <v>609</v>
      </c>
      <c r="F175" s="757"/>
      <c r="G175" s="716">
        <f>SUM(G173:G174)</f>
        <v>0</v>
      </c>
      <c r="H175" s="758" t="e">
        <f>+G175/$J$7</f>
        <v>#DIV/0!</v>
      </c>
      <c r="I175" s="716">
        <f>SUM(I173:I174)</f>
        <v>0</v>
      </c>
      <c r="J175" s="716">
        <f>SUM(J173:J174)</f>
        <v>0</v>
      </c>
      <c r="K175" s="759">
        <f>SUM(K173:K174)</f>
        <v>0</v>
      </c>
      <c r="L175" s="768"/>
      <c r="M175" s="768"/>
      <c r="N175" s="769"/>
    </row>
    <row r="176" spans="2:14" x14ac:dyDescent="0.3">
      <c r="B176" s="770" t="s">
        <v>611</v>
      </c>
      <c r="C176" s="771"/>
      <c r="D176" s="771"/>
      <c r="E176" s="742"/>
      <c r="F176" s="742"/>
      <c r="G176" s="763"/>
      <c r="H176" s="745"/>
      <c r="I176" s="745"/>
      <c r="J176" s="745"/>
      <c r="K176" s="746"/>
      <c r="L176" s="764"/>
      <c r="M176" s="764"/>
      <c r="N176" s="765"/>
    </row>
    <row r="177" spans="2:14" ht="14.4" x14ac:dyDescent="0.3">
      <c r="B177" s="937"/>
      <c r="C177" s="938"/>
      <c r="D177" s="938"/>
      <c r="E177" s="938"/>
      <c r="F177" s="749"/>
      <c r="G177" s="750"/>
      <c r="H177" s="751" t="e">
        <f>+G177/$J$7</f>
        <v>#DIV/0!</v>
      </c>
      <c r="I177" s="752">
        <f>G177*ca</f>
        <v>0</v>
      </c>
      <c r="J177" s="752">
        <f>G177*cb</f>
        <v>0</v>
      </c>
      <c r="K177" s="752">
        <f>I177*cc</f>
        <v>0</v>
      </c>
      <c r="L177" s="753"/>
      <c r="M177" s="753"/>
      <c r="N177" s="766"/>
    </row>
    <row r="178" spans="2:14" ht="14.4" x14ac:dyDescent="0.3">
      <c r="B178" s="767"/>
      <c r="C178" s="772"/>
      <c r="D178" s="756"/>
      <c r="E178" s="757" t="s">
        <v>609</v>
      </c>
      <c r="F178" s="757"/>
      <c r="G178" s="716">
        <f>SUM(G177:G177)</f>
        <v>0</v>
      </c>
      <c r="H178" s="758" t="e">
        <f>+G178/$J$7</f>
        <v>#DIV/0!</v>
      </c>
      <c r="I178" s="716">
        <f>SUM(I177)</f>
        <v>0</v>
      </c>
      <c r="J178" s="716">
        <f>SUM(J177)</f>
        <v>0</v>
      </c>
      <c r="K178" s="759">
        <f>SUM(K177)</f>
        <v>0</v>
      </c>
      <c r="L178" s="773"/>
      <c r="M178" s="773"/>
      <c r="N178" s="769"/>
    </row>
    <row r="179" spans="2:14" x14ac:dyDescent="0.3">
      <c r="B179" s="770" t="s">
        <v>612</v>
      </c>
      <c r="C179" s="774"/>
      <c r="D179" s="774"/>
      <c r="E179" s="742"/>
      <c r="F179" s="742"/>
      <c r="G179" s="763"/>
      <c r="H179" s="745"/>
      <c r="I179" s="745"/>
      <c r="J179" s="745"/>
      <c r="K179" s="746"/>
      <c r="L179" s="764"/>
      <c r="M179" s="764"/>
      <c r="N179" s="765"/>
    </row>
    <row r="180" spans="2:14" ht="14.4" x14ac:dyDescent="0.3">
      <c r="B180" s="939"/>
      <c r="C180" s="940"/>
      <c r="D180" s="940"/>
      <c r="E180" s="940"/>
      <c r="F180" s="749"/>
      <c r="G180" s="750"/>
      <c r="H180" s="751" t="e">
        <f>+G180/$J$7</f>
        <v>#DIV/0!</v>
      </c>
      <c r="I180" s="752">
        <f>G180*ca</f>
        <v>0</v>
      </c>
      <c r="J180" s="752">
        <f>G180*cb</f>
        <v>0</v>
      </c>
      <c r="K180" s="752">
        <f>I180*cc</f>
        <v>0</v>
      </c>
      <c r="L180" s="753"/>
      <c r="M180" s="753"/>
      <c r="N180" s="766"/>
    </row>
    <row r="181" spans="2:14" ht="14.4" x14ac:dyDescent="0.3">
      <c r="B181" s="775"/>
      <c r="C181" s="749"/>
      <c r="D181" s="749"/>
      <c r="E181" s="749"/>
      <c r="F181" s="749"/>
      <c r="G181" s="750"/>
      <c r="H181" s="751" t="e">
        <f>+G181/$J$7</f>
        <v>#DIV/0!</v>
      </c>
      <c r="I181" s="752">
        <f>G181*ca</f>
        <v>0</v>
      </c>
      <c r="J181" s="752">
        <f>G181*cb</f>
        <v>0</v>
      </c>
      <c r="K181" s="752">
        <f>I181*cc</f>
        <v>0</v>
      </c>
      <c r="L181" s="753"/>
      <c r="M181" s="753"/>
      <c r="N181" s="766"/>
    </row>
    <row r="182" spans="2:14" ht="14.4" x14ac:dyDescent="0.3">
      <c r="B182" s="767"/>
      <c r="C182" s="756"/>
      <c r="D182" s="756"/>
      <c r="E182" s="757" t="s">
        <v>609</v>
      </c>
      <c r="F182" s="757"/>
      <c r="G182" s="716">
        <f>SUM(G180:G180)</f>
        <v>0</v>
      </c>
      <c r="H182" s="758" t="e">
        <f>+G182/$J$7</f>
        <v>#DIV/0!</v>
      </c>
      <c r="I182" s="716">
        <f>SUM(I180:I180)</f>
        <v>0</v>
      </c>
      <c r="J182" s="716">
        <f>SUM(J180:J180)</f>
        <v>0</v>
      </c>
      <c r="K182" s="759">
        <f>SUM(K180:K180)</f>
        <v>0</v>
      </c>
      <c r="L182" s="776"/>
      <c r="M182" s="768"/>
      <c r="N182" s="769"/>
    </row>
    <row r="183" spans="2:14" ht="14.4" x14ac:dyDescent="0.3">
      <c r="B183" s="845" t="s">
        <v>613</v>
      </c>
      <c r="C183" s="846"/>
      <c r="D183" s="846"/>
      <c r="E183" s="847"/>
      <c r="F183" s="847"/>
      <c r="G183" s="848"/>
      <c r="H183" s="849"/>
      <c r="I183" s="849"/>
      <c r="J183" s="849"/>
      <c r="K183" s="850"/>
      <c r="L183" s="851"/>
      <c r="M183" s="851"/>
      <c r="N183" s="784"/>
    </row>
    <row r="184" spans="2:14" ht="14.4" x14ac:dyDescent="0.3">
      <c r="B184" s="939"/>
      <c r="C184" s="940"/>
      <c r="D184" s="940"/>
      <c r="E184" s="940"/>
      <c r="F184" s="749"/>
      <c r="G184" s="750"/>
      <c r="H184" s="751" t="e">
        <f t="shared" ref="H184:H189" si="8">+G184/$J$7</f>
        <v>#DIV/0!</v>
      </c>
      <c r="I184" s="752">
        <f>G184*ca</f>
        <v>0</v>
      </c>
      <c r="J184" s="752">
        <f>G184*cb</f>
        <v>0</v>
      </c>
      <c r="K184" s="752">
        <f>I184*cc</f>
        <v>0</v>
      </c>
      <c r="L184" s="753"/>
      <c r="M184" s="753"/>
      <c r="N184" s="766"/>
    </row>
    <row r="185" spans="2:14" ht="14.4" x14ac:dyDescent="0.3">
      <c r="B185" s="941"/>
      <c r="C185" s="942"/>
      <c r="D185" s="942"/>
      <c r="E185" s="942"/>
      <c r="F185" s="785"/>
      <c r="G185" s="750"/>
      <c r="H185" s="751" t="e">
        <f t="shared" si="8"/>
        <v>#DIV/0!</v>
      </c>
      <c r="I185" s="752">
        <f>G185*ca</f>
        <v>0</v>
      </c>
      <c r="J185" s="752">
        <f>G185*cb</f>
        <v>0</v>
      </c>
      <c r="K185" s="752">
        <f>I185*cc</f>
        <v>0</v>
      </c>
      <c r="L185" s="753"/>
      <c r="M185" s="753"/>
      <c r="N185" s="766"/>
    </row>
    <row r="186" spans="2:14" ht="14.4" x14ac:dyDescent="0.3">
      <c r="B186" s="937"/>
      <c r="C186" s="938"/>
      <c r="D186" s="938"/>
      <c r="E186" s="938"/>
      <c r="F186" s="749"/>
      <c r="G186" s="750"/>
      <c r="H186" s="751" t="e">
        <f t="shared" si="8"/>
        <v>#DIV/0!</v>
      </c>
      <c r="I186" s="752">
        <f>G186*ca</f>
        <v>0</v>
      </c>
      <c r="J186" s="752">
        <f>G186*cb</f>
        <v>0</v>
      </c>
      <c r="K186" s="752">
        <f>I186*cc</f>
        <v>0</v>
      </c>
      <c r="L186" s="753"/>
      <c r="M186" s="753"/>
      <c r="N186" s="766"/>
    </row>
    <row r="187" spans="2:14" ht="14.4" x14ac:dyDescent="0.3">
      <c r="B187" s="775"/>
      <c r="C187" s="749"/>
      <c r="D187" s="749"/>
      <c r="E187" s="749"/>
      <c r="F187" s="749"/>
      <c r="G187" s="750"/>
      <c r="H187" s="751" t="e">
        <f t="shared" si="8"/>
        <v>#DIV/0!</v>
      </c>
      <c r="I187" s="752">
        <f>G187*ca</f>
        <v>0</v>
      </c>
      <c r="J187" s="752">
        <f>G187*cb</f>
        <v>0</v>
      </c>
      <c r="K187" s="752">
        <f>I187*cc</f>
        <v>0</v>
      </c>
      <c r="L187" s="753"/>
      <c r="M187" s="753"/>
      <c r="N187" s="766"/>
    </row>
    <row r="188" spans="2:14" ht="14.4" x14ac:dyDescent="0.3">
      <c r="B188" s="937"/>
      <c r="C188" s="938"/>
      <c r="D188" s="938"/>
      <c r="E188" s="938"/>
      <c r="F188" s="749"/>
      <c r="G188" s="750"/>
      <c r="H188" s="751" t="e">
        <f t="shared" si="8"/>
        <v>#DIV/0!</v>
      </c>
      <c r="I188" s="752">
        <f>G188*ca</f>
        <v>0</v>
      </c>
      <c r="J188" s="752">
        <f>G188*cb</f>
        <v>0</v>
      </c>
      <c r="K188" s="752">
        <f>I188*cc</f>
        <v>0</v>
      </c>
      <c r="L188" s="753"/>
      <c r="M188" s="753"/>
      <c r="N188" s="766"/>
    </row>
    <row r="189" spans="2:14" ht="14.4" x14ac:dyDescent="0.3">
      <c r="B189" s="767"/>
      <c r="C189" s="756"/>
      <c r="D189" s="756"/>
      <c r="E189" s="757" t="s">
        <v>609</v>
      </c>
      <c r="F189" s="757"/>
      <c r="G189" s="716">
        <f>SUM(G184:G188)</f>
        <v>0</v>
      </c>
      <c r="H189" s="758" t="e">
        <f t="shared" si="8"/>
        <v>#DIV/0!</v>
      </c>
      <c r="I189" s="716">
        <f>SUM(I184:I188)</f>
        <v>0</v>
      </c>
      <c r="J189" s="716">
        <f>SUM(J184:J188)</f>
        <v>0</v>
      </c>
      <c r="K189" s="759">
        <f>SUM(K184:K188)</f>
        <v>0</v>
      </c>
      <c r="L189" s="776"/>
      <c r="M189" s="768"/>
      <c r="N189" s="769"/>
    </row>
    <row r="190" spans="2:14" x14ac:dyDescent="0.3">
      <c r="B190" s="770" t="s">
        <v>614</v>
      </c>
      <c r="C190" s="771"/>
      <c r="D190" s="771"/>
      <c r="E190" s="742"/>
      <c r="F190" s="742"/>
      <c r="G190" s="763"/>
      <c r="H190" s="745"/>
      <c r="I190" s="745"/>
      <c r="J190" s="745"/>
      <c r="K190" s="746"/>
      <c r="L190" s="764"/>
      <c r="M190" s="764"/>
      <c r="N190" s="765"/>
    </row>
    <row r="191" spans="2:14" ht="14.4" x14ac:dyDescent="0.3">
      <c r="B191" s="939"/>
      <c r="C191" s="940"/>
      <c r="D191" s="940"/>
      <c r="E191" s="940"/>
      <c r="F191" s="749"/>
      <c r="G191" s="750"/>
      <c r="H191" s="751" t="e">
        <f t="shared" ref="H191:H196" si="9">+G191/$J$7</f>
        <v>#DIV/0!</v>
      </c>
      <c r="I191" s="752">
        <f>G191*ca</f>
        <v>0</v>
      </c>
      <c r="J191" s="752">
        <f>G191*cb</f>
        <v>0</v>
      </c>
      <c r="K191" s="752">
        <f>I191*cc</f>
        <v>0</v>
      </c>
      <c r="L191" s="753"/>
      <c r="M191" s="753"/>
      <c r="N191" s="766"/>
    </row>
    <row r="192" spans="2:14" ht="14.4" x14ac:dyDescent="0.3">
      <c r="B192" s="937"/>
      <c r="C192" s="938"/>
      <c r="D192" s="938"/>
      <c r="E192" s="938"/>
      <c r="F192" s="749"/>
      <c r="G192" s="750"/>
      <c r="H192" s="751" t="e">
        <f t="shared" si="9"/>
        <v>#DIV/0!</v>
      </c>
      <c r="I192" s="752">
        <f>G192*ca</f>
        <v>0</v>
      </c>
      <c r="J192" s="752">
        <f>G192*cb</f>
        <v>0</v>
      </c>
      <c r="K192" s="752">
        <f>I192*cc</f>
        <v>0</v>
      </c>
      <c r="L192" s="753"/>
      <c r="M192" s="753"/>
      <c r="N192" s="766"/>
    </row>
    <row r="193" spans="2:14" ht="15" thickBot="1" x14ac:dyDescent="0.35">
      <c r="B193" s="787"/>
      <c r="C193" s="788"/>
      <c r="D193" s="788"/>
      <c r="E193" s="789" t="s">
        <v>609</v>
      </c>
      <c r="F193" s="789"/>
      <c r="G193" s="790">
        <f>SUM(G191:G192)</f>
        <v>0</v>
      </c>
      <c r="H193" s="791" t="e">
        <f t="shared" si="9"/>
        <v>#DIV/0!</v>
      </c>
      <c r="I193" s="790">
        <f>SUM(I191:I192)</f>
        <v>0</v>
      </c>
      <c r="J193" s="790">
        <f>SUM(J191:J192)</f>
        <v>0</v>
      </c>
      <c r="K193" s="790">
        <f>SUM(K191:K192)</f>
        <v>0</v>
      </c>
      <c r="L193" s="792"/>
      <c r="M193" s="792"/>
      <c r="N193" s="793"/>
    </row>
    <row r="194" spans="2:14" ht="14.4" x14ac:dyDescent="0.3">
      <c r="B194" s="794"/>
      <c r="C194" s="795"/>
      <c r="D194" s="796"/>
      <c r="E194" s="797" t="s">
        <v>615</v>
      </c>
      <c r="F194" s="797"/>
      <c r="G194" s="798">
        <f>G193+G189+G182+G175+G171</f>
        <v>0</v>
      </c>
      <c r="H194" s="799" t="e">
        <f t="shared" si="9"/>
        <v>#DIV/0!</v>
      </c>
      <c r="I194" s="800"/>
      <c r="J194" s="800"/>
      <c r="K194" s="801"/>
      <c r="L194" s="802"/>
      <c r="M194" s="802"/>
      <c r="N194" s="803"/>
    </row>
    <row r="195" spans="2:14" ht="14.4" x14ac:dyDescent="0.3">
      <c r="B195" s="804" t="s">
        <v>616</v>
      </c>
      <c r="C195" s="805" t="s">
        <v>609</v>
      </c>
      <c r="D195" s="852">
        <f>D156</f>
        <v>0</v>
      </c>
      <c r="E195" s="807" t="s">
        <v>617</v>
      </c>
      <c r="F195" s="808"/>
      <c r="G195" s="809">
        <f>D195*F195</f>
        <v>0</v>
      </c>
      <c r="H195" s="810" t="e">
        <f t="shared" si="9"/>
        <v>#DIV/0!</v>
      </c>
      <c r="I195" s="811">
        <f>G195*ca</f>
        <v>0</v>
      </c>
      <c r="J195" s="811">
        <f>G195*cb</f>
        <v>0</v>
      </c>
      <c r="K195" s="811">
        <f>I195*cc</f>
        <v>0</v>
      </c>
      <c r="L195" s="812"/>
      <c r="M195" s="812"/>
      <c r="N195" s="813"/>
    </row>
    <row r="196" spans="2:14" ht="14.4" x14ac:dyDescent="0.3">
      <c r="B196" s="815" t="s">
        <v>618</v>
      </c>
      <c r="C196" s="805" t="s">
        <v>609</v>
      </c>
      <c r="D196" s="853">
        <f>D157</f>
        <v>0</v>
      </c>
      <c r="E196" s="807" t="s">
        <v>617</v>
      </c>
      <c r="F196" s="808"/>
      <c r="G196" s="809">
        <f>D196*F196</f>
        <v>0</v>
      </c>
      <c r="H196" s="751" t="e">
        <f t="shared" si="9"/>
        <v>#DIV/0!</v>
      </c>
      <c r="I196" s="817">
        <f>G196*ca</f>
        <v>0</v>
      </c>
      <c r="J196" s="752">
        <f>G196*cb</f>
        <v>0</v>
      </c>
      <c r="K196" s="752">
        <f>I196*cc</f>
        <v>0</v>
      </c>
      <c r="L196" s="753"/>
      <c r="M196" s="753"/>
      <c r="N196" s="766"/>
    </row>
    <row r="197" spans="2:14" ht="14.4" x14ac:dyDescent="0.3">
      <c r="B197" s="804" t="s">
        <v>619</v>
      </c>
      <c r="C197" s="818"/>
      <c r="D197" s="819"/>
      <c r="E197" s="820"/>
      <c r="F197" s="821"/>
      <c r="G197" s="822"/>
      <c r="H197" s="822"/>
      <c r="I197" s="822"/>
      <c r="J197" s="822"/>
      <c r="K197" s="823"/>
      <c r="L197" s="824"/>
      <c r="M197" s="824"/>
      <c r="N197" s="825"/>
    </row>
    <row r="198" spans="2:14" ht="14.4" x14ac:dyDescent="0.3">
      <c r="B198" s="775"/>
      <c r="C198" s="805" t="s">
        <v>609</v>
      </c>
      <c r="D198" s="854">
        <f>D159</f>
        <v>0</v>
      </c>
      <c r="E198" s="807" t="s">
        <v>617</v>
      </c>
      <c r="F198" s="808"/>
      <c r="G198" s="809">
        <f>D198*F198</f>
        <v>0</v>
      </c>
      <c r="H198" s="751" t="e">
        <f>+G198/$J$7</f>
        <v>#DIV/0!</v>
      </c>
      <c r="I198" s="817">
        <f>G198*ca</f>
        <v>0</v>
      </c>
      <c r="J198" s="752">
        <f>G198*cb</f>
        <v>0</v>
      </c>
      <c r="K198" s="752">
        <f>I198*cc</f>
        <v>0</v>
      </c>
      <c r="L198" s="753"/>
      <c r="M198" s="753"/>
      <c r="N198" s="766"/>
    </row>
    <row r="199" spans="2:14" ht="14.4" x14ac:dyDescent="0.3">
      <c r="B199" s="815" t="s">
        <v>620</v>
      </c>
      <c r="C199" s="827"/>
      <c r="D199" s="828"/>
      <c r="E199" s="829"/>
      <c r="F199" s="829"/>
      <c r="G199" s="822"/>
      <c r="H199" s="822"/>
      <c r="I199" s="822"/>
      <c r="J199" s="822"/>
      <c r="K199" s="823"/>
      <c r="L199" s="824"/>
      <c r="M199" s="824"/>
      <c r="N199" s="825"/>
    </row>
    <row r="200" spans="2:14" ht="14.4" x14ac:dyDescent="0.3">
      <c r="B200" s="775"/>
      <c r="C200" s="831" t="s">
        <v>609</v>
      </c>
      <c r="D200" s="854">
        <f>D161</f>
        <v>0</v>
      </c>
      <c r="E200" s="807" t="s">
        <v>617</v>
      </c>
      <c r="F200" s="832"/>
      <c r="G200" s="809">
        <f>D200*F200</f>
        <v>0</v>
      </c>
      <c r="H200" s="751" t="e">
        <f>+G200/$J$7</f>
        <v>#DIV/0!</v>
      </c>
      <c r="I200" s="817">
        <f>G200*ca</f>
        <v>0</v>
      </c>
      <c r="J200" s="752">
        <f>G200*cb</f>
        <v>0</v>
      </c>
      <c r="K200" s="752">
        <f>I200*cc</f>
        <v>0</v>
      </c>
      <c r="L200" s="753"/>
      <c r="M200" s="753"/>
      <c r="N200" s="766"/>
    </row>
    <row r="201" spans="2:14" ht="15" thickBot="1" x14ac:dyDescent="0.35">
      <c r="B201" s="833"/>
      <c r="C201" s="834"/>
      <c r="D201" s="834"/>
      <c r="E201" s="834"/>
      <c r="F201" s="834"/>
      <c r="G201" s="834"/>
      <c r="H201" s="835"/>
      <c r="I201" s="835"/>
      <c r="J201" s="835"/>
      <c r="K201" s="836"/>
      <c r="L201" s="837"/>
      <c r="M201" s="837"/>
      <c r="N201" s="838"/>
    </row>
    <row r="202" spans="2:14" ht="14.4" x14ac:dyDescent="0.3">
      <c r="B202" s="839"/>
      <c r="C202" s="839"/>
      <c r="D202" s="839"/>
      <c r="E202" s="840" t="s">
        <v>624</v>
      </c>
      <c r="F202" s="840"/>
      <c r="G202" s="716">
        <f>G171+G175+G178+G182+G189+G193+G195+G196+G198+G200</f>
        <v>0</v>
      </c>
      <c r="H202" s="841" t="e">
        <f>G202/$J$7</f>
        <v>#DIV/0!</v>
      </c>
      <c r="I202" s="716">
        <f>I171+I175+I189+I193+I195+I198+I200</f>
        <v>0</v>
      </c>
      <c r="J202" s="716">
        <f>J171+J175+J189+J193+J195+J198+J200</f>
        <v>0</v>
      </c>
      <c r="K202" s="716">
        <f>K171+K175+K189+K193+K195+K198+K200</f>
        <v>0</v>
      </c>
      <c r="L202" s="682"/>
      <c r="M202" s="842"/>
      <c r="N202" s="843"/>
    </row>
    <row r="203" spans="2:14" x14ac:dyDescent="0.3">
      <c r="E203" s="857"/>
      <c r="F203" s="857"/>
      <c r="G203" s="858"/>
      <c r="H203" s="859"/>
      <c r="I203" s="860"/>
      <c r="J203" s="860"/>
      <c r="K203" s="53"/>
      <c r="L203" s="53"/>
    </row>
    <row r="204" spans="2:14" x14ac:dyDescent="0.3">
      <c r="E204" s="857"/>
      <c r="F204" s="857"/>
      <c r="G204" s="858"/>
      <c r="H204" s="859"/>
      <c r="I204" s="860"/>
      <c r="J204" s="860"/>
      <c r="K204" s="53"/>
      <c r="L204" s="53"/>
    </row>
    <row r="205" spans="2:14" x14ac:dyDescent="0.3">
      <c r="E205" s="857"/>
      <c r="F205" s="857"/>
      <c r="G205" s="858"/>
      <c r="H205" s="859"/>
      <c r="I205" s="860"/>
      <c r="J205" s="860"/>
      <c r="K205" s="53"/>
      <c r="L205" s="53"/>
    </row>
    <row r="206" spans="2:14" x14ac:dyDescent="0.3">
      <c r="E206" s="857"/>
      <c r="F206" s="857"/>
      <c r="G206" s="858"/>
      <c r="H206" s="859"/>
      <c r="I206" s="860"/>
      <c r="J206" s="860"/>
      <c r="K206" s="53"/>
      <c r="L206" s="53"/>
    </row>
    <row r="207" spans="2:14" x14ac:dyDescent="0.3">
      <c r="E207" s="857"/>
      <c r="F207" s="857"/>
      <c r="G207" s="858"/>
      <c r="H207" s="859"/>
      <c r="I207" s="860"/>
      <c r="J207" s="860"/>
      <c r="K207" s="53"/>
      <c r="L207" s="53"/>
    </row>
    <row r="208" spans="2:14" x14ac:dyDescent="0.3">
      <c r="E208" s="857"/>
      <c r="F208" s="857"/>
      <c r="G208" s="858"/>
      <c r="H208" s="859"/>
      <c r="I208" s="860"/>
      <c r="J208" s="860"/>
      <c r="K208" s="53"/>
      <c r="L208" s="53"/>
    </row>
    <row r="209" spans="5:12" x14ac:dyDescent="0.3">
      <c r="E209" s="857"/>
      <c r="F209" s="857"/>
      <c r="G209" s="858"/>
      <c r="H209" s="859"/>
      <c r="I209" s="860"/>
      <c r="J209" s="860"/>
      <c r="K209" s="53"/>
      <c r="L209" s="53"/>
    </row>
    <row r="210" spans="5:12" x14ac:dyDescent="0.3">
      <c r="E210" s="857"/>
      <c r="F210" s="857"/>
      <c r="G210" s="858"/>
      <c r="H210" s="859"/>
      <c r="I210" s="860"/>
      <c r="J210" s="860"/>
      <c r="K210" s="53"/>
      <c r="L210" s="53"/>
    </row>
    <row r="211" spans="5:12" x14ac:dyDescent="0.3">
      <c r="E211" s="857"/>
      <c r="F211" s="857"/>
      <c r="G211" s="858"/>
      <c r="H211" s="859"/>
      <c r="I211" s="860"/>
      <c r="J211" s="860"/>
      <c r="K211" s="53"/>
      <c r="L211" s="53"/>
    </row>
    <row r="212" spans="5:12" x14ac:dyDescent="0.3">
      <c r="E212" s="857"/>
      <c r="F212" s="857"/>
      <c r="G212" s="858"/>
      <c r="H212" s="859"/>
      <c r="I212" s="860"/>
      <c r="J212" s="860"/>
      <c r="K212" s="53"/>
      <c r="L212" s="53"/>
    </row>
    <row r="213" spans="5:12" x14ac:dyDescent="0.3">
      <c r="E213" s="857"/>
      <c r="F213" s="857"/>
      <c r="G213" s="858"/>
      <c r="H213" s="859"/>
      <c r="I213" s="860"/>
      <c r="J213" s="860"/>
      <c r="K213" s="53"/>
      <c r="L213" s="53"/>
    </row>
    <row r="214" spans="5:12" x14ac:dyDescent="0.3">
      <c r="E214" s="857"/>
      <c r="F214" s="857"/>
      <c r="G214" s="858"/>
      <c r="H214" s="859"/>
      <c r="I214" s="860"/>
      <c r="J214" s="860"/>
      <c r="K214" s="53"/>
      <c r="L214" s="53"/>
    </row>
    <row r="215" spans="5:12" x14ac:dyDescent="0.3">
      <c r="E215" s="857"/>
      <c r="F215" s="857"/>
      <c r="G215" s="858"/>
      <c r="H215" s="859"/>
      <c r="I215" s="860"/>
      <c r="J215" s="860"/>
      <c r="K215" s="53"/>
      <c r="L215" s="53"/>
    </row>
    <row r="216" spans="5:12" x14ac:dyDescent="0.3">
      <c r="E216" s="857"/>
      <c r="F216" s="857"/>
      <c r="G216" s="858"/>
      <c r="H216" s="859"/>
      <c r="I216" s="860"/>
      <c r="J216" s="860"/>
      <c r="K216" s="53"/>
      <c r="L216" s="53"/>
    </row>
    <row r="217" spans="5:12" x14ac:dyDescent="0.3">
      <c r="E217" s="857"/>
      <c r="F217" s="857"/>
      <c r="G217" s="858"/>
      <c r="H217" s="859"/>
      <c r="I217" s="860"/>
      <c r="J217" s="860"/>
      <c r="K217" s="53"/>
      <c r="L217" s="53"/>
    </row>
    <row r="218" spans="5:12" x14ac:dyDescent="0.3">
      <c r="E218" s="857"/>
      <c r="F218" s="857"/>
      <c r="G218" s="858"/>
      <c r="H218" s="859"/>
      <c r="I218" s="860"/>
      <c r="J218" s="860"/>
      <c r="K218" s="53"/>
      <c r="L218" s="53"/>
    </row>
    <row r="219" spans="5:12" x14ac:dyDescent="0.3">
      <c r="E219" s="857"/>
      <c r="F219" s="857"/>
      <c r="G219" s="858"/>
      <c r="H219" s="859"/>
      <c r="I219" s="860"/>
      <c r="J219" s="860"/>
      <c r="K219" s="53"/>
      <c r="L219" s="53"/>
    </row>
    <row r="220" spans="5:12" x14ac:dyDescent="0.3">
      <c r="E220" s="857"/>
      <c r="F220" s="857"/>
      <c r="G220" s="858"/>
      <c r="H220" s="859"/>
      <c r="I220" s="860"/>
      <c r="J220" s="860"/>
      <c r="K220" s="53"/>
      <c r="L220" s="53"/>
    </row>
    <row r="221" spans="5:12" x14ac:dyDescent="0.3">
      <c r="E221" s="857"/>
      <c r="F221" s="857"/>
      <c r="G221" s="858"/>
      <c r="H221" s="859"/>
      <c r="I221" s="860"/>
      <c r="J221" s="860"/>
      <c r="K221" s="53"/>
      <c r="L221" s="53"/>
    </row>
    <row r="222" spans="5:12" x14ac:dyDescent="0.3">
      <c r="E222" s="857"/>
      <c r="F222" s="857"/>
      <c r="G222" s="858"/>
      <c r="H222" s="859"/>
      <c r="I222" s="860"/>
      <c r="J222" s="860"/>
      <c r="K222" s="53"/>
      <c r="L222" s="53"/>
    </row>
    <row r="223" spans="5:12" x14ac:dyDescent="0.3">
      <c r="E223" s="857"/>
      <c r="F223" s="857"/>
      <c r="G223" s="858"/>
      <c r="H223" s="859"/>
      <c r="I223" s="860"/>
      <c r="J223" s="860"/>
      <c r="K223" s="53"/>
      <c r="L223" s="53"/>
    </row>
    <row r="224" spans="5:12" x14ac:dyDescent="0.3">
      <c r="E224" s="857"/>
      <c r="F224" s="857"/>
      <c r="G224" s="858"/>
      <c r="H224" s="859"/>
      <c r="I224" s="860"/>
      <c r="J224" s="860"/>
      <c r="K224" s="53"/>
      <c r="L224" s="53"/>
    </row>
    <row r="225" spans="5:12" x14ac:dyDescent="0.3">
      <c r="E225" s="857"/>
      <c r="F225" s="857"/>
      <c r="G225" s="858"/>
      <c r="H225" s="859"/>
      <c r="I225" s="860"/>
      <c r="J225" s="860"/>
      <c r="K225" s="53"/>
      <c r="L225" s="53"/>
    </row>
    <row r="226" spans="5:12" x14ac:dyDescent="0.3">
      <c r="E226" s="857"/>
      <c r="F226" s="857"/>
      <c r="G226" s="858"/>
      <c r="H226" s="859"/>
      <c r="I226" s="860"/>
      <c r="J226" s="860"/>
      <c r="K226" s="53"/>
      <c r="L226" s="53"/>
    </row>
    <row r="227" spans="5:12" x14ac:dyDescent="0.3">
      <c r="E227" s="857"/>
      <c r="F227" s="857"/>
      <c r="G227" s="858"/>
      <c r="H227" s="859"/>
      <c r="I227" s="860"/>
      <c r="J227" s="860"/>
      <c r="K227" s="53"/>
      <c r="L227" s="53"/>
    </row>
    <row r="228" spans="5:12" x14ac:dyDescent="0.3">
      <c r="E228" s="857"/>
      <c r="F228" s="857"/>
      <c r="G228" s="858"/>
      <c r="H228" s="859"/>
      <c r="I228" s="860"/>
      <c r="J228" s="860"/>
      <c r="K228" s="53"/>
      <c r="L228" s="53"/>
    </row>
    <row r="229" spans="5:12" x14ac:dyDescent="0.3">
      <c r="E229" s="857"/>
      <c r="F229" s="857"/>
      <c r="G229" s="858"/>
      <c r="H229" s="859"/>
      <c r="I229" s="860"/>
      <c r="J229" s="860"/>
      <c r="K229" s="53"/>
      <c r="L229" s="53"/>
    </row>
    <row r="230" spans="5:12" x14ac:dyDescent="0.3">
      <c r="E230" s="857"/>
      <c r="F230" s="857"/>
      <c r="G230" s="858"/>
      <c r="H230" s="859"/>
      <c r="I230" s="860"/>
      <c r="J230" s="860"/>
      <c r="K230" s="53"/>
      <c r="L230" s="53"/>
    </row>
    <row r="231" spans="5:12" x14ac:dyDescent="0.3">
      <c r="E231" s="857"/>
      <c r="F231" s="857"/>
      <c r="G231" s="858"/>
      <c r="H231" s="859"/>
      <c r="I231" s="860"/>
      <c r="J231" s="860"/>
      <c r="K231" s="53"/>
      <c r="L231" s="53"/>
    </row>
    <row r="232" spans="5:12" x14ac:dyDescent="0.3">
      <c r="E232" s="857"/>
      <c r="F232" s="857"/>
      <c r="G232" s="858"/>
      <c r="H232" s="859"/>
      <c r="I232" s="860"/>
      <c r="J232" s="860"/>
      <c r="K232" s="53"/>
      <c r="L232" s="53"/>
    </row>
    <row r="233" spans="5:12" x14ac:dyDescent="0.3">
      <c r="E233" s="857"/>
      <c r="F233" s="857"/>
      <c r="G233" s="858"/>
      <c r="H233" s="859"/>
      <c r="I233" s="860"/>
      <c r="J233" s="860"/>
      <c r="K233" s="53"/>
      <c r="L233" s="53"/>
    </row>
    <row r="234" spans="5:12" x14ac:dyDescent="0.3">
      <c r="E234" s="857"/>
      <c r="F234" s="857"/>
      <c r="G234" s="858"/>
      <c r="H234" s="859"/>
      <c r="I234" s="860"/>
      <c r="J234" s="860"/>
      <c r="K234" s="53"/>
      <c r="L234" s="53"/>
    </row>
    <row r="235" spans="5:12" x14ac:dyDescent="0.3">
      <c r="E235" s="857"/>
      <c r="F235" s="857"/>
      <c r="G235" s="858"/>
      <c r="H235" s="859"/>
      <c r="I235" s="860"/>
      <c r="J235" s="860"/>
      <c r="K235" s="53"/>
      <c r="L235" s="53"/>
    </row>
    <row r="236" spans="5:12" x14ac:dyDescent="0.3">
      <c r="E236" s="857"/>
      <c r="F236" s="857"/>
      <c r="G236" s="858"/>
      <c r="H236" s="859"/>
      <c r="I236" s="860"/>
      <c r="J236" s="860"/>
      <c r="K236" s="53"/>
      <c r="L236" s="53"/>
    </row>
    <row r="237" spans="5:12" x14ac:dyDescent="0.3">
      <c r="E237" s="857"/>
      <c r="F237" s="857"/>
      <c r="G237" s="858"/>
      <c r="H237" s="859"/>
      <c r="I237" s="860"/>
      <c r="J237" s="860"/>
      <c r="K237" s="53"/>
      <c r="L237" s="53"/>
    </row>
    <row r="238" spans="5:12" x14ac:dyDescent="0.3">
      <c r="E238" s="857"/>
      <c r="F238" s="857"/>
      <c r="G238" s="858"/>
      <c r="H238" s="859"/>
      <c r="I238" s="860"/>
      <c r="J238" s="860"/>
      <c r="K238" s="53"/>
      <c r="L238" s="53"/>
    </row>
    <row r="239" spans="5:12" x14ac:dyDescent="0.3">
      <c r="E239" s="857"/>
      <c r="F239" s="857"/>
      <c r="G239" s="858"/>
      <c r="H239" s="859"/>
      <c r="I239" s="860"/>
      <c r="J239" s="860"/>
      <c r="K239" s="53"/>
      <c r="L239" s="53"/>
    </row>
    <row r="240" spans="5:12" x14ac:dyDescent="0.3">
      <c r="E240" s="857"/>
      <c r="F240" s="857"/>
      <c r="G240" s="858"/>
      <c r="H240" s="859"/>
      <c r="I240" s="860"/>
      <c r="J240" s="860"/>
      <c r="K240" s="53"/>
      <c r="L240" s="53"/>
    </row>
    <row r="241" spans="5:12" x14ac:dyDescent="0.3">
      <c r="E241" s="857"/>
      <c r="F241" s="857"/>
      <c r="G241" s="858"/>
      <c r="H241" s="859"/>
      <c r="I241" s="860"/>
      <c r="J241" s="860"/>
      <c r="K241" s="53"/>
      <c r="L241" s="53"/>
    </row>
    <row r="242" spans="5:12" x14ac:dyDescent="0.3">
      <c r="E242" s="857"/>
      <c r="F242" s="857"/>
      <c r="G242" s="858"/>
      <c r="H242" s="859"/>
      <c r="I242" s="860"/>
      <c r="J242" s="860"/>
      <c r="K242" s="53"/>
      <c r="L242" s="53"/>
    </row>
    <row r="243" spans="5:12" x14ac:dyDescent="0.3">
      <c r="E243" s="857"/>
      <c r="F243" s="857"/>
      <c r="G243" s="858"/>
      <c r="H243" s="859"/>
      <c r="I243" s="860"/>
      <c r="J243" s="860"/>
      <c r="K243" s="53"/>
      <c r="L243" s="53"/>
    </row>
    <row r="244" spans="5:12" x14ac:dyDescent="0.3">
      <c r="E244" s="857"/>
      <c r="F244" s="857"/>
      <c r="G244" s="858"/>
      <c r="H244" s="859"/>
      <c r="I244" s="860"/>
      <c r="J244" s="860"/>
      <c r="K244" s="53"/>
      <c r="L244" s="53"/>
    </row>
    <row r="245" spans="5:12" x14ac:dyDescent="0.3">
      <c r="E245" s="857"/>
      <c r="F245" s="857"/>
      <c r="G245" s="858"/>
      <c r="H245" s="859"/>
      <c r="I245" s="860"/>
      <c r="J245" s="860"/>
      <c r="K245" s="53"/>
      <c r="L245" s="53"/>
    </row>
    <row r="246" spans="5:12" x14ac:dyDescent="0.3">
      <c r="E246" s="857"/>
      <c r="F246" s="857"/>
      <c r="G246" s="858"/>
      <c r="H246" s="859"/>
      <c r="I246" s="860"/>
      <c r="J246" s="860"/>
      <c r="K246" s="53"/>
      <c r="L246" s="53"/>
    </row>
    <row r="247" spans="5:12" x14ac:dyDescent="0.3">
      <c r="E247" s="857"/>
      <c r="F247" s="857"/>
      <c r="G247" s="858"/>
      <c r="H247" s="859"/>
      <c r="I247" s="860"/>
      <c r="J247" s="860"/>
      <c r="K247" s="53"/>
      <c r="L247" s="53"/>
    </row>
    <row r="248" spans="5:12" x14ac:dyDescent="0.3">
      <c r="E248" s="857"/>
      <c r="F248" s="857"/>
      <c r="G248" s="858"/>
      <c r="H248" s="859"/>
      <c r="I248" s="860"/>
      <c r="J248" s="860"/>
      <c r="K248" s="53"/>
      <c r="L248" s="53"/>
    </row>
    <row r="249" spans="5:12" x14ac:dyDescent="0.3">
      <c r="E249" s="857"/>
      <c r="F249" s="857"/>
      <c r="G249" s="858"/>
      <c r="H249" s="859"/>
      <c r="I249" s="860"/>
      <c r="J249" s="860"/>
      <c r="K249" s="53"/>
      <c r="L249" s="53"/>
    </row>
    <row r="250" spans="5:12" x14ac:dyDescent="0.3">
      <c r="E250" s="857"/>
      <c r="F250" s="857"/>
      <c r="G250" s="858"/>
      <c r="H250" s="859"/>
      <c r="I250" s="860"/>
      <c r="J250" s="860"/>
      <c r="K250" s="53"/>
      <c r="L250" s="53"/>
    </row>
    <row r="251" spans="5:12" x14ac:dyDescent="0.3">
      <c r="E251" s="857"/>
      <c r="F251" s="857"/>
      <c r="G251" s="858"/>
      <c r="H251" s="859"/>
      <c r="I251" s="860"/>
      <c r="J251" s="860"/>
      <c r="K251" s="53"/>
      <c r="L251" s="53"/>
    </row>
    <row r="252" spans="5:12" x14ac:dyDescent="0.3">
      <c r="E252" s="857"/>
      <c r="F252" s="857"/>
      <c r="G252" s="858"/>
      <c r="H252" s="859"/>
      <c r="I252" s="860"/>
      <c r="J252" s="860"/>
      <c r="K252" s="53"/>
      <c r="L252" s="53"/>
    </row>
    <row r="253" spans="5:12" x14ac:dyDescent="0.3">
      <c r="E253" s="857"/>
      <c r="F253" s="857"/>
      <c r="G253" s="858"/>
      <c r="H253" s="859"/>
      <c r="I253" s="860"/>
      <c r="J253" s="860"/>
      <c r="K253" s="53"/>
      <c r="L253" s="53"/>
    </row>
    <row r="254" spans="5:12" x14ac:dyDescent="0.3">
      <c r="E254" s="857"/>
      <c r="F254" s="857"/>
      <c r="G254" s="858"/>
      <c r="H254" s="859"/>
      <c r="I254" s="860"/>
      <c r="J254" s="860"/>
      <c r="K254" s="53"/>
      <c r="L254" s="53"/>
    </row>
    <row r="255" spans="5:12" x14ac:dyDescent="0.3">
      <c r="E255" s="857"/>
      <c r="F255" s="857"/>
      <c r="G255" s="858"/>
      <c r="H255" s="859"/>
      <c r="I255" s="860"/>
      <c r="J255" s="860"/>
      <c r="K255" s="53"/>
      <c r="L255" s="53"/>
    </row>
    <row r="256" spans="5:12" x14ac:dyDescent="0.3">
      <c r="E256" s="857"/>
      <c r="F256" s="857"/>
      <c r="G256" s="858"/>
      <c r="H256" s="859"/>
      <c r="I256" s="860"/>
      <c r="J256" s="860"/>
      <c r="K256" s="53"/>
      <c r="L256" s="53"/>
    </row>
    <row r="257" spans="5:12" x14ac:dyDescent="0.3">
      <c r="E257" s="857"/>
      <c r="F257" s="857"/>
      <c r="G257" s="858"/>
      <c r="H257" s="859"/>
      <c r="I257" s="860"/>
      <c r="J257" s="860"/>
      <c r="K257" s="53"/>
      <c r="L257" s="53"/>
    </row>
    <row r="258" spans="5:12" x14ac:dyDescent="0.3">
      <c r="E258" s="857"/>
      <c r="F258" s="857"/>
      <c r="G258" s="858"/>
      <c r="H258" s="859"/>
      <c r="I258" s="860"/>
      <c r="J258" s="860"/>
      <c r="K258" s="53"/>
      <c r="L258" s="53"/>
    </row>
    <row r="259" spans="5:12" x14ac:dyDescent="0.3">
      <c r="E259" s="857"/>
      <c r="F259" s="857"/>
      <c r="G259" s="858"/>
      <c r="H259" s="859"/>
      <c r="I259" s="860"/>
      <c r="J259" s="860"/>
      <c r="K259" s="53"/>
      <c r="L259" s="53"/>
    </row>
    <row r="260" spans="5:12" x14ac:dyDescent="0.3">
      <c r="E260" s="857"/>
      <c r="F260" s="857"/>
      <c r="G260" s="858"/>
      <c r="H260" s="859"/>
      <c r="I260" s="860"/>
      <c r="J260" s="860"/>
      <c r="K260" s="53"/>
      <c r="L260" s="53"/>
    </row>
    <row r="261" spans="5:12" x14ac:dyDescent="0.3">
      <c r="E261" s="857"/>
      <c r="F261" s="857"/>
      <c r="G261" s="858"/>
      <c r="H261" s="859"/>
      <c r="I261" s="860"/>
      <c r="J261" s="860"/>
      <c r="K261" s="53"/>
      <c r="L261" s="53"/>
    </row>
    <row r="262" spans="5:12" x14ac:dyDescent="0.3">
      <c r="E262" s="857"/>
      <c r="F262" s="857"/>
      <c r="G262" s="858"/>
      <c r="H262" s="859"/>
      <c r="I262" s="860"/>
      <c r="J262" s="860"/>
      <c r="K262" s="53"/>
      <c r="L262" s="53"/>
    </row>
    <row r="263" spans="5:12" x14ac:dyDescent="0.3">
      <c r="E263" s="857"/>
      <c r="F263" s="857"/>
      <c r="G263" s="858"/>
      <c r="H263" s="859"/>
      <c r="I263" s="860"/>
      <c r="J263" s="860"/>
      <c r="K263" s="53"/>
      <c r="L263" s="53"/>
    </row>
    <row r="264" spans="5:12" x14ac:dyDescent="0.3">
      <c r="E264" s="857"/>
      <c r="F264" s="857"/>
      <c r="G264" s="858"/>
      <c r="H264" s="859"/>
      <c r="I264" s="860"/>
      <c r="J264" s="860"/>
      <c r="K264" s="53"/>
      <c r="L264" s="53"/>
    </row>
    <row r="265" spans="5:12" x14ac:dyDescent="0.3">
      <c r="E265" s="857"/>
      <c r="F265" s="857"/>
      <c r="G265" s="858"/>
      <c r="H265" s="859"/>
      <c r="I265" s="860"/>
      <c r="J265" s="860"/>
      <c r="K265" s="53"/>
      <c r="L265" s="53"/>
    </row>
    <row r="266" spans="5:12" x14ac:dyDescent="0.3">
      <c r="E266" s="857"/>
      <c r="F266" s="857"/>
      <c r="G266" s="858"/>
      <c r="H266" s="859"/>
      <c r="I266" s="860"/>
      <c r="J266" s="860"/>
      <c r="K266" s="53"/>
      <c r="L266" s="53"/>
    </row>
    <row r="267" spans="5:12" x14ac:dyDescent="0.3">
      <c r="E267" s="857"/>
      <c r="F267" s="857"/>
      <c r="G267" s="858"/>
      <c r="H267" s="859"/>
      <c r="I267" s="860"/>
      <c r="J267" s="860"/>
      <c r="K267" s="53"/>
      <c r="L267" s="53"/>
    </row>
    <row r="268" spans="5:12" x14ac:dyDescent="0.3">
      <c r="E268" s="857"/>
      <c r="F268" s="857"/>
      <c r="G268" s="858"/>
      <c r="H268" s="859"/>
      <c r="I268" s="860"/>
      <c r="J268" s="860"/>
      <c r="K268" s="53"/>
      <c r="L268" s="53"/>
    </row>
    <row r="269" spans="5:12" x14ac:dyDescent="0.3">
      <c r="E269" s="857"/>
      <c r="F269" s="857"/>
      <c r="G269" s="858"/>
      <c r="H269" s="859"/>
      <c r="I269" s="860"/>
      <c r="J269" s="860"/>
      <c r="K269" s="53"/>
      <c r="L269" s="53"/>
    </row>
    <row r="270" spans="5:12" x14ac:dyDescent="0.3">
      <c r="E270" s="857"/>
      <c r="F270" s="857"/>
      <c r="G270" s="858"/>
      <c r="H270" s="859"/>
      <c r="I270" s="860"/>
      <c r="J270" s="860"/>
      <c r="K270" s="53"/>
      <c r="L270" s="53"/>
    </row>
    <row r="271" spans="5:12" x14ac:dyDescent="0.3">
      <c r="E271" s="857"/>
      <c r="F271" s="857"/>
      <c r="G271" s="858"/>
      <c r="H271" s="859"/>
      <c r="I271" s="860"/>
      <c r="J271" s="860"/>
      <c r="K271" s="53"/>
      <c r="L271" s="53"/>
    </row>
    <row r="272" spans="5:12" x14ac:dyDescent="0.3">
      <c r="E272" s="857"/>
      <c r="F272" s="857"/>
      <c r="G272" s="858"/>
      <c r="H272" s="859"/>
      <c r="I272" s="860"/>
      <c r="J272" s="860"/>
      <c r="K272" s="53"/>
      <c r="L272" s="53"/>
    </row>
    <row r="273" spans="5:12" x14ac:dyDescent="0.3">
      <c r="E273" s="857"/>
      <c r="F273" s="857"/>
      <c r="G273" s="858"/>
      <c r="H273" s="859"/>
      <c r="I273" s="860"/>
      <c r="J273" s="860"/>
      <c r="K273" s="53"/>
      <c r="L273" s="53"/>
    </row>
    <row r="274" spans="5:12" x14ac:dyDescent="0.3">
      <c r="E274" s="857"/>
      <c r="F274" s="857"/>
      <c r="G274" s="858"/>
      <c r="H274" s="859"/>
      <c r="I274" s="860"/>
      <c r="J274" s="860"/>
      <c r="K274" s="53"/>
      <c r="L274" s="53"/>
    </row>
    <row r="275" spans="5:12" x14ac:dyDescent="0.3">
      <c r="E275" s="857"/>
      <c r="F275" s="857"/>
      <c r="G275" s="858"/>
      <c r="H275" s="859"/>
      <c r="I275" s="860"/>
      <c r="J275" s="860"/>
      <c r="K275" s="53"/>
      <c r="L275" s="53"/>
    </row>
    <row r="276" spans="5:12" x14ac:dyDescent="0.3">
      <c r="E276" s="857"/>
      <c r="F276" s="857"/>
      <c r="G276" s="858"/>
      <c r="H276" s="859"/>
      <c r="I276" s="860"/>
      <c r="J276" s="860"/>
      <c r="K276" s="53"/>
      <c r="L276" s="53"/>
    </row>
    <row r="277" spans="5:12" x14ac:dyDescent="0.3">
      <c r="E277" s="857"/>
      <c r="F277" s="857"/>
      <c r="G277" s="858"/>
      <c r="H277" s="859"/>
      <c r="I277" s="860"/>
      <c r="J277" s="860"/>
      <c r="K277" s="53"/>
      <c r="L277" s="53"/>
    </row>
    <row r="278" spans="5:12" x14ac:dyDescent="0.3">
      <c r="E278" s="857"/>
      <c r="F278" s="857"/>
      <c r="G278" s="858"/>
      <c r="H278" s="859"/>
      <c r="I278" s="860"/>
      <c r="J278" s="860"/>
      <c r="K278" s="53"/>
      <c r="L278" s="53"/>
    </row>
    <row r="279" spans="5:12" x14ac:dyDescent="0.3">
      <c r="E279" s="857"/>
      <c r="F279" s="857"/>
      <c r="G279" s="858"/>
      <c r="H279" s="859"/>
      <c r="I279" s="860"/>
      <c r="J279" s="860"/>
      <c r="K279" s="53"/>
      <c r="L279" s="53"/>
    </row>
    <row r="280" spans="5:12" x14ac:dyDescent="0.3">
      <c r="E280" s="857"/>
      <c r="F280" s="857"/>
      <c r="G280" s="858"/>
      <c r="H280" s="859"/>
      <c r="I280" s="860"/>
      <c r="J280" s="860"/>
      <c r="K280" s="53"/>
      <c r="L280" s="53"/>
    </row>
    <row r="281" spans="5:12" x14ac:dyDescent="0.3">
      <c r="E281" s="857"/>
      <c r="F281" s="857"/>
      <c r="G281" s="858"/>
      <c r="H281" s="859"/>
      <c r="I281" s="860"/>
      <c r="J281" s="860"/>
      <c r="K281" s="53"/>
      <c r="L281" s="53"/>
    </row>
    <row r="282" spans="5:12" x14ac:dyDescent="0.3">
      <c r="E282" s="857"/>
      <c r="F282" s="857"/>
      <c r="G282" s="858"/>
      <c r="H282" s="859"/>
      <c r="I282" s="860"/>
      <c r="J282" s="860"/>
      <c r="K282" s="53"/>
      <c r="L282" s="53"/>
    </row>
    <row r="283" spans="5:12" x14ac:dyDescent="0.3">
      <c r="E283" s="857"/>
      <c r="F283" s="857"/>
      <c r="G283" s="858"/>
      <c r="H283" s="859"/>
      <c r="I283" s="860"/>
      <c r="J283" s="860"/>
      <c r="K283" s="53"/>
      <c r="L283" s="53"/>
    </row>
    <row r="284" spans="5:12" x14ac:dyDescent="0.3">
      <c r="E284" s="857"/>
      <c r="F284" s="857"/>
      <c r="G284" s="858"/>
      <c r="H284" s="859"/>
      <c r="I284" s="860"/>
      <c r="J284" s="860"/>
      <c r="K284" s="53"/>
      <c r="L284" s="53"/>
    </row>
    <row r="285" spans="5:12" x14ac:dyDescent="0.3">
      <c r="E285" s="857"/>
      <c r="F285" s="857"/>
      <c r="G285" s="858"/>
      <c r="H285" s="859"/>
      <c r="I285" s="860"/>
      <c r="J285" s="860"/>
      <c r="K285" s="53"/>
      <c r="L285" s="53"/>
    </row>
    <row r="286" spans="5:12" x14ac:dyDescent="0.3">
      <c r="E286" s="857"/>
      <c r="F286" s="857"/>
      <c r="G286" s="858"/>
      <c r="H286" s="859"/>
      <c r="I286" s="860"/>
      <c r="J286" s="860"/>
      <c r="K286" s="53"/>
      <c r="L286" s="53"/>
    </row>
    <row r="287" spans="5:12" x14ac:dyDescent="0.3">
      <c r="E287" s="857"/>
      <c r="F287" s="857"/>
      <c r="G287" s="858"/>
      <c r="H287" s="859"/>
      <c r="I287" s="860"/>
      <c r="J287" s="860"/>
      <c r="K287" s="53"/>
      <c r="L287" s="53"/>
    </row>
    <row r="288" spans="5:12" x14ac:dyDescent="0.3">
      <c r="E288" s="857"/>
      <c r="F288" s="857"/>
      <c r="G288" s="858"/>
      <c r="H288" s="859"/>
      <c r="I288" s="860"/>
      <c r="J288" s="860"/>
      <c r="K288" s="53"/>
      <c r="L288" s="53"/>
    </row>
    <row r="289" spans="5:12" x14ac:dyDescent="0.3">
      <c r="E289" s="857"/>
      <c r="F289" s="857"/>
      <c r="G289" s="858"/>
      <c r="H289" s="859"/>
      <c r="I289" s="860"/>
      <c r="J289" s="860"/>
      <c r="K289" s="53"/>
      <c r="L289" s="53"/>
    </row>
    <row r="290" spans="5:12" x14ac:dyDescent="0.3">
      <c r="E290" s="857"/>
      <c r="F290" s="857"/>
      <c r="G290" s="858"/>
      <c r="H290" s="859"/>
      <c r="I290" s="860"/>
      <c r="J290" s="860"/>
      <c r="K290" s="53"/>
      <c r="L290" s="53"/>
    </row>
    <row r="291" spans="5:12" x14ac:dyDescent="0.3">
      <c r="E291" s="857"/>
      <c r="F291" s="857"/>
      <c r="G291" s="858"/>
      <c r="H291" s="859"/>
      <c r="I291" s="860"/>
      <c r="J291" s="860"/>
      <c r="K291" s="53"/>
      <c r="L291" s="53"/>
    </row>
    <row r="292" spans="5:12" x14ac:dyDescent="0.3">
      <c r="E292" s="857"/>
      <c r="F292" s="857"/>
      <c r="G292" s="858"/>
      <c r="H292" s="859"/>
      <c r="I292" s="860"/>
      <c r="J292" s="860"/>
      <c r="K292" s="53"/>
      <c r="L292" s="53"/>
    </row>
    <row r="293" spans="5:12" x14ac:dyDescent="0.3">
      <c r="E293" s="857"/>
      <c r="F293" s="857"/>
      <c r="G293" s="858"/>
      <c r="H293" s="859"/>
      <c r="I293" s="860"/>
      <c r="J293" s="860"/>
      <c r="K293" s="53"/>
      <c r="L293" s="53"/>
    </row>
    <row r="294" spans="5:12" x14ac:dyDescent="0.3">
      <c r="E294" s="857"/>
      <c r="F294" s="857"/>
      <c r="G294" s="858"/>
      <c r="H294" s="859"/>
      <c r="I294" s="860"/>
      <c r="J294" s="860"/>
      <c r="K294" s="53"/>
      <c r="L294" s="53"/>
    </row>
    <row r="295" spans="5:12" x14ac:dyDescent="0.3">
      <c r="E295" s="857"/>
      <c r="F295" s="857"/>
      <c r="G295" s="858"/>
      <c r="H295" s="859"/>
      <c r="I295" s="860"/>
      <c r="J295" s="860"/>
      <c r="K295" s="53"/>
      <c r="L295" s="53"/>
    </row>
    <row r="296" spans="5:12" x14ac:dyDescent="0.3">
      <c r="E296" s="857"/>
      <c r="F296" s="857"/>
      <c r="G296" s="858"/>
      <c r="H296" s="859"/>
      <c r="I296" s="860"/>
      <c r="J296" s="860"/>
      <c r="K296" s="53"/>
      <c r="L296" s="53"/>
    </row>
    <row r="297" spans="5:12" x14ac:dyDescent="0.3">
      <c r="E297" s="857"/>
      <c r="F297" s="857"/>
      <c r="G297" s="858"/>
      <c r="H297" s="859"/>
      <c r="I297" s="860"/>
      <c r="J297" s="860"/>
      <c r="K297" s="53"/>
      <c r="L297" s="53"/>
    </row>
    <row r="298" spans="5:12" x14ac:dyDescent="0.3">
      <c r="E298" s="857"/>
      <c r="F298" s="857"/>
      <c r="G298" s="858"/>
      <c r="H298" s="859"/>
      <c r="I298" s="860"/>
      <c r="J298" s="860"/>
      <c r="K298" s="53"/>
      <c r="L298" s="53"/>
    </row>
    <row r="299" spans="5:12" x14ac:dyDescent="0.3">
      <c r="E299" s="857"/>
      <c r="F299" s="857"/>
      <c r="G299" s="858"/>
      <c r="H299" s="859"/>
      <c r="I299" s="860"/>
      <c r="J299" s="860"/>
      <c r="K299" s="53"/>
      <c r="L299" s="53"/>
    </row>
    <row r="300" spans="5:12" x14ac:dyDescent="0.3">
      <c r="E300" s="857"/>
      <c r="F300" s="857"/>
      <c r="G300" s="858"/>
      <c r="H300" s="859"/>
      <c r="I300" s="860"/>
      <c r="J300" s="860"/>
      <c r="K300" s="53"/>
      <c r="L300" s="53"/>
    </row>
    <row r="301" spans="5:12" x14ac:dyDescent="0.3">
      <c r="E301" s="857"/>
      <c r="F301" s="857"/>
      <c r="G301" s="858"/>
      <c r="H301" s="859"/>
      <c r="I301" s="860"/>
      <c r="J301" s="860"/>
      <c r="K301" s="53"/>
      <c r="L301" s="53"/>
    </row>
    <row r="302" spans="5:12" x14ac:dyDescent="0.3">
      <c r="E302" s="857"/>
      <c r="F302" s="857"/>
      <c r="G302" s="858"/>
      <c r="H302" s="859"/>
      <c r="I302" s="860"/>
      <c r="J302" s="860"/>
      <c r="K302" s="53"/>
      <c r="L302" s="53"/>
    </row>
    <row r="303" spans="5:12" x14ac:dyDescent="0.3">
      <c r="E303" s="857"/>
      <c r="F303" s="857"/>
      <c r="G303" s="858"/>
      <c r="H303" s="859"/>
      <c r="I303" s="860"/>
      <c r="J303" s="860"/>
      <c r="K303" s="53"/>
      <c r="L303" s="53"/>
    </row>
    <row r="304" spans="5:12" x14ac:dyDescent="0.3">
      <c r="E304" s="857"/>
      <c r="F304" s="857"/>
      <c r="G304" s="858"/>
      <c r="H304" s="859"/>
      <c r="I304" s="860"/>
      <c r="J304" s="860"/>
      <c r="K304" s="53"/>
      <c r="L304" s="53"/>
    </row>
    <row r="305" spans="5:12" x14ac:dyDescent="0.3">
      <c r="E305" s="857"/>
      <c r="F305" s="857"/>
      <c r="G305" s="858"/>
      <c r="H305" s="859"/>
      <c r="I305" s="860"/>
      <c r="J305" s="860"/>
      <c r="K305" s="53"/>
      <c r="L305" s="53"/>
    </row>
    <row r="306" spans="5:12" x14ac:dyDescent="0.3">
      <c r="E306" s="857"/>
      <c r="F306" s="857"/>
      <c r="G306" s="858"/>
      <c r="H306" s="859"/>
      <c r="I306" s="860"/>
      <c r="J306" s="860"/>
      <c r="K306" s="53"/>
      <c r="L306" s="53"/>
    </row>
    <row r="307" spans="5:12" x14ac:dyDescent="0.3">
      <c r="E307" s="857"/>
      <c r="F307" s="857"/>
      <c r="G307" s="858"/>
      <c r="H307" s="859"/>
      <c r="I307" s="860"/>
      <c r="J307" s="860"/>
      <c r="K307" s="53"/>
      <c r="L307" s="53"/>
    </row>
    <row r="308" spans="5:12" x14ac:dyDescent="0.3">
      <c r="E308" s="857"/>
      <c r="F308" s="857"/>
      <c r="G308" s="858"/>
      <c r="H308" s="859"/>
      <c r="I308" s="860"/>
      <c r="J308" s="860"/>
      <c r="K308" s="53"/>
      <c r="L308" s="53"/>
    </row>
    <row r="309" spans="5:12" x14ac:dyDescent="0.3">
      <c r="E309" s="857"/>
      <c r="F309" s="857"/>
      <c r="G309" s="858"/>
      <c r="H309" s="859"/>
      <c r="I309" s="860"/>
      <c r="J309" s="860"/>
      <c r="K309" s="53"/>
      <c r="L309" s="53"/>
    </row>
    <row r="310" spans="5:12" x14ac:dyDescent="0.3">
      <c r="E310" s="857"/>
      <c r="F310" s="857"/>
      <c r="G310" s="858"/>
      <c r="H310" s="859"/>
      <c r="I310" s="860"/>
      <c r="J310" s="860"/>
      <c r="K310" s="53"/>
      <c r="L310" s="53"/>
    </row>
    <row r="311" spans="5:12" x14ac:dyDescent="0.3">
      <c r="E311" s="857"/>
      <c r="F311" s="857"/>
      <c r="G311" s="858"/>
      <c r="H311" s="859"/>
      <c r="I311" s="860"/>
      <c r="J311" s="860"/>
      <c r="K311" s="53"/>
      <c r="L311" s="53"/>
    </row>
    <row r="312" spans="5:12" x14ac:dyDescent="0.3">
      <c r="E312" s="857"/>
      <c r="F312" s="857"/>
      <c r="G312" s="858"/>
      <c r="H312" s="859"/>
      <c r="I312" s="860"/>
      <c r="J312" s="860"/>
      <c r="K312" s="53"/>
      <c r="L312" s="53"/>
    </row>
    <row r="313" spans="5:12" x14ac:dyDescent="0.3">
      <c r="E313" s="857"/>
      <c r="F313" s="857"/>
      <c r="G313" s="858"/>
      <c r="H313" s="859"/>
      <c r="I313" s="860"/>
      <c r="J313" s="860"/>
      <c r="K313" s="53"/>
      <c r="L313" s="53"/>
    </row>
    <row r="314" spans="5:12" x14ac:dyDescent="0.3">
      <c r="E314" s="857"/>
      <c r="F314" s="857"/>
      <c r="G314" s="858"/>
      <c r="H314" s="859"/>
      <c r="I314" s="860"/>
      <c r="J314" s="860"/>
      <c r="K314" s="53"/>
      <c r="L314" s="53"/>
    </row>
    <row r="315" spans="5:12" x14ac:dyDescent="0.3">
      <c r="E315" s="857"/>
      <c r="F315" s="857"/>
      <c r="G315" s="858"/>
      <c r="H315" s="859"/>
      <c r="I315" s="860"/>
      <c r="J315" s="860"/>
      <c r="K315" s="53"/>
      <c r="L315" s="53"/>
    </row>
    <row r="316" spans="5:12" x14ac:dyDescent="0.3">
      <c r="E316" s="857"/>
      <c r="F316" s="857"/>
      <c r="G316" s="858"/>
      <c r="H316" s="859"/>
      <c r="I316" s="860"/>
      <c r="J316" s="860"/>
      <c r="K316" s="53"/>
      <c r="L316" s="53"/>
    </row>
    <row r="317" spans="5:12" x14ac:dyDescent="0.3">
      <c r="E317" s="857"/>
      <c r="F317" s="857"/>
      <c r="G317" s="858"/>
      <c r="H317" s="859"/>
      <c r="I317" s="860"/>
      <c r="J317" s="860"/>
      <c r="K317" s="53"/>
      <c r="L317" s="53"/>
    </row>
    <row r="318" spans="5:12" x14ac:dyDescent="0.3">
      <c r="E318" s="857"/>
      <c r="F318" s="857"/>
      <c r="G318" s="858"/>
      <c r="H318" s="859"/>
      <c r="I318" s="860"/>
      <c r="J318" s="860"/>
      <c r="K318" s="53"/>
      <c r="L318" s="53"/>
    </row>
    <row r="319" spans="5:12" x14ac:dyDescent="0.3">
      <c r="E319" s="857"/>
      <c r="F319" s="857"/>
      <c r="G319" s="858"/>
      <c r="H319" s="859"/>
      <c r="I319" s="860"/>
      <c r="J319" s="860"/>
      <c r="K319" s="53"/>
      <c r="L319" s="53"/>
    </row>
    <row r="320" spans="5:12" x14ac:dyDescent="0.3">
      <c r="E320" s="857"/>
      <c r="F320" s="857"/>
      <c r="G320" s="858"/>
      <c r="H320" s="859"/>
      <c r="I320" s="860"/>
      <c r="J320" s="860"/>
      <c r="K320" s="53"/>
      <c r="L320" s="53"/>
    </row>
    <row r="321" spans="5:12" x14ac:dyDescent="0.3">
      <c r="E321" s="857"/>
      <c r="F321" s="857"/>
      <c r="G321" s="858"/>
      <c r="H321" s="859"/>
      <c r="I321" s="860"/>
      <c r="J321" s="860"/>
      <c r="K321" s="53"/>
      <c r="L321" s="53"/>
    </row>
    <row r="322" spans="5:12" x14ac:dyDescent="0.3">
      <c r="E322" s="857"/>
      <c r="F322" s="857"/>
      <c r="G322" s="858"/>
      <c r="H322" s="859"/>
      <c r="I322" s="860"/>
      <c r="J322" s="860"/>
      <c r="K322" s="53"/>
      <c r="L322" s="53"/>
    </row>
    <row r="323" spans="5:12" x14ac:dyDescent="0.3">
      <c r="E323" s="857"/>
      <c r="F323" s="857"/>
      <c r="G323" s="858"/>
      <c r="H323" s="859"/>
      <c r="I323" s="860"/>
      <c r="J323" s="860"/>
      <c r="K323" s="53"/>
      <c r="L323" s="53"/>
    </row>
    <row r="324" spans="5:12" x14ac:dyDescent="0.3">
      <c r="E324" s="857"/>
      <c r="F324" s="857"/>
      <c r="G324" s="858"/>
      <c r="H324" s="859"/>
      <c r="I324" s="860"/>
      <c r="J324" s="860"/>
      <c r="K324" s="53"/>
      <c r="L324" s="53"/>
    </row>
    <row r="325" spans="5:12" x14ac:dyDescent="0.3">
      <c r="E325" s="857"/>
      <c r="F325" s="857"/>
      <c r="G325" s="858"/>
      <c r="H325" s="859"/>
      <c r="I325" s="860"/>
      <c r="J325" s="860"/>
      <c r="K325" s="53"/>
      <c r="L325" s="53"/>
    </row>
    <row r="326" spans="5:12" x14ac:dyDescent="0.3">
      <c r="E326" s="857"/>
      <c r="F326" s="857"/>
      <c r="G326" s="858"/>
      <c r="H326" s="859"/>
      <c r="I326" s="860"/>
      <c r="J326" s="860"/>
      <c r="K326" s="53"/>
      <c r="L326" s="53"/>
    </row>
    <row r="327" spans="5:12" x14ac:dyDescent="0.3">
      <c r="E327" s="857"/>
      <c r="F327" s="857"/>
      <c r="G327" s="858"/>
      <c r="H327" s="859"/>
      <c r="I327" s="860"/>
      <c r="J327" s="860"/>
      <c r="K327" s="53"/>
      <c r="L327" s="53"/>
    </row>
    <row r="328" spans="5:12" x14ac:dyDescent="0.3">
      <c r="E328" s="857"/>
      <c r="F328" s="857"/>
      <c r="G328" s="858"/>
      <c r="H328" s="859"/>
      <c r="I328" s="860"/>
      <c r="J328" s="860"/>
      <c r="K328" s="53"/>
      <c r="L328" s="53"/>
    </row>
    <row r="329" spans="5:12" x14ac:dyDescent="0.3">
      <c r="E329" s="857"/>
      <c r="F329" s="857"/>
      <c r="G329" s="858"/>
      <c r="H329" s="859"/>
      <c r="I329" s="860"/>
      <c r="J329" s="860"/>
      <c r="K329" s="53"/>
      <c r="L329" s="53"/>
    </row>
    <row r="330" spans="5:12" x14ac:dyDescent="0.3">
      <c r="E330" s="857"/>
      <c r="F330" s="857"/>
      <c r="G330" s="858"/>
      <c r="H330" s="859"/>
      <c r="I330" s="860"/>
      <c r="J330" s="860"/>
      <c r="K330" s="53"/>
      <c r="L330" s="53"/>
    </row>
    <row r="331" spans="5:12" x14ac:dyDescent="0.3">
      <c r="E331" s="857"/>
      <c r="F331" s="857"/>
      <c r="G331" s="858"/>
      <c r="H331" s="859"/>
      <c r="I331" s="860"/>
      <c r="J331" s="860"/>
      <c r="K331" s="53"/>
      <c r="L331" s="53"/>
    </row>
    <row r="332" spans="5:12" x14ac:dyDescent="0.3">
      <c r="E332" s="857"/>
      <c r="F332" s="857"/>
      <c r="G332" s="858"/>
      <c r="H332" s="859"/>
      <c r="I332" s="860"/>
      <c r="J332" s="860"/>
      <c r="K332" s="53"/>
      <c r="L332" s="53"/>
    </row>
    <row r="333" spans="5:12" x14ac:dyDescent="0.3">
      <c r="E333" s="857"/>
      <c r="F333" s="857"/>
      <c r="G333" s="858"/>
      <c r="H333" s="859"/>
      <c r="I333" s="860"/>
      <c r="J333" s="860"/>
      <c r="K333" s="53"/>
      <c r="L333" s="53"/>
    </row>
    <row r="334" spans="5:12" x14ac:dyDescent="0.3">
      <c r="E334" s="857"/>
      <c r="F334" s="857"/>
      <c r="G334" s="858"/>
      <c r="H334" s="859"/>
      <c r="I334" s="860"/>
      <c r="J334" s="860"/>
      <c r="K334" s="53"/>
      <c r="L334" s="53"/>
    </row>
    <row r="335" spans="5:12" x14ac:dyDescent="0.3">
      <c r="E335" s="857"/>
      <c r="F335" s="857"/>
      <c r="G335" s="858"/>
      <c r="H335" s="859"/>
      <c r="I335" s="860"/>
      <c r="J335" s="860"/>
      <c r="K335" s="53"/>
      <c r="L335" s="53"/>
    </row>
    <row r="336" spans="5:12" x14ac:dyDescent="0.3">
      <c r="E336" s="857"/>
      <c r="F336" s="857"/>
      <c r="G336" s="858"/>
      <c r="H336" s="859"/>
      <c r="I336" s="860"/>
      <c r="J336" s="860"/>
      <c r="K336" s="53"/>
      <c r="L336" s="53"/>
    </row>
    <row r="337" spans="5:12" x14ac:dyDescent="0.3">
      <c r="E337" s="857"/>
      <c r="F337" s="857"/>
      <c r="G337" s="858"/>
      <c r="H337" s="859"/>
      <c r="I337" s="860"/>
      <c r="J337" s="860"/>
      <c r="K337" s="53"/>
      <c r="L337" s="53"/>
    </row>
    <row r="338" spans="5:12" x14ac:dyDescent="0.3">
      <c r="E338" s="857"/>
      <c r="F338" s="857"/>
      <c r="G338" s="858"/>
      <c r="H338" s="859"/>
      <c r="I338" s="860"/>
      <c r="J338" s="860"/>
      <c r="K338" s="53"/>
      <c r="L338" s="53"/>
    </row>
    <row r="339" spans="5:12" x14ac:dyDescent="0.3">
      <c r="E339" s="857"/>
      <c r="F339" s="857"/>
      <c r="G339" s="858"/>
      <c r="H339" s="859"/>
      <c r="I339" s="860"/>
      <c r="J339" s="860"/>
      <c r="K339" s="53"/>
      <c r="L339" s="53"/>
    </row>
    <row r="340" spans="5:12" x14ac:dyDescent="0.3">
      <c r="E340" s="857"/>
      <c r="F340" s="857"/>
      <c r="G340" s="858"/>
      <c r="H340" s="859"/>
      <c r="I340" s="860"/>
      <c r="J340" s="860"/>
      <c r="K340" s="53"/>
      <c r="L340" s="53"/>
    </row>
    <row r="341" spans="5:12" x14ac:dyDescent="0.3">
      <c r="E341" s="857"/>
      <c r="F341" s="857"/>
      <c r="G341" s="858"/>
      <c r="H341" s="859"/>
      <c r="I341" s="860"/>
      <c r="J341" s="860"/>
      <c r="K341" s="53"/>
      <c r="L341" s="53"/>
    </row>
    <row r="342" spans="5:12" x14ac:dyDescent="0.3">
      <c r="E342" s="857"/>
      <c r="F342" s="857"/>
      <c r="G342" s="858"/>
      <c r="H342" s="859"/>
      <c r="I342" s="860"/>
      <c r="J342" s="860"/>
      <c r="K342" s="53"/>
      <c r="L342" s="53"/>
    </row>
    <row r="343" spans="5:12" x14ac:dyDescent="0.3">
      <c r="E343" s="857"/>
      <c r="F343" s="857"/>
      <c r="G343" s="858"/>
      <c r="H343" s="859"/>
      <c r="I343" s="860"/>
      <c r="J343" s="860"/>
      <c r="K343" s="53"/>
      <c r="L343" s="53"/>
    </row>
    <row r="344" spans="5:12" x14ac:dyDescent="0.3">
      <c r="E344" s="857"/>
      <c r="F344" s="857"/>
      <c r="G344" s="858"/>
      <c r="H344" s="859"/>
      <c r="I344" s="860"/>
      <c r="J344" s="860"/>
      <c r="K344" s="53"/>
      <c r="L344" s="53"/>
    </row>
    <row r="345" spans="5:12" x14ac:dyDescent="0.3">
      <c r="E345" s="857"/>
      <c r="F345" s="857"/>
      <c r="G345" s="858"/>
      <c r="H345" s="859"/>
      <c r="I345" s="860"/>
      <c r="J345" s="860"/>
      <c r="K345" s="53"/>
      <c r="L345" s="53"/>
    </row>
    <row r="346" spans="5:12" x14ac:dyDescent="0.3">
      <c r="E346" s="857"/>
      <c r="F346" s="857"/>
      <c r="G346" s="858"/>
      <c r="H346" s="859"/>
      <c r="I346" s="860"/>
      <c r="J346" s="860"/>
      <c r="K346" s="53"/>
      <c r="L346" s="53"/>
    </row>
    <row r="347" spans="5:12" x14ac:dyDescent="0.3">
      <c r="E347" s="857"/>
      <c r="F347" s="857"/>
      <c r="G347" s="858"/>
      <c r="H347" s="859"/>
      <c r="I347" s="860"/>
      <c r="J347" s="860"/>
      <c r="K347" s="53"/>
      <c r="L347" s="53"/>
    </row>
    <row r="348" spans="5:12" x14ac:dyDescent="0.3">
      <c r="E348" s="857"/>
      <c r="F348" s="857"/>
      <c r="G348" s="858"/>
      <c r="H348" s="859"/>
      <c r="I348" s="860"/>
      <c r="J348" s="860"/>
      <c r="K348" s="53"/>
      <c r="L348" s="53"/>
    </row>
    <row r="349" spans="5:12" x14ac:dyDescent="0.3">
      <c r="E349" s="857"/>
      <c r="F349" s="857"/>
      <c r="G349" s="858"/>
      <c r="H349" s="859"/>
      <c r="I349" s="860"/>
      <c r="J349" s="860"/>
      <c r="K349" s="53"/>
      <c r="L349" s="53"/>
    </row>
    <row r="350" spans="5:12" x14ac:dyDescent="0.3">
      <c r="E350" s="857"/>
      <c r="F350" s="857"/>
      <c r="G350" s="858"/>
      <c r="H350" s="859"/>
      <c r="I350" s="860"/>
      <c r="J350" s="860"/>
      <c r="K350" s="53"/>
      <c r="L350" s="53"/>
    </row>
    <row r="351" spans="5:12" x14ac:dyDescent="0.3">
      <c r="E351" s="857"/>
      <c r="F351" s="857"/>
      <c r="G351" s="858"/>
      <c r="H351" s="859"/>
      <c r="I351" s="860"/>
      <c r="J351" s="860"/>
      <c r="K351" s="53"/>
      <c r="L351" s="53"/>
    </row>
    <row r="352" spans="5:12" x14ac:dyDescent="0.3">
      <c r="E352" s="857"/>
      <c r="F352" s="857"/>
      <c r="G352" s="858"/>
      <c r="H352" s="859"/>
      <c r="I352" s="860"/>
      <c r="J352" s="860"/>
      <c r="K352" s="53"/>
      <c r="L352" s="53"/>
    </row>
    <row r="353" spans="5:12" x14ac:dyDescent="0.3">
      <c r="E353" s="857"/>
      <c r="F353" s="857"/>
      <c r="G353" s="858"/>
      <c r="H353" s="859"/>
      <c r="I353" s="860"/>
      <c r="J353" s="860"/>
      <c r="K353" s="53"/>
      <c r="L353" s="53"/>
    </row>
    <row r="354" spans="5:12" x14ac:dyDescent="0.3">
      <c r="E354" s="857"/>
      <c r="F354" s="857"/>
      <c r="G354" s="858"/>
      <c r="H354" s="859"/>
      <c r="I354" s="860"/>
      <c r="J354" s="860"/>
      <c r="K354" s="53"/>
      <c r="L354" s="53"/>
    </row>
    <row r="355" spans="5:12" x14ac:dyDescent="0.3">
      <c r="E355" s="857"/>
      <c r="F355" s="857"/>
      <c r="G355" s="858"/>
      <c r="H355" s="859"/>
      <c r="I355" s="860"/>
      <c r="J355" s="860"/>
      <c r="K355" s="53"/>
      <c r="L355" s="53"/>
    </row>
    <row r="356" spans="5:12" x14ac:dyDescent="0.3">
      <c r="E356" s="857"/>
      <c r="F356" s="857"/>
      <c r="G356" s="858"/>
      <c r="H356" s="859"/>
      <c r="I356" s="860"/>
      <c r="J356" s="860"/>
      <c r="K356" s="53"/>
      <c r="L356" s="53"/>
    </row>
    <row r="357" spans="5:12" x14ac:dyDescent="0.3">
      <c r="E357" s="857"/>
      <c r="F357" s="857"/>
      <c r="G357" s="858"/>
      <c r="H357" s="859"/>
      <c r="I357" s="860"/>
      <c r="J357" s="860"/>
      <c r="K357" s="53"/>
      <c r="L357" s="53"/>
    </row>
    <row r="358" spans="5:12" x14ac:dyDescent="0.3">
      <c r="E358" s="857"/>
      <c r="F358" s="857"/>
      <c r="G358" s="858"/>
      <c r="H358" s="859"/>
      <c r="I358" s="860"/>
      <c r="J358" s="860"/>
      <c r="K358" s="53"/>
      <c r="L358" s="53"/>
    </row>
    <row r="359" spans="5:12" x14ac:dyDescent="0.3">
      <c r="E359" s="857"/>
      <c r="F359" s="857"/>
      <c r="G359" s="858"/>
      <c r="H359" s="859"/>
      <c r="I359" s="860"/>
      <c r="J359" s="860"/>
      <c r="K359" s="53"/>
      <c r="L359" s="53"/>
    </row>
    <row r="360" spans="5:12" x14ac:dyDescent="0.3">
      <c r="E360" s="857"/>
      <c r="F360" s="857"/>
      <c r="G360" s="858"/>
      <c r="H360" s="859"/>
      <c r="I360" s="860"/>
      <c r="J360" s="860"/>
      <c r="K360" s="53"/>
      <c r="L360" s="53"/>
    </row>
    <row r="361" spans="5:12" x14ac:dyDescent="0.3">
      <c r="E361" s="857"/>
      <c r="F361" s="857"/>
      <c r="G361" s="858"/>
      <c r="H361" s="859"/>
      <c r="I361" s="860"/>
      <c r="J361" s="860"/>
      <c r="K361" s="53"/>
      <c r="L361" s="53"/>
    </row>
    <row r="362" spans="5:12" x14ac:dyDescent="0.3">
      <c r="E362" s="857"/>
      <c r="F362" s="857"/>
      <c r="G362" s="858"/>
      <c r="H362" s="859"/>
      <c r="I362" s="860"/>
      <c r="J362" s="860"/>
      <c r="K362" s="53"/>
      <c r="L362" s="53"/>
    </row>
    <row r="363" spans="5:12" x14ac:dyDescent="0.3">
      <c r="E363" s="857"/>
      <c r="F363" s="857"/>
      <c r="G363" s="858"/>
      <c r="H363" s="859"/>
      <c r="I363" s="860"/>
      <c r="J363" s="860"/>
      <c r="K363" s="53"/>
      <c r="L363" s="53"/>
    </row>
    <row r="364" spans="5:12" x14ac:dyDescent="0.3">
      <c r="E364" s="857"/>
      <c r="F364" s="857"/>
      <c r="G364" s="858"/>
      <c r="H364" s="859"/>
      <c r="I364" s="860"/>
      <c r="J364" s="860"/>
      <c r="K364" s="53"/>
      <c r="L364" s="53"/>
    </row>
    <row r="365" spans="5:12" x14ac:dyDescent="0.3">
      <c r="E365" s="857"/>
      <c r="F365" s="857"/>
      <c r="G365" s="858"/>
      <c r="H365" s="859"/>
      <c r="I365" s="860"/>
      <c r="J365" s="860"/>
      <c r="K365" s="53"/>
      <c r="L365" s="53"/>
    </row>
    <row r="366" spans="5:12" x14ac:dyDescent="0.3">
      <c r="E366" s="857"/>
      <c r="F366" s="857"/>
      <c r="G366" s="858"/>
      <c r="H366" s="859"/>
      <c r="I366" s="860"/>
      <c r="J366" s="860"/>
      <c r="K366" s="53"/>
      <c r="L366" s="53"/>
    </row>
    <row r="367" spans="5:12" x14ac:dyDescent="0.3">
      <c r="E367" s="857"/>
      <c r="F367" s="857"/>
      <c r="G367" s="858"/>
      <c r="H367" s="859"/>
      <c r="I367" s="860"/>
      <c r="J367" s="860"/>
      <c r="K367" s="53"/>
      <c r="L367" s="53"/>
    </row>
    <row r="368" spans="5:12" x14ac:dyDescent="0.3">
      <c r="E368" s="857"/>
      <c r="F368" s="857"/>
      <c r="G368" s="858"/>
      <c r="H368" s="859"/>
      <c r="I368" s="860"/>
      <c r="J368" s="860"/>
      <c r="K368" s="53"/>
      <c r="L368" s="53"/>
    </row>
    <row r="369" spans="5:12" x14ac:dyDescent="0.3">
      <c r="E369" s="857"/>
      <c r="F369" s="857"/>
      <c r="G369" s="858"/>
      <c r="H369" s="859"/>
      <c r="I369" s="860"/>
      <c r="J369" s="860"/>
      <c r="K369" s="53"/>
      <c r="L369" s="53"/>
    </row>
    <row r="370" spans="5:12" x14ac:dyDescent="0.3">
      <c r="E370" s="857"/>
      <c r="F370" s="857"/>
      <c r="G370" s="858"/>
      <c r="H370" s="859"/>
      <c r="I370" s="860"/>
      <c r="J370" s="860"/>
      <c r="K370" s="53"/>
      <c r="L370" s="53"/>
    </row>
    <row r="371" spans="5:12" x14ac:dyDescent="0.3">
      <c r="E371" s="857"/>
      <c r="F371" s="857"/>
      <c r="G371" s="858"/>
      <c r="H371" s="859"/>
      <c r="I371" s="860"/>
      <c r="J371" s="860"/>
      <c r="K371" s="53"/>
      <c r="L371" s="53"/>
    </row>
    <row r="372" spans="5:12" x14ac:dyDescent="0.3">
      <c r="E372" s="857"/>
      <c r="F372" s="857"/>
      <c r="G372" s="858"/>
      <c r="H372" s="859"/>
      <c r="I372" s="860"/>
      <c r="J372" s="860"/>
      <c r="K372" s="53"/>
      <c r="L372" s="53"/>
    </row>
    <row r="373" spans="5:12" x14ac:dyDescent="0.3">
      <c r="E373" s="857"/>
      <c r="F373" s="857"/>
      <c r="G373" s="858"/>
      <c r="H373" s="859"/>
      <c r="I373" s="860"/>
      <c r="J373" s="860"/>
      <c r="K373" s="53"/>
      <c r="L373" s="53"/>
    </row>
    <row r="374" spans="5:12" x14ac:dyDescent="0.3">
      <c r="E374" s="857"/>
      <c r="F374" s="857"/>
      <c r="G374" s="858"/>
      <c r="H374" s="859"/>
      <c r="I374" s="860"/>
      <c r="J374" s="860"/>
      <c r="K374" s="53"/>
      <c r="L374" s="53"/>
    </row>
    <row r="375" spans="5:12" x14ac:dyDescent="0.3">
      <c r="E375" s="857"/>
      <c r="F375" s="857"/>
      <c r="G375" s="858"/>
      <c r="H375" s="859"/>
      <c r="I375" s="860"/>
      <c r="J375" s="860"/>
      <c r="K375" s="53"/>
      <c r="L375" s="53"/>
    </row>
    <row r="376" spans="5:12" x14ac:dyDescent="0.3">
      <c r="E376" s="857"/>
      <c r="F376" s="857"/>
      <c r="G376" s="858"/>
      <c r="H376" s="859"/>
      <c r="I376" s="860"/>
      <c r="J376" s="860"/>
      <c r="K376" s="53"/>
      <c r="L376" s="53"/>
    </row>
    <row r="377" spans="5:12" x14ac:dyDescent="0.3">
      <c r="E377" s="857"/>
      <c r="F377" s="857"/>
      <c r="G377" s="858"/>
      <c r="H377" s="859"/>
      <c r="I377" s="860"/>
      <c r="J377" s="860"/>
      <c r="K377" s="53"/>
      <c r="L377" s="53"/>
    </row>
    <row r="378" spans="5:12" x14ac:dyDescent="0.3">
      <c r="E378" s="857"/>
      <c r="F378" s="857"/>
      <c r="G378" s="858"/>
      <c r="H378" s="859"/>
      <c r="I378" s="860"/>
      <c r="J378" s="860"/>
      <c r="K378" s="53"/>
      <c r="L378" s="53"/>
    </row>
    <row r="379" spans="5:12" x14ac:dyDescent="0.3">
      <c r="E379" s="857"/>
      <c r="F379" s="857"/>
      <c r="G379" s="858"/>
      <c r="H379" s="859"/>
      <c r="I379" s="860"/>
      <c r="J379" s="860"/>
      <c r="K379" s="53"/>
      <c r="L379" s="53"/>
    </row>
    <row r="380" spans="5:12" x14ac:dyDescent="0.3">
      <c r="E380" s="857"/>
      <c r="F380" s="857"/>
      <c r="G380" s="858"/>
      <c r="H380" s="859"/>
      <c r="I380" s="860"/>
      <c r="J380" s="860"/>
      <c r="K380" s="53"/>
      <c r="L380" s="53"/>
    </row>
    <row r="381" spans="5:12" x14ac:dyDescent="0.3">
      <c r="E381" s="857"/>
      <c r="F381" s="857"/>
      <c r="G381" s="858"/>
      <c r="H381" s="859"/>
      <c r="I381" s="860"/>
      <c r="J381" s="860"/>
      <c r="K381" s="53"/>
      <c r="L381" s="53"/>
    </row>
    <row r="382" spans="5:12" x14ac:dyDescent="0.3">
      <c r="E382" s="857"/>
      <c r="F382" s="857"/>
      <c r="G382" s="858"/>
      <c r="H382" s="859"/>
      <c r="I382" s="860"/>
      <c r="J382" s="860"/>
      <c r="K382" s="53"/>
      <c r="L382" s="53"/>
    </row>
    <row r="383" spans="5:12" x14ac:dyDescent="0.3">
      <c r="E383" s="857"/>
      <c r="F383" s="857"/>
      <c r="G383" s="858"/>
      <c r="H383" s="859"/>
      <c r="I383" s="860"/>
      <c r="J383" s="860"/>
      <c r="K383" s="53"/>
      <c r="L383" s="53"/>
    </row>
    <row r="384" spans="5:12" x14ac:dyDescent="0.3">
      <c r="E384" s="857"/>
      <c r="F384" s="857"/>
      <c r="G384" s="858"/>
      <c r="H384" s="859"/>
      <c r="I384" s="860"/>
      <c r="J384" s="860"/>
      <c r="K384" s="53"/>
      <c r="L384" s="53"/>
    </row>
    <row r="385" spans="5:12" x14ac:dyDescent="0.3">
      <c r="E385" s="857"/>
      <c r="F385" s="857"/>
      <c r="G385" s="858"/>
      <c r="H385" s="859"/>
      <c r="I385" s="860"/>
      <c r="J385" s="860"/>
      <c r="K385" s="53"/>
      <c r="L385" s="53"/>
    </row>
    <row r="386" spans="5:12" x14ac:dyDescent="0.3">
      <c r="E386" s="857"/>
      <c r="F386" s="857"/>
      <c r="G386" s="858"/>
      <c r="H386" s="859"/>
      <c r="I386" s="860"/>
      <c r="J386" s="860"/>
      <c r="K386" s="53"/>
      <c r="L386" s="53"/>
    </row>
    <row r="387" spans="5:12" x14ac:dyDescent="0.3">
      <c r="E387" s="857"/>
      <c r="F387" s="857"/>
      <c r="G387" s="858"/>
      <c r="H387" s="859"/>
      <c r="I387" s="860"/>
      <c r="J387" s="860"/>
      <c r="K387" s="53"/>
      <c r="L387" s="53"/>
    </row>
    <row r="388" spans="5:12" x14ac:dyDescent="0.3">
      <c r="E388" s="857"/>
      <c r="F388" s="857"/>
      <c r="G388" s="858"/>
      <c r="H388" s="859"/>
      <c r="I388" s="860"/>
      <c r="J388" s="860"/>
      <c r="K388" s="53"/>
      <c r="L388" s="53"/>
    </row>
    <row r="389" spans="5:12" x14ac:dyDescent="0.3">
      <c r="E389" s="857"/>
      <c r="F389" s="857"/>
      <c r="G389" s="858"/>
      <c r="H389" s="859"/>
      <c r="I389" s="860"/>
      <c r="J389" s="860"/>
      <c r="K389" s="53"/>
      <c r="L389" s="53"/>
    </row>
    <row r="390" spans="5:12" x14ac:dyDescent="0.3">
      <c r="E390" s="857"/>
      <c r="F390" s="857"/>
      <c r="G390" s="858"/>
      <c r="H390" s="859"/>
      <c r="I390" s="860"/>
      <c r="J390" s="860"/>
      <c r="K390" s="53"/>
      <c r="L390" s="53"/>
    </row>
    <row r="391" spans="5:12" x14ac:dyDescent="0.3">
      <c r="E391" s="857"/>
      <c r="F391" s="857"/>
      <c r="G391" s="858"/>
      <c r="H391" s="859"/>
      <c r="I391" s="860"/>
      <c r="J391" s="860"/>
      <c r="K391" s="53"/>
      <c r="L391" s="53"/>
    </row>
    <row r="392" spans="5:12" x14ac:dyDescent="0.3">
      <c r="E392" s="857"/>
      <c r="F392" s="857"/>
      <c r="G392" s="858"/>
      <c r="H392" s="859"/>
      <c r="I392" s="860"/>
      <c r="J392" s="860"/>
      <c r="K392" s="53"/>
      <c r="L392" s="53"/>
    </row>
    <row r="393" spans="5:12" x14ac:dyDescent="0.3">
      <c r="E393" s="857"/>
      <c r="F393" s="857"/>
      <c r="G393" s="858"/>
      <c r="H393" s="859"/>
      <c r="I393" s="860"/>
      <c r="J393" s="860"/>
      <c r="K393" s="53"/>
      <c r="L393" s="53"/>
    </row>
    <row r="394" spans="5:12" x14ac:dyDescent="0.3">
      <c r="E394" s="857"/>
      <c r="F394" s="857"/>
      <c r="G394" s="858"/>
      <c r="H394" s="859"/>
      <c r="I394" s="860"/>
      <c r="J394" s="860"/>
      <c r="K394" s="53"/>
      <c r="L394" s="53"/>
    </row>
    <row r="395" spans="5:12" x14ac:dyDescent="0.3">
      <c r="E395" s="857"/>
      <c r="F395" s="857"/>
      <c r="G395" s="858"/>
      <c r="H395" s="859"/>
      <c r="I395" s="860"/>
      <c r="J395" s="860"/>
      <c r="K395" s="53"/>
      <c r="L395" s="53"/>
    </row>
    <row r="396" spans="5:12" x14ac:dyDescent="0.3">
      <c r="E396" s="857"/>
      <c r="F396" s="857"/>
      <c r="G396" s="858"/>
      <c r="H396" s="859"/>
      <c r="I396" s="860"/>
      <c r="J396" s="860"/>
      <c r="K396" s="53"/>
      <c r="L396" s="53"/>
    </row>
    <row r="397" spans="5:12" x14ac:dyDescent="0.3">
      <c r="E397" s="857"/>
      <c r="F397" s="857"/>
      <c r="G397" s="858"/>
      <c r="H397" s="859"/>
      <c r="I397" s="860"/>
      <c r="J397" s="860"/>
      <c r="K397" s="53"/>
      <c r="L397" s="53"/>
    </row>
    <row r="398" spans="5:12" x14ac:dyDescent="0.3">
      <c r="E398" s="857"/>
      <c r="F398" s="857"/>
      <c r="G398" s="858"/>
      <c r="H398" s="859"/>
      <c r="I398" s="860"/>
      <c r="J398" s="860"/>
      <c r="K398" s="53"/>
      <c r="L398" s="53"/>
    </row>
    <row r="399" spans="5:12" x14ac:dyDescent="0.3">
      <c r="E399" s="857"/>
      <c r="F399" s="857"/>
      <c r="G399" s="858"/>
      <c r="H399" s="859"/>
      <c r="I399" s="860"/>
      <c r="J399" s="860"/>
      <c r="K399" s="53"/>
      <c r="L399" s="53"/>
    </row>
    <row r="400" spans="5:12" x14ac:dyDescent="0.3">
      <c r="E400" s="857"/>
      <c r="F400" s="857"/>
      <c r="G400" s="858"/>
      <c r="H400" s="859"/>
      <c r="I400" s="860"/>
      <c r="J400" s="860"/>
      <c r="K400" s="53"/>
      <c r="L400" s="53"/>
    </row>
    <row r="401" spans="5:12" x14ac:dyDescent="0.3">
      <c r="E401" s="857"/>
      <c r="F401" s="857"/>
      <c r="G401" s="858"/>
      <c r="H401" s="859"/>
      <c r="I401" s="860"/>
      <c r="J401" s="860"/>
      <c r="K401" s="53"/>
      <c r="L401" s="53"/>
    </row>
    <row r="402" spans="5:12" x14ac:dyDescent="0.3">
      <c r="E402" s="857"/>
      <c r="F402" s="857"/>
      <c r="G402" s="858"/>
      <c r="H402" s="859"/>
      <c r="I402" s="860"/>
      <c r="J402" s="860"/>
      <c r="K402" s="53"/>
      <c r="L402" s="53"/>
    </row>
    <row r="403" spans="5:12" x14ac:dyDescent="0.3">
      <c r="E403" s="857"/>
      <c r="F403" s="857"/>
      <c r="G403" s="858"/>
      <c r="H403" s="859"/>
      <c r="I403" s="860"/>
      <c r="J403" s="860"/>
      <c r="K403" s="53"/>
      <c r="L403" s="53"/>
    </row>
    <row r="404" spans="5:12" x14ac:dyDescent="0.3">
      <c r="E404" s="857"/>
      <c r="F404" s="857"/>
      <c r="G404" s="858"/>
      <c r="H404" s="859"/>
      <c r="I404" s="860"/>
      <c r="J404" s="860"/>
      <c r="K404" s="53"/>
      <c r="L404" s="53"/>
    </row>
    <row r="405" spans="5:12" x14ac:dyDescent="0.3">
      <c r="E405" s="857"/>
      <c r="F405" s="857"/>
      <c r="G405" s="858"/>
      <c r="H405" s="859"/>
      <c r="I405" s="860"/>
      <c r="J405" s="860"/>
      <c r="K405" s="53"/>
      <c r="L405" s="53"/>
    </row>
    <row r="406" spans="5:12" x14ac:dyDescent="0.3">
      <c r="E406" s="857"/>
      <c r="F406" s="857"/>
      <c r="G406" s="858"/>
      <c r="H406" s="859"/>
      <c r="I406" s="860"/>
      <c r="J406" s="860"/>
      <c r="K406" s="53"/>
      <c r="L406" s="53"/>
    </row>
    <row r="407" spans="5:12" x14ac:dyDescent="0.3">
      <c r="E407" s="857"/>
      <c r="F407" s="857"/>
      <c r="G407" s="858"/>
      <c r="H407" s="859"/>
      <c r="I407" s="860"/>
      <c r="J407" s="860"/>
      <c r="K407" s="53"/>
      <c r="L407" s="53"/>
    </row>
    <row r="408" spans="5:12" x14ac:dyDescent="0.3">
      <c r="E408" s="857"/>
      <c r="F408" s="857"/>
      <c r="G408" s="858"/>
      <c r="H408" s="859"/>
      <c r="I408" s="860"/>
      <c r="J408" s="860"/>
      <c r="K408" s="53"/>
      <c r="L408" s="53"/>
    </row>
    <row r="409" spans="5:12" x14ac:dyDescent="0.3">
      <c r="E409" s="857"/>
      <c r="F409" s="857"/>
      <c r="G409" s="858"/>
      <c r="H409" s="859"/>
      <c r="I409" s="860"/>
      <c r="J409" s="860"/>
      <c r="K409" s="53"/>
      <c r="L409" s="53"/>
    </row>
    <row r="410" spans="5:12" x14ac:dyDescent="0.3">
      <c r="E410" s="857"/>
      <c r="F410" s="857"/>
      <c r="G410" s="858"/>
      <c r="H410" s="859"/>
      <c r="I410" s="860"/>
      <c r="J410" s="860"/>
      <c r="K410" s="53"/>
      <c r="L410" s="53"/>
    </row>
    <row r="411" spans="5:12" x14ac:dyDescent="0.3">
      <c r="E411" s="857"/>
      <c r="F411" s="857"/>
      <c r="G411" s="858"/>
      <c r="H411" s="859"/>
      <c r="I411" s="860"/>
      <c r="J411" s="860"/>
      <c r="K411" s="53"/>
      <c r="L411" s="53"/>
    </row>
    <row r="412" spans="5:12" x14ac:dyDescent="0.3">
      <c r="E412" s="857"/>
      <c r="F412" s="857"/>
      <c r="G412" s="858"/>
      <c r="H412" s="859"/>
      <c r="I412" s="860"/>
      <c r="J412" s="860"/>
      <c r="K412" s="53"/>
      <c r="L412" s="53"/>
    </row>
    <row r="413" spans="5:12" x14ac:dyDescent="0.3">
      <c r="E413" s="857"/>
      <c r="F413" s="857"/>
      <c r="G413" s="858"/>
      <c r="H413" s="859"/>
      <c r="I413" s="860"/>
      <c r="J413" s="860"/>
      <c r="K413" s="53"/>
      <c r="L413" s="53"/>
    </row>
    <row r="414" spans="5:12" x14ac:dyDescent="0.3">
      <c r="E414" s="857"/>
      <c r="F414" s="857"/>
      <c r="G414" s="858"/>
      <c r="H414" s="859"/>
      <c r="I414" s="860"/>
      <c r="J414" s="860"/>
      <c r="K414" s="53"/>
      <c r="L414" s="53"/>
    </row>
    <row r="415" spans="5:12" x14ac:dyDescent="0.3">
      <c r="E415" s="857"/>
      <c r="F415" s="857"/>
      <c r="G415" s="858"/>
      <c r="H415" s="859"/>
      <c r="I415" s="860"/>
      <c r="J415" s="860"/>
      <c r="K415" s="53"/>
      <c r="L415" s="53"/>
    </row>
    <row r="416" spans="5:12" x14ac:dyDescent="0.3">
      <c r="E416" s="857"/>
      <c r="F416" s="857"/>
      <c r="G416" s="858"/>
      <c r="H416" s="859"/>
      <c r="I416" s="860"/>
      <c r="J416" s="860"/>
      <c r="K416" s="53"/>
      <c r="L416" s="53"/>
    </row>
    <row r="417" spans="5:12" x14ac:dyDescent="0.3">
      <c r="E417" s="857"/>
      <c r="F417" s="857"/>
      <c r="G417" s="858"/>
      <c r="H417" s="859"/>
      <c r="I417" s="860"/>
      <c r="J417" s="860"/>
      <c r="K417" s="53"/>
      <c r="L417" s="53"/>
    </row>
    <row r="418" spans="5:12" x14ac:dyDescent="0.3">
      <c r="E418" s="857"/>
      <c r="F418" s="857"/>
      <c r="G418" s="858"/>
      <c r="H418" s="859"/>
      <c r="I418" s="860"/>
      <c r="J418" s="860"/>
      <c r="K418" s="53"/>
      <c r="L418" s="53"/>
    </row>
    <row r="419" spans="5:12" x14ac:dyDescent="0.3">
      <c r="E419" s="857"/>
      <c r="F419" s="857"/>
      <c r="G419" s="858"/>
      <c r="H419" s="859"/>
      <c r="I419" s="860"/>
      <c r="J419" s="860"/>
      <c r="K419" s="53"/>
      <c r="L419" s="53"/>
    </row>
    <row r="420" spans="5:12" x14ac:dyDescent="0.3">
      <c r="E420" s="857"/>
      <c r="F420" s="857"/>
      <c r="G420" s="858"/>
      <c r="H420" s="859"/>
      <c r="I420" s="860"/>
      <c r="J420" s="860"/>
      <c r="K420" s="53"/>
      <c r="L420" s="53"/>
    </row>
    <row r="421" spans="5:12" x14ac:dyDescent="0.3">
      <c r="E421" s="857"/>
      <c r="F421" s="857"/>
      <c r="G421" s="858"/>
      <c r="H421" s="859"/>
      <c r="I421" s="860"/>
      <c r="J421" s="860"/>
      <c r="K421" s="53"/>
      <c r="L421" s="53"/>
    </row>
    <row r="422" spans="5:12" x14ac:dyDescent="0.3">
      <c r="E422" s="857"/>
      <c r="F422" s="857"/>
      <c r="G422" s="858"/>
      <c r="H422" s="859"/>
      <c r="I422" s="860"/>
      <c r="J422" s="860"/>
      <c r="K422" s="53"/>
      <c r="L422" s="53"/>
    </row>
    <row r="423" spans="5:12" x14ac:dyDescent="0.3">
      <c r="E423" s="857"/>
      <c r="F423" s="857"/>
      <c r="G423" s="858"/>
      <c r="H423" s="859"/>
      <c r="I423" s="860"/>
      <c r="J423" s="860"/>
      <c r="K423" s="53"/>
      <c r="L423" s="53"/>
    </row>
    <row r="424" spans="5:12" x14ac:dyDescent="0.3">
      <c r="E424" s="857"/>
      <c r="F424" s="857"/>
      <c r="G424" s="858"/>
      <c r="H424" s="859"/>
      <c r="I424" s="860"/>
      <c r="J424" s="860"/>
      <c r="K424" s="53"/>
      <c r="L424" s="53"/>
    </row>
    <row r="425" spans="5:12" x14ac:dyDescent="0.3">
      <c r="E425" s="857"/>
      <c r="F425" s="857"/>
      <c r="G425" s="858"/>
      <c r="H425" s="859"/>
      <c r="I425" s="860"/>
      <c r="J425" s="860"/>
      <c r="K425" s="53"/>
      <c r="L425" s="53"/>
    </row>
    <row r="426" spans="5:12" x14ac:dyDescent="0.3">
      <c r="E426" s="857"/>
      <c r="F426" s="857"/>
      <c r="G426" s="858"/>
      <c r="H426" s="859"/>
      <c r="I426" s="860"/>
      <c r="J426" s="860"/>
      <c r="K426" s="53"/>
      <c r="L426" s="53"/>
    </row>
    <row r="427" spans="5:12" x14ac:dyDescent="0.3">
      <c r="E427" s="857"/>
      <c r="F427" s="857"/>
      <c r="G427" s="858"/>
      <c r="H427" s="859"/>
      <c r="I427" s="860"/>
      <c r="J427" s="860"/>
      <c r="K427" s="53"/>
      <c r="L427" s="53"/>
    </row>
    <row r="428" spans="5:12" x14ac:dyDescent="0.3">
      <c r="E428" s="857"/>
      <c r="F428" s="857"/>
      <c r="G428" s="858"/>
      <c r="H428" s="859"/>
      <c r="I428" s="860"/>
      <c r="J428" s="860"/>
      <c r="K428" s="53"/>
      <c r="L428" s="53"/>
    </row>
    <row r="429" spans="5:12" x14ac:dyDescent="0.3">
      <c r="E429" s="857"/>
      <c r="F429" s="857"/>
      <c r="G429" s="858"/>
      <c r="H429" s="859"/>
      <c r="I429" s="860"/>
      <c r="J429" s="860"/>
      <c r="K429" s="53"/>
      <c r="L429" s="53"/>
    </row>
    <row r="430" spans="5:12" x14ac:dyDescent="0.3">
      <c r="E430" s="857"/>
      <c r="F430" s="857"/>
      <c r="G430" s="858"/>
      <c r="H430" s="859"/>
      <c r="I430" s="860"/>
      <c r="J430" s="860"/>
      <c r="K430" s="53"/>
      <c r="L430" s="53"/>
    </row>
    <row r="431" spans="5:12" x14ac:dyDescent="0.3">
      <c r="E431" s="857"/>
      <c r="F431" s="857"/>
      <c r="G431" s="858"/>
      <c r="H431" s="859"/>
      <c r="I431" s="860"/>
      <c r="J431" s="860"/>
      <c r="K431" s="53"/>
      <c r="L431" s="53"/>
    </row>
    <row r="432" spans="5:12" x14ac:dyDescent="0.3">
      <c r="E432" s="857"/>
      <c r="F432" s="857"/>
      <c r="G432" s="858"/>
      <c r="H432" s="859"/>
      <c r="I432" s="860"/>
      <c r="J432" s="860"/>
      <c r="K432" s="53"/>
      <c r="L432" s="53"/>
    </row>
    <row r="433" spans="5:12" x14ac:dyDescent="0.3">
      <c r="E433" s="857"/>
      <c r="F433" s="857"/>
      <c r="G433" s="858"/>
      <c r="H433" s="859"/>
      <c r="I433" s="860"/>
      <c r="J433" s="860"/>
      <c r="K433" s="53"/>
      <c r="L433" s="53"/>
    </row>
    <row r="434" spans="5:12" x14ac:dyDescent="0.3">
      <c r="E434" s="857"/>
      <c r="F434" s="857"/>
      <c r="G434" s="858"/>
      <c r="H434" s="859"/>
      <c r="I434" s="860"/>
      <c r="J434" s="860"/>
      <c r="K434" s="53"/>
      <c r="L434" s="53"/>
    </row>
    <row r="435" spans="5:12" x14ac:dyDescent="0.3">
      <c r="E435" s="857"/>
      <c r="F435" s="857"/>
      <c r="G435" s="858"/>
      <c r="H435" s="859"/>
      <c r="I435" s="860"/>
      <c r="J435" s="860"/>
      <c r="K435" s="53"/>
      <c r="L435" s="53"/>
    </row>
    <row r="436" spans="5:12" x14ac:dyDescent="0.3">
      <c r="E436" s="857"/>
      <c r="F436" s="857"/>
      <c r="G436" s="858"/>
      <c r="H436" s="859"/>
      <c r="I436" s="860"/>
      <c r="J436" s="860"/>
      <c r="K436" s="53"/>
      <c r="L436" s="53"/>
    </row>
    <row r="437" spans="5:12" x14ac:dyDescent="0.3">
      <c r="E437" s="857"/>
      <c r="F437" s="857"/>
      <c r="G437" s="858"/>
      <c r="H437" s="859"/>
      <c r="I437" s="860"/>
      <c r="J437" s="860"/>
      <c r="K437" s="53"/>
      <c r="L437" s="53"/>
    </row>
    <row r="438" spans="5:12" x14ac:dyDescent="0.3">
      <c r="E438" s="857"/>
      <c r="F438" s="857"/>
      <c r="G438" s="858"/>
      <c r="H438" s="859"/>
      <c r="I438" s="860"/>
      <c r="J438" s="860"/>
      <c r="K438" s="53"/>
      <c r="L438" s="53"/>
    </row>
    <row r="439" spans="5:12" x14ac:dyDescent="0.3">
      <c r="E439" s="857"/>
      <c r="F439" s="857"/>
      <c r="G439" s="858"/>
      <c r="H439" s="859"/>
      <c r="I439" s="860"/>
      <c r="J439" s="860"/>
      <c r="K439" s="53"/>
      <c r="L439" s="53"/>
    </row>
    <row r="440" spans="5:12" x14ac:dyDescent="0.3">
      <c r="E440" s="857"/>
      <c r="F440" s="857"/>
      <c r="G440" s="858"/>
      <c r="H440" s="859"/>
      <c r="I440" s="860"/>
      <c r="J440" s="860"/>
      <c r="K440" s="53"/>
      <c r="L440" s="53"/>
    </row>
    <row r="441" spans="5:12" x14ac:dyDescent="0.3">
      <c r="E441" s="857"/>
      <c r="F441" s="857"/>
      <c r="G441" s="858"/>
      <c r="H441" s="859"/>
      <c r="I441" s="860"/>
      <c r="J441" s="860"/>
      <c r="K441" s="53"/>
      <c r="L441" s="53"/>
    </row>
    <row r="442" spans="5:12" x14ac:dyDescent="0.3">
      <c r="E442" s="857"/>
      <c r="F442" s="857"/>
      <c r="G442" s="858"/>
      <c r="H442" s="859"/>
      <c r="I442" s="860"/>
      <c r="J442" s="860"/>
      <c r="K442" s="53"/>
      <c r="L442" s="53"/>
    </row>
    <row r="443" spans="5:12" x14ac:dyDescent="0.3">
      <c r="E443" s="857"/>
      <c r="F443" s="857"/>
      <c r="G443" s="858"/>
      <c r="H443" s="859"/>
      <c r="I443" s="860"/>
      <c r="J443" s="860"/>
      <c r="K443" s="53"/>
      <c r="L443" s="53"/>
    </row>
    <row r="444" spans="5:12" x14ac:dyDescent="0.3">
      <c r="E444" s="857"/>
      <c r="F444" s="857"/>
      <c r="G444" s="858"/>
      <c r="H444" s="859"/>
      <c r="I444" s="860"/>
      <c r="J444" s="860"/>
      <c r="K444" s="53"/>
      <c r="L444" s="53"/>
    </row>
    <row r="445" spans="5:12" x14ac:dyDescent="0.3">
      <c r="E445" s="857"/>
      <c r="F445" s="857"/>
      <c r="G445" s="858"/>
      <c r="H445" s="859"/>
      <c r="I445" s="860"/>
      <c r="J445" s="860"/>
      <c r="K445" s="53"/>
      <c r="L445" s="53"/>
    </row>
    <row r="446" spans="5:12" x14ac:dyDescent="0.3">
      <c r="E446" s="857"/>
      <c r="F446" s="857"/>
      <c r="G446" s="858"/>
      <c r="H446" s="859"/>
      <c r="I446" s="860"/>
      <c r="J446" s="860"/>
      <c r="K446" s="53"/>
      <c r="L446" s="53"/>
    </row>
    <row r="447" spans="5:12" x14ac:dyDescent="0.3">
      <c r="E447" s="857"/>
      <c r="F447" s="857"/>
      <c r="G447" s="858"/>
      <c r="H447" s="859"/>
      <c r="I447" s="860"/>
      <c r="J447" s="860"/>
      <c r="K447" s="53"/>
      <c r="L447" s="53"/>
    </row>
    <row r="448" spans="5:12" x14ac:dyDescent="0.3">
      <c r="E448" s="857"/>
      <c r="F448" s="857"/>
      <c r="G448" s="858"/>
      <c r="H448" s="859"/>
      <c r="I448" s="860"/>
      <c r="J448" s="860"/>
      <c r="K448" s="53"/>
      <c r="L448" s="53"/>
    </row>
    <row r="449" spans="5:12" x14ac:dyDescent="0.3">
      <c r="E449" s="857"/>
      <c r="F449" s="857"/>
      <c r="G449" s="858"/>
      <c r="H449" s="859"/>
      <c r="I449" s="860"/>
      <c r="J449" s="860"/>
      <c r="K449" s="53"/>
      <c r="L449" s="53"/>
    </row>
    <row r="450" spans="5:12" x14ac:dyDescent="0.3">
      <c r="E450" s="857"/>
      <c r="F450" s="857"/>
      <c r="G450" s="858"/>
      <c r="H450" s="859"/>
      <c r="I450" s="860"/>
      <c r="J450" s="860"/>
      <c r="K450" s="53"/>
      <c r="L450" s="53"/>
    </row>
    <row r="451" spans="5:12" x14ac:dyDescent="0.3">
      <c r="E451" s="857"/>
      <c r="F451" s="857"/>
      <c r="G451" s="858"/>
      <c r="H451" s="859"/>
      <c r="I451" s="860"/>
      <c r="J451" s="860"/>
      <c r="K451" s="53"/>
      <c r="L451" s="53"/>
    </row>
    <row r="452" spans="5:12" x14ac:dyDescent="0.3">
      <c r="E452" s="857"/>
      <c r="F452" s="857"/>
      <c r="G452" s="858"/>
      <c r="H452" s="859"/>
      <c r="I452" s="860"/>
      <c r="J452" s="860"/>
      <c r="K452" s="53"/>
      <c r="L452" s="53"/>
    </row>
    <row r="453" spans="5:12" x14ac:dyDescent="0.3">
      <c r="E453" s="857"/>
      <c r="F453" s="857"/>
      <c r="G453" s="858"/>
      <c r="H453" s="859"/>
      <c r="I453" s="860"/>
      <c r="J453" s="860"/>
      <c r="K453" s="53"/>
      <c r="L453" s="53"/>
    </row>
    <row r="454" spans="5:12" x14ac:dyDescent="0.3">
      <c r="E454" s="857"/>
      <c r="F454" s="857"/>
      <c r="G454" s="858"/>
      <c r="H454" s="859"/>
      <c r="I454" s="860"/>
      <c r="J454" s="860"/>
      <c r="K454" s="53"/>
      <c r="L454" s="53"/>
    </row>
    <row r="455" spans="5:12" x14ac:dyDescent="0.3">
      <c r="E455" s="857"/>
      <c r="F455" s="857"/>
      <c r="G455" s="858"/>
      <c r="H455" s="859"/>
      <c r="I455" s="860"/>
      <c r="J455" s="860"/>
      <c r="K455" s="53"/>
      <c r="L455" s="53"/>
    </row>
    <row r="456" spans="5:12" x14ac:dyDescent="0.3">
      <c r="E456" s="857"/>
      <c r="F456" s="857"/>
      <c r="G456" s="858"/>
      <c r="H456" s="859"/>
      <c r="I456" s="860"/>
      <c r="J456" s="860"/>
      <c r="K456" s="53"/>
      <c r="L456" s="53"/>
    </row>
    <row r="457" spans="5:12" x14ac:dyDescent="0.3">
      <c r="E457" s="857"/>
      <c r="F457" s="857"/>
      <c r="G457" s="858"/>
      <c r="H457" s="859"/>
      <c r="I457" s="860"/>
      <c r="J457" s="860"/>
      <c r="K457" s="53"/>
      <c r="L457" s="53"/>
    </row>
    <row r="458" spans="5:12" x14ac:dyDescent="0.3">
      <c r="E458" s="857"/>
      <c r="F458" s="857"/>
      <c r="G458" s="858"/>
      <c r="H458" s="859"/>
      <c r="I458" s="860"/>
      <c r="J458" s="860"/>
      <c r="K458" s="53"/>
      <c r="L458" s="53"/>
    </row>
    <row r="459" spans="5:12" x14ac:dyDescent="0.3">
      <c r="E459" s="857"/>
      <c r="F459" s="857"/>
      <c r="G459" s="858"/>
      <c r="H459" s="859"/>
      <c r="I459" s="860"/>
      <c r="J459" s="860"/>
      <c r="K459" s="53"/>
      <c r="L459" s="53"/>
    </row>
    <row r="460" spans="5:12" x14ac:dyDescent="0.3">
      <c r="E460" s="857"/>
      <c r="F460" s="857"/>
      <c r="G460" s="858"/>
      <c r="H460" s="859"/>
      <c r="I460" s="860"/>
      <c r="J460" s="860"/>
      <c r="K460" s="53"/>
      <c r="L460" s="53"/>
    </row>
    <row r="461" spans="5:12" x14ac:dyDescent="0.3">
      <c r="E461" s="857"/>
      <c r="F461" s="857"/>
      <c r="G461" s="858"/>
      <c r="H461" s="859"/>
      <c r="I461" s="860"/>
      <c r="J461" s="860"/>
      <c r="K461" s="53"/>
      <c r="L461" s="53"/>
    </row>
    <row r="462" spans="5:12" x14ac:dyDescent="0.3">
      <c r="E462" s="857"/>
      <c r="F462" s="857"/>
      <c r="G462" s="858"/>
      <c r="H462" s="859"/>
      <c r="I462" s="860"/>
      <c r="J462" s="860"/>
      <c r="K462" s="53"/>
      <c r="L462" s="53"/>
    </row>
    <row r="463" spans="5:12" x14ac:dyDescent="0.3">
      <c r="E463" s="857"/>
      <c r="F463" s="857"/>
      <c r="G463" s="858"/>
      <c r="H463" s="859"/>
      <c r="I463" s="860"/>
      <c r="J463" s="860"/>
      <c r="K463" s="53"/>
      <c r="L463" s="53"/>
    </row>
    <row r="464" spans="5:12" x14ac:dyDescent="0.3">
      <c r="E464" s="857"/>
      <c r="F464" s="857"/>
      <c r="G464" s="858"/>
      <c r="H464" s="859"/>
      <c r="I464" s="860"/>
      <c r="J464" s="860"/>
      <c r="K464" s="53"/>
      <c r="L464" s="53"/>
    </row>
    <row r="465" spans="5:12" x14ac:dyDescent="0.3">
      <c r="E465" s="857"/>
      <c r="F465" s="857"/>
      <c r="G465" s="858"/>
      <c r="H465" s="859"/>
      <c r="I465" s="860"/>
      <c r="J465" s="860"/>
      <c r="K465" s="53"/>
      <c r="L465" s="53"/>
    </row>
    <row r="466" spans="5:12" x14ac:dyDescent="0.3">
      <c r="E466" s="857"/>
      <c r="F466" s="857"/>
      <c r="G466" s="858"/>
      <c r="H466" s="859"/>
      <c r="I466" s="860"/>
      <c r="J466" s="860"/>
      <c r="K466" s="53"/>
      <c r="L466" s="53"/>
    </row>
    <row r="467" spans="5:12" x14ac:dyDescent="0.3">
      <c r="E467" s="857"/>
      <c r="F467" s="857"/>
      <c r="G467" s="858"/>
      <c r="H467" s="859"/>
      <c r="I467" s="860"/>
      <c r="J467" s="860"/>
      <c r="K467" s="53"/>
      <c r="L467" s="53"/>
    </row>
    <row r="468" spans="5:12" x14ac:dyDescent="0.3">
      <c r="E468" s="857"/>
      <c r="F468" s="857"/>
      <c r="G468" s="858"/>
      <c r="H468" s="859"/>
      <c r="I468" s="860"/>
      <c r="J468" s="860"/>
      <c r="K468" s="53"/>
      <c r="L468" s="53"/>
    </row>
    <row r="469" spans="5:12" x14ac:dyDescent="0.3">
      <c r="E469" s="857"/>
      <c r="F469" s="857"/>
      <c r="G469" s="858"/>
      <c r="H469" s="859"/>
      <c r="I469" s="860"/>
      <c r="J469" s="860"/>
      <c r="K469" s="53"/>
      <c r="L469" s="53"/>
    </row>
    <row r="470" spans="5:12" x14ac:dyDescent="0.3">
      <c r="E470" s="857"/>
      <c r="F470" s="857"/>
      <c r="G470" s="858"/>
      <c r="H470" s="859"/>
      <c r="I470" s="860"/>
      <c r="J470" s="860"/>
      <c r="K470" s="53"/>
      <c r="L470" s="53"/>
    </row>
    <row r="471" spans="5:12" x14ac:dyDescent="0.3">
      <c r="E471" s="857"/>
      <c r="F471" s="857"/>
      <c r="G471" s="858"/>
      <c r="H471" s="859"/>
      <c r="I471" s="860"/>
      <c r="J471" s="860"/>
      <c r="K471" s="53"/>
      <c r="L471" s="53"/>
    </row>
    <row r="472" spans="5:12" x14ac:dyDescent="0.3">
      <c r="E472" s="857"/>
      <c r="F472" s="857"/>
      <c r="G472" s="858"/>
      <c r="H472" s="859"/>
      <c r="I472" s="860"/>
      <c r="J472" s="860"/>
      <c r="K472" s="53"/>
      <c r="L472" s="53"/>
    </row>
    <row r="473" spans="5:12" x14ac:dyDescent="0.3">
      <c r="E473" s="857"/>
      <c r="F473" s="857"/>
      <c r="G473" s="858"/>
      <c r="H473" s="859"/>
      <c r="I473" s="860"/>
      <c r="J473" s="860"/>
      <c r="K473" s="53"/>
      <c r="L473" s="53"/>
    </row>
    <row r="474" spans="5:12" x14ac:dyDescent="0.3">
      <c r="E474" s="857"/>
      <c r="F474" s="857"/>
      <c r="G474" s="858"/>
      <c r="H474" s="859"/>
      <c r="I474" s="860"/>
      <c r="J474" s="860"/>
      <c r="K474" s="53"/>
      <c r="L474" s="53"/>
    </row>
    <row r="475" spans="5:12" x14ac:dyDescent="0.3">
      <c r="E475" s="857"/>
      <c r="F475" s="857"/>
      <c r="G475" s="858"/>
      <c r="H475" s="859"/>
      <c r="I475" s="860"/>
      <c r="J475" s="860"/>
      <c r="K475" s="53"/>
      <c r="L475" s="53"/>
    </row>
    <row r="476" spans="5:12" x14ac:dyDescent="0.3">
      <c r="E476" s="857"/>
      <c r="F476" s="857"/>
      <c r="G476" s="858"/>
      <c r="H476" s="859"/>
      <c r="I476" s="860"/>
      <c r="J476" s="860"/>
      <c r="K476" s="53"/>
      <c r="L476" s="53"/>
    </row>
    <row r="477" spans="5:12" x14ac:dyDescent="0.3">
      <c r="E477" s="857"/>
      <c r="F477" s="857"/>
      <c r="G477" s="858"/>
      <c r="H477" s="859"/>
      <c r="I477" s="860"/>
      <c r="J477" s="860"/>
      <c r="K477" s="53"/>
      <c r="L477" s="53"/>
    </row>
    <row r="478" spans="5:12" x14ac:dyDescent="0.3">
      <c r="E478" s="857"/>
      <c r="F478" s="857"/>
      <c r="G478" s="858"/>
      <c r="H478" s="859"/>
      <c r="I478" s="860"/>
      <c r="J478" s="860"/>
      <c r="K478" s="53"/>
      <c r="L478" s="53"/>
    </row>
    <row r="479" spans="5:12" x14ac:dyDescent="0.3">
      <c r="E479" s="857"/>
      <c r="F479" s="857"/>
      <c r="G479" s="858"/>
      <c r="H479" s="859"/>
      <c r="I479" s="860"/>
      <c r="J479" s="860"/>
      <c r="K479" s="53"/>
      <c r="L479" s="53"/>
    </row>
    <row r="480" spans="5:12" x14ac:dyDescent="0.3">
      <c r="E480" s="857"/>
      <c r="F480" s="857"/>
      <c r="G480" s="858"/>
      <c r="H480" s="859"/>
      <c r="I480" s="860"/>
      <c r="J480" s="860"/>
      <c r="K480" s="53"/>
      <c r="L480" s="53"/>
    </row>
    <row r="481" spans="5:12" x14ac:dyDescent="0.3">
      <c r="E481" s="857"/>
      <c r="F481" s="857"/>
      <c r="G481" s="858"/>
      <c r="H481" s="859"/>
      <c r="I481" s="860"/>
      <c r="J481" s="860"/>
      <c r="K481" s="53"/>
      <c r="L481" s="53"/>
    </row>
    <row r="482" spans="5:12" x14ac:dyDescent="0.3">
      <c r="E482" s="857"/>
      <c r="F482" s="857"/>
      <c r="G482" s="858"/>
      <c r="H482" s="859"/>
      <c r="I482" s="860"/>
      <c r="J482" s="860"/>
      <c r="K482" s="53"/>
      <c r="L482" s="53"/>
    </row>
    <row r="483" spans="5:12" x14ac:dyDescent="0.3">
      <c r="E483" s="857"/>
      <c r="F483" s="857"/>
      <c r="G483" s="858"/>
      <c r="H483" s="859"/>
      <c r="I483" s="860"/>
      <c r="J483" s="860"/>
      <c r="K483" s="53"/>
      <c r="L483" s="53"/>
    </row>
    <row r="484" spans="5:12" x14ac:dyDescent="0.3">
      <c r="E484" s="857"/>
      <c r="F484" s="857"/>
      <c r="G484" s="858"/>
      <c r="H484" s="859"/>
      <c r="I484" s="860"/>
      <c r="J484" s="860"/>
      <c r="K484" s="53"/>
      <c r="L484" s="53"/>
    </row>
    <row r="485" spans="5:12" x14ac:dyDescent="0.3">
      <c r="E485" s="857"/>
      <c r="F485" s="857"/>
      <c r="G485" s="858"/>
      <c r="H485" s="859"/>
      <c r="I485" s="860"/>
      <c r="J485" s="860"/>
      <c r="K485" s="53"/>
      <c r="L485" s="53"/>
    </row>
    <row r="486" spans="5:12" x14ac:dyDescent="0.3">
      <c r="E486" s="857"/>
      <c r="F486" s="857"/>
      <c r="G486" s="858"/>
      <c r="H486" s="859"/>
      <c r="I486" s="860"/>
      <c r="J486" s="860"/>
      <c r="K486" s="53"/>
      <c r="L486" s="53"/>
    </row>
    <row r="487" spans="5:12" x14ac:dyDescent="0.3">
      <c r="E487" s="857"/>
      <c r="F487" s="857"/>
      <c r="G487" s="858"/>
      <c r="H487" s="859"/>
      <c r="I487" s="860"/>
      <c r="J487" s="860"/>
      <c r="K487" s="53"/>
      <c r="L487" s="53"/>
    </row>
    <row r="488" spans="5:12" x14ac:dyDescent="0.3">
      <c r="E488" s="857"/>
      <c r="F488" s="857"/>
      <c r="G488" s="858"/>
      <c r="H488" s="859"/>
      <c r="I488" s="860"/>
      <c r="J488" s="860"/>
      <c r="K488" s="53"/>
      <c r="L488" s="53"/>
    </row>
    <row r="489" spans="5:12" x14ac:dyDescent="0.3">
      <c r="E489" s="857"/>
      <c r="F489" s="857"/>
      <c r="G489" s="858"/>
      <c r="H489" s="859"/>
      <c r="I489" s="860"/>
      <c r="J489" s="860"/>
      <c r="K489" s="53"/>
      <c r="L489" s="53"/>
    </row>
    <row r="490" spans="5:12" x14ac:dyDescent="0.3">
      <c r="E490" s="857"/>
      <c r="F490" s="857"/>
      <c r="G490" s="858"/>
      <c r="H490" s="859"/>
      <c r="I490" s="860"/>
      <c r="J490" s="860"/>
      <c r="K490" s="53"/>
      <c r="L490" s="53"/>
    </row>
    <row r="491" spans="5:12" x14ac:dyDescent="0.3">
      <c r="E491" s="857"/>
      <c r="F491" s="857"/>
      <c r="G491" s="858"/>
      <c r="H491" s="859"/>
      <c r="I491" s="860"/>
      <c r="J491" s="860"/>
      <c r="K491" s="53"/>
      <c r="L491" s="53"/>
    </row>
    <row r="492" spans="5:12" x14ac:dyDescent="0.3">
      <c r="E492" s="857"/>
      <c r="F492" s="857"/>
      <c r="G492" s="858"/>
      <c r="H492" s="859"/>
      <c r="I492" s="860"/>
      <c r="J492" s="860"/>
      <c r="K492" s="53"/>
      <c r="L492" s="53"/>
    </row>
    <row r="493" spans="5:12" x14ac:dyDescent="0.3">
      <c r="E493" s="857"/>
      <c r="F493" s="857"/>
      <c r="G493" s="858"/>
      <c r="H493" s="859"/>
      <c r="I493" s="860"/>
      <c r="J493" s="860"/>
      <c r="K493" s="53"/>
      <c r="L493" s="53"/>
    </row>
    <row r="494" spans="5:12" x14ac:dyDescent="0.3">
      <c r="E494" s="857"/>
      <c r="F494" s="857"/>
      <c r="G494" s="858"/>
      <c r="H494" s="859"/>
      <c r="I494" s="860"/>
      <c r="J494" s="860"/>
      <c r="K494" s="53"/>
      <c r="L494" s="53"/>
    </row>
    <row r="495" spans="5:12" x14ac:dyDescent="0.3">
      <c r="E495" s="857"/>
      <c r="F495" s="857"/>
      <c r="G495" s="858"/>
      <c r="H495" s="859"/>
      <c r="I495" s="860"/>
      <c r="J495" s="860"/>
      <c r="K495" s="53"/>
      <c r="L495" s="53"/>
    </row>
    <row r="496" spans="5:12" x14ac:dyDescent="0.3">
      <c r="E496" s="857"/>
      <c r="F496" s="857"/>
      <c r="G496" s="858"/>
      <c r="H496" s="859"/>
      <c r="I496" s="860"/>
      <c r="J496" s="860"/>
      <c r="K496" s="53"/>
      <c r="L496" s="53"/>
    </row>
    <row r="497" spans="5:12" x14ac:dyDescent="0.3">
      <c r="E497" s="857"/>
      <c r="F497" s="857"/>
      <c r="G497" s="858"/>
      <c r="H497" s="859"/>
      <c r="I497" s="860"/>
      <c r="J497" s="860"/>
      <c r="K497" s="53"/>
      <c r="L497" s="53"/>
    </row>
    <row r="498" spans="5:12" x14ac:dyDescent="0.3">
      <c r="E498" s="857"/>
      <c r="F498" s="857"/>
      <c r="G498" s="858"/>
      <c r="H498" s="859"/>
      <c r="I498" s="860"/>
      <c r="J498" s="860"/>
      <c r="K498" s="53"/>
      <c r="L498" s="53"/>
    </row>
    <row r="499" spans="5:12" x14ac:dyDescent="0.3">
      <c r="E499" s="857"/>
      <c r="F499" s="857"/>
      <c r="G499" s="858"/>
      <c r="H499" s="859"/>
      <c r="I499" s="860"/>
      <c r="J499" s="860"/>
      <c r="K499" s="53"/>
      <c r="L499" s="53"/>
    </row>
    <row r="500" spans="5:12" x14ac:dyDescent="0.3">
      <c r="E500" s="857"/>
      <c r="F500" s="857"/>
      <c r="G500" s="858"/>
      <c r="H500" s="859"/>
      <c r="I500" s="860"/>
      <c r="J500" s="860"/>
      <c r="K500" s="53"/>
      <c r="L500" s="53"/>
    </row>
    <row r="501" spans="5:12" x14ac:dyDescent="0.3">
      <c r="E501" s="857"/>
      <c r="F501" s="857"/>
      <c r="G501" s="858"/>
      <c r="H501" s="859"/>
      <c r="I501" s="860"/>
      <c r="J501" s="860"/>
      <c r="K501" s="53"/>
      <c r="L501" s="53"/>
    </row>
    <row r="502" spans="5:12" x14ac:dyDescent="0.3">
      <c r="E502" s="857"/>
      <c r="F502" s="857"/>
      <c r="G502" s="858"/>
      <c r="H502" s="859"/>
      <c r="I502" s="860"/>
      <c r="J502" s="860"/>
      <c r="K502" s="53"/>
      <c r="L502" s="53"/>
    </row>
    <row r="503" spans="5:12" x14ac:dyDescent="0.3">
      <c r="E503" s="857"/>
      <c r="F503" s="857"/>
      <c r="G503" s="858"/>
      <c r="H503" s="859"/>
      <c r="I503" s="860"/>
      <c r="J503" s="860"/>
      <c r="K503" s="53"/>
      <c r="L503" s="53"/>
    </row>
    <row r="504" spans="5:12" x14ac:dyDescent="0.3">
      <c r="E504" s="857"/>
      <c r="F504" s="857"/>
      <c r="G504" s="858"/>
      <c r="H504" s="859"/>
      <c r="I504" s="860"/>
      <c r="J504" s="860"/>
      <c r="K504" s="53"/>
      <c r="L504" s="53"/>
    </row>
    <row r="505" spans="5:12" x14ac:dyDescent="0.3">
      <c r="E505" s="857"/>
      <c r="F505" s="857"/>
      <c r="G505" s="858"/>
      <c r="H505" s="859"/>
      <c r="I505" s="860"/>
      <c r="J505" s="860"/>
      <c r="K505" s="53"/>
      <c r="L505" s="53"/>
    </row>
    <row r="506" spans="5:12" x14ac:dyDescent="0.3">
      <c r="E506" s="857"/>
      <c r="F506" s="857"/>
      <c r="G506" s="858"/>
      <c r="H506" s="859"/>
      <c r="I506" s="860"/>
      <c r="J506" s="860"/>
      <c r="K506" s="53"/>
      <c r="L506" s="53"/>
    </row>
    <row r="507" spans="5:12" x14ac:dyDescent="0.3">
      <c r="E507" s="857"/>
      <c r="F507" s="857"/>
      <c r="G507" s="858"/>
      <c r="H507" s="859"/>
      <c r="I507" s="860"/>
      <c r="J507" s="860"/>
      <c r="K507" s="53"/>
      <c r="L507" s="53"/>
    </row>
    <row r="508" spans="5:12" x14ac:dyDescent="0.3">
      <c r="E508" s="857"/>
      <c r="F508" s="857"/>
      <c r="G508" s="858"/>
      <c r="H508" s="859"/>
      <c r="I508" s="860"/>
      <c r="J508" s="860"/>
      <c r="K508" s="53"/>
      <c r="L508" s="53"/>
    </row>
    <row r="509" spans="5:12" x14ac:dyDescent="0.3">
      <c r="E509" s="857"/>
      <c r="F509" s="857"/>
      <c r="G509" s="858"/>
      <c r="H509" s="859"/>
      <c r="I509" s="860"/>
      <c r="J509" s="860"/>
      <c r="K509" s="53"/>
      <c r="L509" s="53"/>
    </row>
    <row r="510" spans="5:12" x14ac:dyDescent="0.3">
      <c r="E510" s="857"/>
      <c r="F510" s="857"/>
      <c r="G510" s="858"/>
      <c r="H510" s="859"/>
      <c r="I510" s="860"/>
      <c r="J510" s="860"/>
      <c r="K510" s="53"/>
      <c r="L510" s="53"/>
    </row>
    <row r="511" spans="5:12" x14ac:dyDescent="0.3">
      <c r="E511" s="857"/>
      <c r="F511" s="857"/>
      <c r="G511" s="858"/>
      <c r="H511" s="859"/>
      <c r="I511" s="860"/>
      <c r="J511" s="860"/>
      <c r="K511" s="53"/>
      <c r="L511" s="53"/>
    </row>
    <row r="512" spans="5:12" x14ac:dyDescent="0.3">
      <c r="E512" s="857"/>
      <c r="F512" s="857"/>
      <c r="G512" s="858"/>
      <c r="H512" s="859"/>
      <c r="I512" s="860"/>
      <c r="J512" s="860"/>
      <c r="K512" s="53"/>
      <c r="L512" s="53"/>
    </row>
    <row r="513" spans="5:12" x14ac:dyDescent="0.3">
      <c r="E513" s="857"/>
      <c r="F513" s="857"/>
      <c r="G513" s="858"/>
      <c r="H513" s="859"/>
      <c r="I513" s="860"/>
      <c r="J513" s="860"/>
      <c r="K513" s="53"/>
      <c r="L513" s="53"/>
    </row>
    <row r="514" spans="5:12" x14ac:dyDescent="0.3">
      <c r="E514" s="857"/>
      <c r="F514" s="857"/>
      <c r="G514" s="858"/>
      <c r="H514" s="859"/>
      <c r="I514" s="860"/>
      <c r="J514" s="860"/>
      <c r="K514" s="53"/>
      <c r="L514" s="53"/>
    </row>
    <row r="515" spans="5:12" x14ac:dyDescent="0.3">
      <c r="E515" s="857"/>
      <c r="F515" s="857"/>
      <c r="G515" s="858"/>
      <c r="H515" s="859"/>
      <c r="I515" s="860"/>
      <c r="J515" s="860"/>
      <c r="K515" s="53"/>
      <c r="L515" s="53"/>
    </row>
    <row r="516" spans="5:12" x14ac:dyDescent="0.3">
      <c r="E516" s="857"/>
      <c r="F516" s="857"/>
      <c r="G516" s="858"/>
      <c r="H516" s="859"/>
      <c r="I516" s="860"/>
      <c r="J516" s="860"/>
      <c r="K516" s="53"/>
      <c r="L516" s="53"/>
    </row>
    <row r="517" spans="5:12" x14ac:dyDescent="0.3">
      <c r="E517" s="857"/>
      <c r="F517" s="857"/>
      <c r="G517" s="858"/>
      <c r="H517" s="859"/>
      <c r="I517" s="860"/>
      <c r="J517" s="860"/>
      <c r="K517" s="53"/>
      <c r="L517" s="53"/>
    </row>
    <row r="518" spans="5:12" x14ac:dyDescent="0.3">
      <c r="E518" s="857"/>
      <c r="F518" s="857"/>
      <c r="G518" s="858"/>
      <c r="H518" s="859"/>
      <c r="I518" s="860"/>
      <c r="J518" s="860"/>
      <c r="K518" s="53"/>
      <c r="L518" s="53"/>
    </row>
    <row r="519" spans="5:12" x14ac:dyDescent="0.3">
      <c r="E519" s="857"/>
      <c r="F519" s="857"/>
      <c r="G519" s="858"/>
      <c r="H519" s="859"/>
      <c r="I519" s="860"/>
      <c r="J519" s="860"/>
      <c r="K519" s="53"/>
      <c r="L519" s="53"/>
    </row>
    <row r="520" spans="5:12" x14ac:dyDescent="0.3">
      <c r="E520" s="857"/>
      <c r="F520" s="857"/>
      <c r="G520" s="858"/>
      <c r="H520" s="859"/>
      <c r="I520" s="860"/>
      <c r="J520" s="860"/>
      <c r="K520" s="53"/>
      <c r="L520" s="53"/>
    </row>
    <row r="521" spans="5:12" x14ac:dyDescent="0.3">
      <c r="E521" s="857"/>
      <c r="F521" s="857"/>
      <c r="G521" s="858"/>
      <c r="H521" s="859"/>
      <c r="I521" s="860"/>
      <c r="J521" s="860"/>
      <c r="K521" s="53"/>
      <c r="L521" s="53"/>
    </row>
    <row r="522" spans="5:12" x14ac:dyDescent="0.3">
      <c r="E522" s="857"/>
      <c r="F522" s="857"/>
      <c r="G522" s="858"/>
      <c r="H522" s="859"/>
      <c r="I522" s="860"/>
      <c r="J522" s="860"/>
      <c r="K522" s="53"/>
      <c r="L522" s="53"/>
    </row>
    <row r="523" spans="5:12" x14ac:dyDescent="0.3">
      <c r="E523" s="857"/>
      <c r="F523" s="857"/>
      <c r="G523" s="858"/>
      <c r="H523" s="859"/>
      <c r="I523" s="860"/>
      <c r="J523" s="860"/>
      <c r="K523" s="53"/>
      <c r="L523" s="53"/>
    </row>
    <row r="524" spans="5:12" x14ac:dyDescent="0.3">
      <c r="E524" s="857"/>
      <c r="F524" s="857"/>
      <c r="G524" s="858"/>
      <c r="H524" s="859"/>
      <c r="I524" s="860"/>
      <c r="J524" s="860"/>
      <c r="K524" s="53"/>
      <c r="L524" s="53"/>
    </row>
    <row r="525" spans="5:12" x14ac:dyDescent="0.3">
      <c r="E525" s="857"/>
      <c r="F525" s="857"/>
      <c r="G525" s="858"/>
      <c r="H525" s="859"/>
      <c r="I525" s="860"/>
      <c r="J525" s="860"/>
      <c r="K525" s="53"/>
      <c r="L525" s="53"/>
    </row>
    <row r="526" spans="5:12" x14ac:dyDescent="0.3">
      <c r="E526" s="857"/>
      <c r="F526" s="857"/>
      <c r="G526" s="858"/>
      <c r="H526" s="859"/>
      <c r="I526" s="860"/>
      <c r="J526" s="860"/>
      <c r="K526" s="53"/>
      <c r="L526" s="53"/>
    </row>
    <row r="527" spans="5:12" x14ac:dyDescent="0.3">
      <c r="E527" s="857"/>
      <c r="F527" s="857"/>
      <c r="G527" s="858"/>
      <c r="H527" s="859"/>
      <c r="I527" s="860"/>
      <c r="J527" s="860"/>
      <c r="K527" s="53"/>
      <c r="L527" s="53"/>
    </row>
    <row r="528" spans="5:12" x14ac:dyDescent="0.3">
      <c r="E528" s="857"/>
      <c r="F528" s="857"/>
      <c r="G528" s="858"/>
      <c r="H528" s="859"/>
      <c r="I528" s="860"/>
      <c r="J528" s="860"/>
      <c r="K528" s="53"/>
      <c r="L528" s="53"/>
    </row>
    <row r="529" spans="5:12" x14ac:dyDescent="0.3">
      <c r="E529" s="857"/>
      <c r="F529" s="857"/>
      <c r="G529" s="858"/>
      <c r="H529" s="859"/>
      <c r="I529" s="860"/>
      <c r="J529" s="860"/>
      <c r="K529" s="53"/>
      <c r="L529" s="53"/>
    </row>
    <row r="530" spans="5:12" x14ac:dyDescent="0.3">
      <c r="E530" s="857"/>
      <c r="F530" s="857"/>
      <c r="G530" s="858"/>
      <c r="H530" s="859"/>
      <c r="I530" s="860"/>
      <c r="J530" s="860"/>
      <c r="K530" s="53"/>
      <c r="L530" s="53"/>
    </row>
    <row r="531" spans="5:12" x14ac:dyDescent="0.3">
      <c r="E531" s="857"/>
      <c r="F531" s="857"/>
      <c r="G531" s="858"/>
      <c r="H531" s="859"/>
      <c r="I531" s="860"/>
      <c r="J531" s="860"/>
      <c r="K531" s="53"/>
      <c r="L531" s="53"/>
    </row>
    <row r="532" spans="5:12" x14ac:dyDescent="0.3">
      <c r="E532" s="857"/>
      <c r="F532" s="857"/>
      <c r="G532" s="858"/>
      <c r="H532" s="859"/>
      <c r="I532" s="860"/>
      <c r="J532" s="860"/>
      <c r="K532" s="53"/>
      <c r="L532" s="53"/>
    </row>
    <row r="533" spans="5:12" x14ac:dyDescent="0.3">
      <c r="E533" s="857"/>
      <c r="F533" s="857"/>
      <c r="G533" s="858"/>
      <c r="H533" s="859"/>
      <c r="I533" s="860"/>
      <c r="J533" s="860"/>
      <c r="K533" s="53"/>
      <c r="L533" s="53"/>
    </row>
    <row r="534" spans="5:12" x14ac:dyDescent="0.3">
      <c r="E534" s="857"/>
      <c r="F534" s="857"/>
      <c r="G534" s="858"/>
      <c r="H534" s="859"/>
      <c r="I534" s="860"/>
      <c r="J534" s="860"/>
      <c r="K534" s="53"/>
      <c r="L534" s="53"/>
    </row>
    <row r="535" spans="5:12" x14ac:dyDescent="0.3">
      <c r="E535" s="857"/>
      <c r="F535" s="857"/>
      <c r="G535" s="858"/>
      <c r="H535" s="859"/>
      <c r="I535" s="860"/>
      <c r="J535" s="860"/>
      <c r="K535" s="53"/>
      <c r="L535" s="53"/>
    </row>
    <row r="536" spans="5:12" x14ac:dyDescent="0.3">
      <c r="E536" s="857"/>
      <c r="F536" s="857"/>
      <c r="G536" s="858"/>
      <c r="H536" s="859"/>
      <c r="I536" s="860"/>
      <c r="J536" s="860"/>
      <c r="K536" s="53"/>
      <c r="L536" s="53"/>
    </row>
    <row r="537" spans="5:12" x14ac:dyDescent="0.3">
      <c r="E537" s="857"/>
      <c r="F537" s="857"/>
      <c r="G537" s="858"/>
      <c r="H537" s="859"/>
      <c r="I537" s="860"/>
      <c r="J537" s="860"/>
      <c r="K537" s="53"/>
      <c r="L537" s="53"/>
    </row>
    <row r="538" spans="5:12" x14ac:dyDescent="0.3">
      <c r="E538" s="857"/>
      <c r="F538" s="857"/>
      <c r="G538" s="858"/>
      <c r="H538" s="859"/>
      <c r="I538" s="860"/>
      <c r="J538" s="860"/>
      <c r="K538" s="53"/>
      <c r="L538" s="53"/>
    </row>
    <row r="539" spans="5:12" x14ac:dyDescent="0.3">
      <c r="E539" s="857"/>
      <c r="F539" s="857"/>
      <c r="G539" s="858"/>
      <c r="H539" s="859"/>
      <c r="I539" s="860"/>
      <c r="J539" s="860"/>
      <c r="K539" s="53"/>
      <c r="L539" s="53"/>
    </row>
    <row r="540" spans="5:12" x14ac:dyDescent="0.3">
      <c r="E540" s="857"/>
      <c r="F540" s="857"/>
      <c r="G540" s="858"/>
      <c r="H540" s="859"/>
      <c r="I540" s="860"/>
      <c r="J540" s="860"/>
      <c r="K540" s="53"/>
      <c r="L540" s="53"/>
    </row>
    <row r="541" spans="5:12" x14ac:dyDescent="0.3">
      <c r="E541" s="857"/>
      <c r="F541" s="857"/>
      <c r="G541" s="858"/>
      <c r="H541" s="859"/>
      <c r="I541" s="860"/>
      <c r="J541" s="860"/>
      <c r="K541" s="53"/>
      <c r="L541" s="53"/>
    </row>
    <row r="542" spans="5:12" x14ac:dyDescent="0.3">
      <c r="E542" s="857"/>
      <c r="F542" s="857"/>
      <c r="G542" s="858"/>
      <c r="H542" s="859"/>
      <c r="I542" s="860"/>
      <c r="J542" s="860"/>
      <c r="K542" s="53"/>
      <c r="L542" s="53"/>
    </row>
    <row r="543" spans="5:12" x14ac:dyDescent="0.3">
      <c r="E543" s="857"/>
      <c r="F543" s="857"/>
      <c r="G543" s="858"/>
      <c r="H543" s="859"/>
      <c r="I543" s="860"/>
      <c r="J543" s="860"/>
      <c r="K543" s="53"/>
      <c r="L543" s="53"/>
    </row>
    <row r="544" spans="5:12" x14ac:dyDescent="0.3">
      <c r="E544" s="857"/>
      <c r="F544" s="857"/>
      <c r="G544" s="858"/>
      <c r="H544" s="859"/>
      <c r="I544" s="860"/>
      <c r="J544" s="860"/>
      <c r="K544" s="53"/>
      <c r="L544" s="53"/>
    </row>
    <row r="545" spans="5:12" x14ac:dyDescent="0.3">
      <c r="E545" s="857"/>
      <c r="F545" s="857"/>
      <c r="G545" s="858"/>
      <c r="H545" s="859"/>
      <c r="I545" s="860"/>
      <c r="J545" s="860"/>
      <c r="K545" s="53"/>
      <c r="L545" s="53"/>
    </row>
    <row r="546" spans="5:12" x14ac:dyDescent="0.3">
      <c r="E546" s="857"/>
      <c r="F546" s="857"/>
      <c r="G546" s="858"/>
      <c r="H546" s="859"/>
      <c r="I546" s="860"/>
      <c r="J546" s="860"/>
      <c r="K546" s="53"/>
      <c r="L546" s="53"/>
    </row>
    <row r="547" spans="5:12" x14ac:dyDescent="0.3">
      <c r="E547" s="857"/>
      <c r="F547" s="857"/>
      <c r="G547" s="858"/>
      <c r="H547" s="859"/>
      <c r="I547" s="860"/>
      <c r="J547" s="860"/>
      <c r="K547" s="53"/>
      <c r="L547" s="53"/>
    </row>
    <row r="548" spans="5:12" x14ac:dyDescent="0.3">
      <c r="E548" s="857"/>
      <c r="F548" s="857"/>
      <c r="G548" s="858"/>
      <c r="H548" s="859"/>
      <c r="I548" s="860"/>
      <c r="J548" s="860"/>
      <c r="K548" s="53"/>
      <c r="L548" s="53"/>
    </row>
    <row r="549" spans="5:12" x14ac:dyDescent="0.3">
      <c r="E549" s="857"/>
      <c r="F549" s="857"/>
      <c r="G549" s="858"/>
      <c r="H549" s="859"/>
      <c r="I549" s="860"/>
      <c r="J549" s="860"/>
      <c r="K549" s="53"/>
      <c r="L549" s="53"/>
    </row>
    <row r="550" spans="5:12" x14ac:dyDescent="0.3">
      <c r="E550" s="857"/>
      <c r="F550" s="857"/>
      <c r="G550" s="858"/>
      <c r="H550" s="859"/>
      <c r="I550" s="860"/>
      <c r="J550" s="860"/>
      <c r="K550" s="53"/>
      <c r="L550" s="53"/>
    </row>
    <row r="551" spans="5:12" x14ac:dyDescent="0.3">
      <c r="E551" s="857"/>
      <c r="F551" s="857"/>
      <c r="G551" s="858"/>
      <c r="H551" s="859"/>
      <c r="I551" s="860"/>
      <c r="J551" s="860"/>
      <c r="K551" s="53"/>
      <c r="L551" s="53"/>
    </row>
    <row r="552" spans="5:12" x14ac:dyDescent="0.3">
      <c r="E552" s="857"/>
      <c r="F552" s="857"/>
      <c r="G552" s="858"/>
      <c r="H552" s="859"/>
      <c r="I552" s="860"/>
      <c r="J552" s="860"/>
      <c r="K552" s="53"/>
      <c r="L552" s="53"/>
    </row>
    <row r="553" spans="5:12" x14ac:dyDescent="0.3">
      <c r="E553" s="857"/>
      <c r="F553" s="857"/>
      <c r="G553" s="858"/>
      <c r="H553" s="859"/>
      <c r="I553" s="860"/>
      <c r="J553" s="860"/>
      <c r="K553" s="53"/>
      <c r="L553" s="53"/>
    </row>
    <row r="554" spans="5:12" x14ac:dyDescent="0.3">
      <c r="E554" s="857"/>
      <c r="F554" s="857"/>
      <c r="G554" s="858"/>
      <c r="H554" s="859"/>
      <c r="I554" s="860"/>
      <c r="J554" s="860"/>
      <c r="K554" s="53"/>
      <c r="L554" s="53"/>
    </row>
    <row r="555" spans="5:12" x14ac:dyDescent="0.3">
      <c r="E555" s="857"/>
      <c r="F555" s="857"/>
      <c r="G555" s="858"/>
      <c r="H555" s="859"/>
      <c r="I555" s="860"/>
      <c r="J555" s="860"/>
      <c r="K555" s="53"/>
      <c r="L555" s="53"/>
    </row>
    <row r="556" spans="5:12" x14ac:dyDescent="0.3">
      <c r="E556" s="857"/>
      <c r="F556" s="857"/>
      <c r="G556" s="858"/>
      <c r="H556" s="859"/>
      <c r="I556" s="860"/>
      <c r="J556" s="860"/>
      <c r="K556" s="53"/>
      <c r="L556" s="53"/>
    </row>
    <row r="557" spans="5:12" x14ac:dyDescent="0.3">
      <c r="E557" s="857"/>
      <c r="F557" s="857"/>
      <c r="G557" s="858"/>
      <c r="H557" s="859"/>
      <c r="I557" s="860"/>
      <c r="J557" s="860"/>
      <c r="K557" s="53"/>
      <c r="L557" s="53"/>
    </row>
    <row r="558" spans="5:12" x14ac:dyDescent="0.3">
      <c r="E558" s="857"/>
      <c r="F558" s="857"/>
      <c r="G558" s="858"/>
      <c r="H558" s="859"/>
      <c r="I558" s="860"/>
      <c r="J558" s="860"/>
      <c r="K558" s="53"/>
      <c r="L558" s="53"/>
    </row>
    <row r="559" spans="5:12" x14ac:dyDescent="0.3">
      <c r="E559" s="857"/>
      <c r="F559" s="857"/>
      <c r="G559" s="858"/>
      <c r="H559" s="859"/>
      <c r="I559" s="860"/>
      <c r="J559" s="860"/>
      <c r="K559" s="53"/>
      <c r="L559" s="53"/>
    </row>
    <row r="560" spans="5:12" x14ac:dyDescent="0.3">
      <c r="E560" s="857"/>
      <c r="F560" s="857"/>
      <c r="G560" s="858"/>
      <c r="H560" s="859"/>
      <c r="I560" s="860"/>
      <c r="J560" s="860"/>
      <c r="K560" s="53"/>
      <c r="L560" s="53"/>
    </row>
    <row r="561" spans="5:12" x14ac:dyDescent="0.3">
      <c r="E561" s="857"/>
      <c r="F561" s="857"/>
      <c r="G561" s="858"/>
      <c r="H561" s="859"/>
      <c r="I561" s="860"/>
      <c r="J561" s="860"/>
      <c r="K561" s="53"/>
      <c r="L561" s="53"/>
    </row>
    <row r="562" spans="5:12" x14ac:dyDescent="0.3">
      <c r="E562" s="857"/>
      <c r="F562" s="857"/>
      <c r="G562" s="858"/>
      <c r="H562" s="859"/>
      <c r="I562" s="860"/>
      <c r="J562" s="860"/>
      <c r="K562" s="53"/>
      <c r="L562" s="53"/>
    </row>
    <row r="563" spans="5:12" x14ac:dyDescent="0.3">
      <c r="E563" s="857"/>
      <c r="F563" s="857"/>
      <c r="G563" s="858"/>
      <c r="H563" s="859"/>
      <c r="I563" s="860"/>
      <c r="J563" s="860"/>
      <c r="K563" s="53"/>
      <c r="L563" s="53"/>
    </row>
    <row r="564" spans="5:12" x14ac:dyDescent="0.3">
      <c r="E564" s="857"/>
      <c r="F564" s="857"/>
      <c r="G564" s="858"/>
      <c r="H564" s="859"/>
      <c r="I564" s="860"/>
      <c r="J564" s="860"/>
      <c r="K564" s="53"/>
      <c r="L564" s="53"/>
    </row>
    <row r="565" spans="5:12" x14ac:dyDescent="0.3">
      <c r="E565" s="857"/>
      <c r="F565" s="857"/>
      <c r="G565" s="858"/>
      <c r="H565" s="859"/>
      <c r="I565" s="860"/>
      <c r="J565" s="860"/>
      <c r="K565" s="53"/>
      <c r="L565" s="53"/>
    </row>
    <row r="566" spans="5:12" x14ac:dyDescent="0.3">
      <c r="E566" s="857"/>
      <c r="F566" s="857"/>
      <c r="G566" s="858"/>
      <c r="H566" s="859"/>
      <c r="I566" s="860"/>
      <c r="J566" s="860"/>
      <c r="K566" s="53"/>
      <c r="L566" s="53"/>
    </row>
    <row r="567" spans="5:12" x14ac:dyDescent="0.3">
      <c r="E567" s="857"/>
      <c r="F567" s="857"/>
      <c r="G567" s="858"/>
      <c r="H567" s="859"/>
      <c r="I567" s="860"/>
      <c r="J567" s="860"/>
      <c r="K567" s="53"/>
      <c r="L567" s="53"/>
    </row>
    <row r="568" spans="5:12" x14ac:dyDescent="0.3">
      <c r="E568" s="857"/>
      <c r="F568" s="857"/>
      <c r="G568" s="858"/>
      <c r="H568" s="859"/>
      <c r="I568" s="860"/>
      <c r="J568" s="860"/>
      <c r="K568" s="53"/>
      <c r="L568" s="53"/>
    </row>
    <row r="569" spans="5:12" x14ac:dyDescent="0.3">
      <c r="E569" s="857"/>
      <c r="F569" s="857"/>
      <c r="G569" s="858"/>
      <c r="H569" s="859"/>
      <c r="I569" s="860"/>
      <c r="J569" s="860"/>
      <c r="K569" s="53"/>
      <c r="L569" s="53"/>
    </row>
    <row r="570" spans="5:12" x14ac:dyDescent="0.3">
      <c r="E570" s="857"/>
      <c r="F570" s="857"/>
      <c r="G570" s="858"/>
      <c r="H570" s="859"/>
      <c r="I570" s="860"/>
      <c r="J570" s="860"/>
      <c r="K570" s="53"/>
      <c r="L570" s="53"/>
    </row>
    <row r="571" spans="5:12" x14ac:dyDescent="0.3">
      <c r="E571" s="857"/>
      <c r="F571" s="857"/>
      <c r="G571" s="858"/>
      <c r="H571" s="859"/>
      <c r="I571" s="860"/>
      <c r="J571" s="860"/>
      <c r="K571" s="53"/>
      <c r="L571" s="53"/>
    </row>
    <row r="572" spans="5:12" x14ac:dyDescent="0.3">
      <c r="E572" s="857"/>
      <c r="F572" s="857"/>
      <c r="G572" s="858"/>
      <c r="H572" s="859"/>
      <c r="I572" s="860"/>
      <c r="J572" s="860"/>
      <c r="K572" s="53"/>
      <c r="L572" s="53"/>
    </row>
    <row r="573" spans="5:12" x14ac:dyDescent="0.3">
      <c r="E573" s="857"/>
      <c r="F573" s="857"/>
      <c r="G573" s="858"/>
      <c r="H573" s="859"/>
      <c r="I573" s="860"/>
      <c r="J573" s="860"/>
      <c r="K573" s="53"/>
      <c r="L573" s="53"/>
    </row>
    <row r="574" spans="5:12" x14ac:dyDescent="0.3">
      <c r="E574" s="857"/>
      <c r="F574" s="857"/>
      <c r="G574" s="858"/>
      <c r="H574" s="859"/>
      <c r="I574" s="860"/>
      <c r="J574" s="860"/>
      <c r="K574" s="53"/>
      <c r="L574" s="53"/>
    </row>
    <row r="575" spans="5:12" x14ac:dyDescent="0.3">
      <c r="E575" s="857"/>
      <c r="F575" s="857"/>
      <c r="G575" s="858"/>
      <c r="H575" s="859"/>
      <c r="I575" s="860"/>
      <c r="J575" s="860"/>
      <c r="K575" s="53"/>
      <c r="L575" s="53"/>
    </row>
    <row r="576" spans="5:12" x14ac:dyDescent="0.3">
      <c r="E576" s="857"/>
      <c r="F576" s="857"/>
      <c r="G576" s="858"/>
      <c r="H576" s="859"/>
      <c r="I576" s="860"/>
      <c r="J576" s="860"/>
      <c r="K576" s="53"/>
      <c r="L576" s="53"/>
    </row>
    <row r="577" spans="5:12" x14ac:dyDescent="0.3">
      <c r="E577" s="857"/>
      <c r="F577" s="857"/>
      <c r="G577" s="858"/>
      <c r="H577" s="859"/>
      <c r="I577" s="860"/>
      <c r="J577" s="860"/>
      <c r="K577" s="53"/>
      <c r="L577" s="53"/>
    </row>
    <row r="578" spans="5:12" x14ac:dyDescent="0.3">
      <c r="E578" s="857"/>
      <c r="F578" s="857"/>
      <c r="G578" s="858"/>
      <c r="H578" s="859"/>
      <c r="I578" s="860"/>
      <c r="J578" s="860"/>
      <c r="K578" s="53"/>
      <c r="L578" s="53"/>
    </row>
    <row r="579" spans="5:12" x14ac:dyDescent="0.3">
      <c r="E579" s="857"/>
      <c r="F579" s="857"/>
      <c r="G579" s="858"/>
      <c r="H579" s="859"/>
      <c r="I579" s="860"/>
      <c r="J579" s="860"/>
      <c r="K579" s="53"/>
      <c r="L579" s="53"/>
    </row>
    <row r="580" spans="5:12" x14ac:dyDescent="0.3">
      <c r="E580" s="857"/>
      <c r="F580" s="857"/>
      <c r="G580" s="858"/>
      <c r="H580" s="859"/>
      <c r="I580" s="860"/>
      <c r="J580" s="860"/>
      <c r="K580" s="53"/>
      <c r="L580" s="53"/>
    </row>
    <row r="581" spans="5:12" x14ac:dyDescent="0.3">
      <c r="E581" s="857"/>
      <c r="F581" s="857"/>
      <c r="G581" s="858"/>
      <c r="H581" s="859"/>
      <c r="I581" s="860"/>
      <c r="J581" s="860"/>
      <c r="K581" s="53"/>
      <c r="L581" s="53"/>
    </row>
    <row r="582" spans="5:12" x14ac:dyDescent="0.3">
      <c r="E582" s="857"/>
      <c r="F582" s="857"/>
      <c r="G582" s="858"/>
      <c r="H582" s="859"/>
      <c r="I582" s="860"/>
      <c r="J582" s="860"/>
      <c r="K582" s="53"/>
      <c r="L582" s="53"/>
    </row>
    <row r="583" spans="5:12" x14ac:dyDescent="0.3">
      <c r="E583" s="857"/>
      <c r="F583" s="857"/>
      <c r="G583" s="858"/>
      <c r="H583" s="859"/>
      <c r="I583" s="860"/>
      <c r="J583" s="860"/>
      <c r="K583" s="53"/>
      <c r="L583" s="53"/>
    </row>
    <row r="584" spans="5:12" x14ac:dyDescent="0.3">
      <c r="E584" s="857"/>
      <c r="F584" s="857"/>
      <c r="G584" s="858"/>
      <c r="H584" s="859"/>
      <c r="I584" s="860"/>
      <c r="J584" s="860"/>
      <c r="K584" s="53"/>
      <c r="L584" s="53"/>
    </row>
    <row r="585" spans="5:12" x14ac:dyDescent="0.3">
      <c r="E585" s="857"/>
      <c r="F585" s="857"/>
      <c r="G585" s="858"/>
      <c r="H585" s="859"/>
      <c r="I585" s="860"/>
      <c r="J585" s="860"/>
      <c r="K585" s="53"/>
      <c r="L585" s="53"/>
    </row>
    <row r="586" spans="5:12" x14ac:dyDescent="0.3">
      <c r="E586" s="857"/>
      <c r="F586" s="857"/>
      <c r="G586" s="858"/>
      <c r="H586" s="859"/>
      <c r="I586" s="860"/>
      <c r="J586" s="860"/>
      <c r="K586" s="53"/>
      <c r="L586" s="53"/>
    </row>
    <row r="587" spans="5:12" x14ac:dyDescent="0.3">
      <c r="E587" s="857"/>
      <c r="F587" s="857"/>
      <c r="G587" s="858"/>
      <c r="H587" s="859"/>
      <c r="I587" s="860"/>
      <c r="J587" s="860"/>
      <c r="K587" s="53"/>
      <c r="L587" s="53"/>
    </row>
    <row r="588" spans="5:12" x14ac:dyDescent="0.3">
      <c r="E588" s="857"/>
      <c r="F588" s="857"/>
      <c r="G588" s="858"/>
      <c r="H588" s="859"/>
      <c r="I588" s="860"/>
      <c r="J588" s="860"/>
      <c r="K588" s="53"/>
      <c r="L588" s="53"/>
    </row>
    <row r="589" spans="5:12" x14ac:dyDescent="0.3">
      <c r="E589" s="857"/>
      <c r="F589" s="857"/>
      <c r="G589" s="858"/>
      <c r="H589" s="859"/>
      <c r="I589" s="860"/>
      <c r="J589" s="860"/>
      <c r="K589" s="53"/>
      <c r="L589" s="53"/>
    </row>
    <row r="590" spans="5:12" x14ac:dyDescent="0.3">
      <c r="E590" s="857"/>
      <c r="F590" s="857"/>
      <c r="G590" s="858"/>
      <c r="H590" s="859"/>
      <c r="I590" s="860"/>
      <c r="J590" s="860"/>
      <c r="K590" s="53"/>
      <c r="L590" s="53"/>
    </row>
    <row r="591" spans="5:12" x14ac:dyDescent="0.3">
      <c r="E591" s="857"/>
      <c r="F591" s="857"/>
      <c r="G591" s="858"/>
      <c r="H591" s="859"/>
      <c r="I591" s="860"/>
      <c r="J591" s="860"/>
      <c r="K591" s="53"/>
      <c r="L591" s="53"/>
    </row>
    <row r="592" spans="5:12" x14ac:dyDescent="0.3">
      <c r="E592" s="857"/>
      <c r="F592" s="857"/>
      <c r="G592" s="858"/>
      <c r="H592" s="859"/>
      <c r="I592" s="860"/>
      <c r="J592" s="860"/>
      <c r="K592" s="53"/>
      <c r="L592" s="53"/>
    </row>
    <row r="593" spans="5:12" x14ac:dyDescent="0.3">
      <c r="E593" s="857"/>
      <c r="F593" s="857"/>
      <c r="G593" s="858"/>
      <c r="H593" s="859"/>
      <c r="I593" s="860"/>
      <c r="J593" s="860"/>
      <c r="K593" s="53"/>
      <c r="L593" s="53"/>
    </row>
    <row r="594" spans="5:12" x14ac:dyDescent="0.3">
      <c r="E594" s="857"/>
      <c r="F594" s="857"/>
      <c r="G594" s="858"/>
      <c r="H594" s="859"/>
      <c r="I594" s="860"/>
      <c r="J594" s="860"/>
      <c r="K594" s="53"/>
      <c r="L594" s="53"/>
    </row>
    <row r="595" spans="5:12" x14ac:dyDescent="0.3">
      <c r="E595" s="857"/>
      <c r="F595" s="857"/>
      <c r="G595" s="858"/>
      <c r="H595" s="859"/>
      <c r="I595" s="860"/>
      <c r="J595" s="860"/>
      <c r="K595" s="53"/>
      <c r="L595" s="53"/>
    </row>
    <row r="596" spans="5:12" x14ac:dyDescent="0.3">
      <c r="E596" s="857"/>
      <c r="F596" s="857"/>
      <c r="G596" s="858"/>
      <c r="H596" s="859"/>
      <c r="I596" s="860"/>
      <c r="J596" s="860"/>
      <c r="K596" s="53"/>
      <c r="L596" s="53"/>
    </row>
    <row r="597" spans="5:12" x14ac:dyDescent="0.3">
      <c r="E597" s="857"/>
      <c r="F597" s="857"/>
      <c r="G597" s="858"/>
      <c r="H597" s="859"/>
      <c r="I597" s="860"/>
      <c r="J597" s="860"/>
      <c r="K597" s="53"/>
      <c r="L597" s="53"/>
    </row>
    <row r="598" spans="5:12" x14ac:dyDescent="0.3">
      <c r="E598" s="857"/>
      <c r="F598" s="857"/>
      <c r="G598" s="858"/>
      <c r="H598" s="859"/>
      <c r="I598" s="860"/>
      <c r="J598" s="860"/>
      <c r="K598" s="53"/>
      <c r="L598" s="53"/>
    </row>
    <row r="599" spans="5:12" x14ac:dyDescent="0.3">
      <c r="E599" s="857"/>
      <c r="F599" s="857"/>
      <c r="G599" s="858"/>
      <c r="H599" s="859"/>
      <c r="I599" s="860"/>
      <c r="J599" s="860"/>
      <c r="K599" s="53"/>
      <c r="L599" s="53"/>
    </row>
    <row r="600" spans="5:12" x14ac:dyDescent="0.3">
      <c r="E600" s="857"/>
      <c r="F600" s="857"/>
      <c r="G600" s="858"/>
      <c r="H600" s="859"/>
      <c r="I600" s="860"/>
      <c r="J600" s="860"/>
      <c r="K600" s="53"/>
      <c r="L600" s="53"/>
    </row>
    <row r="601" spans="5:12" x14ac:dyDescent="0.3">
      <c r="E601" s="857"/>
      <c r="F601" s="857"/>
      <c r="G601" s="858"/>
      <c r="H601" s="859"/>
      <c r="I601" s="860"/>
      <c r="J601" s="860"/>
      <c r="K601" s="53"/>
      <c r="L601" s="53"/>
    </row>
    <row r="602" spans="5:12" x14ac:dyDescent="0.3">
      <c r="E602" s="857"/>
      <c r="F602" s="857"/>
      <c r="G602" s="858"/>
      <c r="H602" s="859"/>
      <c r="I602" s="860"/>
      <c r="J602" s="860"/>
      <c r="K602" s="53"/>
      <c r="L602" s="53"/>
    </row>
    <row r="603" spans="5:12" x14ac:dyDescent="0.3">
      <c r="E603" s="857"/>
      <c r="F603" s="857"/>
      <c r="G603" s="858"/>
      <c r="H603" s="859"/>
      <c r="I603" s="860"/>
      <c r="J603" s="860"/>
      <c r="K603" s="53"/>
      <c r="L603" s="53"/>
    </row>
    <row r="604" spans="5:12" x14ac:dyDescent="0.3">
      <c r="E604" s="857"/>
      <c r="F604" s="857"/>
      <c r="G604" s="858"/>
      <c r="H604" s="859"/>
      <c r="I604" s="860"/>
      <c r="J604" s="860"/>
      <c r="K604" s="53"/>
      <c r="L604" s="53"/>
    </row>
    <row r="605" spans="5:12" x14ac:dyDescent="0.3">
      <c r="E605" s="857"/>
      <c r="F605" s="857"/>
      <c r="G605" s="858"/>
      <c r="H605" s="859"/>
      <c r="I605" s="860"/>
      <c r="J605" s="860"/>
      <c r="K605" s="53"/>
      <c r="L605" s="53"/>
    </row>
    <row r="606" spans="5:12" x14ac:dyDescent="0.3">
      <c r="E606" s="857"/>
      <c r="F606" s="857"/>
      <c r="G606" s="858"/>
      <c r="H606" s="859"/>
      <c r="I606" s="860"/>
      <c r="J606" s="860"/>
      <c r="K606" s="53"/>
      <c r="L606" s="53"/>
    </row>
    <row r="607" spans="5:12" x14ac:dyDescent="0.3">
      <c r="E607" s="857"/>
      <c r="F607" s="857"/>
      <c r="G607" s="858"/>
      <c r="H607" s="859"/>
      <c r="I607" s="860"/>
      <c r="J607" s="860"/>
      <c r="K607" s="53"/>
      <c r="L607" s="53"/>
    </row>
    <row r="608" spans="5:12" x14ac:dyDescent="0.3">
      <c r="E608" s="857"/>
      <c r="F608" s="857"/>
      <c r="G608" s="858"/>
      <c r="H608" s="859"/>
      <c r="I608" s="860"/>
      <c r="J608" s="860"/>
      <c r="K608" s="53"/>
      <c r="L608" s="53"/>
    </row>
    <row r="609" spans="5:12" x14ac:dyDescent="0.3">
      <c r="E609" s="857"/>
      <c r="F609" s="857"/>
      <c r="G609" s="858"/>
      <c r="H609" s="859"/>
      <c r="I609" s="860"/>
      <c r="J609" s="860"/>
      <c r="K609" s="53"/>
      <c r="L609" s="53"/>
    </row>
    <row r="610" spans="5:12" x14ac:dyDescent="0.3">
      <c r="E610" s="857"/>
      <c r="F610" s="857"/>
      <c r="G610" s="858"/>
      <c r="H610" s="859"/>
      <c r="I610" s="860"/>
      <c r="J610" s="860"/>
      <c r="K610" s="53"/>
      <c r="L610" s="53"/>
    </row>
    <row r="611" spans="5:12" x14ac:dyDescent="0.3">
      <c r="E611" s="857"/>
      <c r="F611" s="857"/>
      <c r="G611" s="858"/>
      <c r="H611" s="859"/>
      <c r="I611" s="860"/>
      <c r="J611" s="860"/>
      <c r="K611" s="53"/>
      <c r="L611" s="53"/>
    </row>
    <row r="612" spans="5:12" x14ac:dyDescent="0.3">
      <c r="E612" s="857"/>
      <c r="F612" s="857"/>
      <c r="G612" s="858"/>
      <c r="H612" s="859"/>
      <c r="I612" s="860"/>
      <c r="J612" s="860"/>
      <c r="K612" s="53"/>
      <c r="L612" s="53"/>
    </row>
    <row r="613" spans="5:12" x14ac:dyDescent="0.3">
      <c r="E613" s="857"/>
      <c r="F613" s="857"/>
      <c r="G613" s="858"/>
      <c r="H613" s="859"/>
      <c r="I613" s="860"/>
      <c r="J613" s="860"/>
      <c r="K613" s="53"/>
      <c r="L613" s="53"/>
    </row>
    <row r="614" spans="5:12" x14ac:dyDescent="0.3">
      <c r="E614" s="857"/>
      <c r="F614" s="857"/>
      <c r="G614" s="858"/>
      <c r="H614" s="859"/>
      <c r="I614" s="860"/>
      <c r="J614" s="860"/>
      <c r="K614" s="53"/>
      <c r="L614" s="53"/>
    </row>
    <row r="615" spans="5:12" x14ac:dyDescent="0.3">
      <c r="E615" s="857"/>
      <c r="F615" s="857"/>
      <c r="G615" s="858"/>
      <c r="H615" s="859"/>
      <c r="I615" s="860"/>
      <c r="J615" s="860"/>
      <c r="K615" s="53"/>
      <c r="L615" s="53"/>
    </row>
    <row r="616" spans="5:12" x14ac:dyDescent="0.3">
      <c r="E616" s="857"/>
      <c r="F616" s="857"/>
      <c r="G616" s="858"/>
      <c r="H616" s="859"/>
      <c r="I616" s="860"/>
      <c r="J616" s="860"/>
      <c r="K616" s="53"/>
      <c r="L616" s="53"/>
    </row>
    <row r="617" spans="5:12" x14ac:dyDescent="0.3">
      <c r="E617" s="857"/>
      <c r="F617" s="857"/>
      <c r="G617" s="858"/>
      <c r="H617" s="859"/>
      <c r="I617" s="860"/>
      <c r="J617" s="860"/>
      <c r="K617" s="53"/>
      <c r="L617" s="53"/>
    </row>
    <row r="618" spans="5:12" x14ac:dyDescent="0.3">
      <c r="E618" s="857"/>
      <c r="F618" s="857"/>
      <c r="G618" s="858"/>
      <c r="H618" s="859"/>
      <c r="I618" s="860"/>
      <c r="J618" s="860"/>
      <c r="K618" s="53"/>
      <c r="L618" s="53"/>
    </row>
    <row r="619" spans="5:12" x14ac:dyDescent="0.3">
      <c r="E619" s="857"/>
      <c r="F619" s="857"/>
      <c r="G619" s="858"/>
      <c r="H619" s="859"/>
      <c r="I619" s="860"/>
      <c r="J619" s="860"/>
      <c r="K619" s="53"/>
      <c r="L619" s="53"/>
    </row>
    <row r="620" spans="5:12" x14ac:dyDescent="0.3">
      <c r="E620" s="857"/>
      <c r="F620" s="857"/>
      <c r="G620" s="858"/>
      <c r="H620" s="859"/>
      <c r="I620" s="860"/>
      <c r="J620" s="860"/>
      <c r="K620" s="53"/>
      <c r="L620" s="53"/>
    </row>
    <row r="621" spans="5:12" x14ac:dyDescent="0.3">
      <c r="E621" s="857"/>
      <c r="F621" s="857"/>
      <c r="G621" s="858"/>
      <c r="H621" s="859"/>
      <c r="I621" s="860"/>
      <c r="J621" s="860"/>
      <c r="K621" s="53"/>
      <c r="L621" s="53"/>
    </row>
    <row r="622" spans="5:12" x14ac:dyDescent="0.3">
      <c r="E622" s="857"/>
      <c r="F622" s="857"/>
      <c r="G622" s="858"/>
      <c r="H622" s="859"/>
      <c r="I622" s="860"/>
      <c r="J622" s="860"/>
      <c r="K622" s="53"/>
      <c r="L622" s="53"/>
    </row>
    <row r="623" spans="5:12" x14ac:dyDescent="0.3">
      <c r="E623" s="857"/>
      <c r="F623" s="857"/>
      <c r="G623" s="858"/>
      <c r="H623" s="859"/>
      <c r="I623" s="860"/>
      <c r="J623" s="860"/>
      <c r="K623" s="53"/>
      <c r="L623" s="53"/>
    </row>
    <row r="624" spans="5:12" x14ac:dyDescent="0.3">
      <c r="E624" s="857"/>
      <c r="F624" s="857"/>
      <c r="G624" s="858"/>
      <c r="H624" s="859"/>
      <c r="I624" s="860"/>
      <c r="J624" s="860"/>
      <c r="K624" s="53"/>
      <c r="L624" s="53"/>
    </row>
    <row r="625" spans="5:12" x14ac:dyDescent="0.3">
      <c r="E625" s="857"/>
      <c r="F625" s="857"/>
      <c r="G625" s="858"/>
      <c r="H625" s="859"/>
      <c r="I625" s="860"/>
      <c r="J625" s="860"/>
      <c r="K625" s="53"/>
      <c r="L625" s="53"/>
    </row>
    <row r="626" spans="5:12" x14ac:dyDescent="0.3">
      <c r="E626" s="857"/>
      <c r="F626" s="857"/>
      <c r="G626" s="858"/>
      <c r="H626" s="859"/>
      <c r="I626" s="860"/>
      <c r="J626" s="860"/>
      <c r="K626" s="53"/>
      <c r="L626" s="53"/>
    </row>
    <row r="627" spans="5:12" x14ac:dyDescent="0.3">
      <c r="E627" s="857"/>
      <c r="F627" s="857"/>
      <c r="G627" s="858"/>
      <c r="H627" s="859"/>
      <c r="I627" s="860"/>
      <c r="J627" s="860"/>
      <c r="K627" s="53"/>
      <c r="L627" s="53"/>
    </row>
    <row r="628" spans="5:12" x14ac:dyDescent="0.3">
      <c r="E628" s="857"/>
      <c r="F628" s="857"/>
      <c r="G628" s="858"/>
      <c r="H628" s="859"/>
      <c r="I628" s="860"/>
      <c r="J628" s="860"/>
      <c r="K628" s="53"/>
      <c r="L628" s="53"/>
    </row>
    <row r="629" spans="5:12" x14ac:dyDescent="0.3">
      <c r="E629" s="857"/>
      <c r="F629" s="857"/>
      <c r="G629" s="858"/>
      <c r="H629" s="859"/>
      <c r="I629" s="860"/>
      <c r="J629" s="860"/>
      <c r="K629" s="53"/>
      <c r="L629" s="53"/>
    </row>
    <row r="630" spans="5:12" x14ac:dyDescent="0.3">
      <c r="E630" s="857"/>
      <c r="F630" s="857"/>
      <c r="G630" s="858"/>
      <c r="H630" s="859"/>
      <c r="I630" s="860"/>
      <c r="J630" s="860"/>
      <c r="K630" s="53"/>
      <c r="L630" s="53"/>
    </row>
    <row r="631" spans="5:12" x14ac:dyDescent="0.3">
      <c r="E631" s="857"/>
      <c r="F631" s="857"/>
      <c r="G631" s="858"/>
      <c r="H631" s="859"/>
      <c r="I631" s="860"/>
      <c r="J631" s="860"/>
      <c r="K631" s="53"/>
      <c r="L631" s="53"/>
    </row>
    <row r="632" spans="5:12" x14ac:dyDescent="0.3">
      <c r="E632" s="857"/>
      <c r="F632" s="857"/>
      <c r="G632" s="858"/>
      <c r="H632" s="859"/>
      <c r="I632" s="860"/>
      <c r="J632" s="860"/>
      <c r="K632" s="53"/>
      <c r="L632" s="53"/>
    </row>
    <row r="633" spans="5:12" x14ac:dyDescent="0.3">
      <c r="E633" s="857"/>
      <c r="F633" s="857"/>
      <c r="G633" s="858"/>
      <c r="H633" s="859"/>
      <c r="I633" s="860"/>
      <c r="J633" s="860"/>
      <c r="K633" s="53"/>
      <c r="L633" s="53"/>
    </row>
    <row r="634" spans="5:12" x14ac:dyDescent="0.3">
      <c r="E634" s="857"/>
      <c r="F634" s="857"/>
      <c r="G634" s="858"/>
      <c r="H634" s="859"/>
      <c r="I634" s="860"/>
      <c r="J634" s="860"/>
      <c r="K634" s="53"/>
      <c r="L634" s="53"/>
    </row>
    <row r="635" spans="5:12" x14ac:dyDescent="0.3">
      <c r="E635" s="857"/>
      <c r="F635" s="857"/>
      <c r="G635" s="858"/>
      <c r="H635" s="859"/>
      <c r="I635" s="860"/>
      <c r="J635" s="860"/>
      <c r="K635" s="53"/>
      <c r="L635" s="53"/>
    </row>
    <row r="636" spans="5:12" x14ac:dyDescent="0.3">
      <c r="E636" s="857"/>
      <c r="F636" s="857"/>
      <c r="G636" s="858"/>
      <c r="H636" s="859"/>
      <c r="I636" s="860"/>
      <c r="J636" s="860"/>
      <c r="K636" s="53"/>
      <c r="L636" s="53"/>
    </row>
    <row r="637" spans="5:12" x14ac:dyDescent="0.3">
      <c r="E637" s="857"/>
      <c r="F637" s="857"/>
      <c r="G637" s="858"/>
      <c r="H637" s="859"/>
      <c r="I637" s="860"/>
      <c r="J637" s="860"/>
      <c r="K637" s="53"/>
      <c r="L637" s="53"/>
    </row>
    <row r="638" spans="5:12" x14ac:dyDescent="0.3">
      <c r="E638" s="857"/>
      <c r="F638" s="857"/>
      <c r="G638" s="858"/>
      <c r="H638" s="859"/>
      <c r="I638" s="860"/>
      <c r="J638" s="860"/>
      <c r="K638" s="53"/>
      <c r="L638" s="53"/>
    </row>
    <row r="639" spans="5:12" x14ac:dyDescent="0.3">
      <c r="E639" s="857"/>
      <c r="F639" s="857"/>
      <c r="G639" s="858"/>
      <c r="H639" s="859"/>
      <c r="I639" s="860"/>
      <c r="J639" s="860"/>
      <c r="K639" s="53"/>
      <c r="L639" s="53"/>
    </row>
    <row r="640" spans="5:12" x14ac:dyDescent="0.3">
      <c r="E640" s="857"/>
      <c r="F640" s="857"/>
      <c r="G640" s="858"/>
      <c r="H640" s="859"/>
      <c r="I640" s="860"/>
      <c r="J640" s="860"/>
      <c r="K640" s="53"/>
      <c r="L640" s="53"/>
    </row>
    <row r="641" spans="5:12" x14ac:dyDescent="0.3">
      <c r="E641" s="857"/>
      <c r="F641" s="857"/>
      <c r="G641" s="858"/>
      <c r="H641" s="859"/>
      <c r="I641" s="860"/>
      <c r="J641" s="860"/>
      <c r="K641" s="53"/>
      <c r="L641" s="53"/>
    </row>
    <row r="642" spans="5:12" x14ac:dyDescent="0.3">
      <c r="E642" s="857"/>
      <c r="F642" s="857"/>
      <c r="G642" s="858"/>
      <c r="H642" s="859"/>
      <c r="I642" s="860"/>
      <c r="J642" s="860"/>
      <c r="K642" s="53"/>
      <c r="L642" s="53"/>
    </row>
    <row r="643" spans="5:12" x14ac:dyDescent="0.3">
      <c r="E643" s="857"/>
      <c r="F643" s="857"/>
      <c r="G643" s="858"/>
      <c r="H643" s="859"/>
      <c r="I643" s="860"/>
      <c r="J643" s="860"/>
      <c r="K643" s="53"/>
      <c r="L643" s="53"/>
    </row>
    <row r="644" spans="5:12" x14ac:dyDescent="0.3">
      <c r="E644" s="857"/>
      <c r="F644" s="857"/>
      <c r="G644" s="858"/>
      <c r="H644" s="859"/>
      <c r="I644" s="860"/>
      <c r="J644" s="860"/>
      <c r="K644" s="53"/>
      <c r="L644" s="53"/>
    </row>
    <row r="645" spans="5:12" x14ac:dyDescent="0.3">
      <c r="E645" s="857"/>
      <c r="F645" s="857"/>
      <c r="G645" s="858"/>
      <c r="H645" s="859"/>
      <c r="I645" s="860"/>
      <c r="J645" s="860"/>
      <c r="K645" s="53"/>
      <c r="L645" s="53"/>
    </row>
    <row r="646" spans="5:12" x14ac:dyDescent="0.3">
      <c r="E646" s="857"/>
      <c r="F646" s="857"/>
      <c r="G646" s="858"/>
      <c r="H646" s="859"/>
      <c r="I646" s="860"/>
      <c r="J646" s="860"/>
      <c r="K646" s="53"/>
      <c r="L646" s="53"/>
    </row>
    <row r="647" spans="5:12" x14ac:dyDescent="0.3">
      <c r="E647" s="857"/>
      <c r="F647" s="857"/>
      <c r="G647" s="858"/>
      <c r="H647" s="859"/>
      <c r="I647" s="860"/>
      <c r="J647" s="860"/>
      <c r="K647" s="53"/>
      <c r="L647" s="53"/>
    </row>
    <row r="648" spans="5:12" x14ac:dyDescent="0.3">
      <c r="E648" s="857"/>
      <c r="F648" s="857"/>
      <c r="G648" s="858"/>
      <c r="H648" s="859"/>
      <c r="I648" s="860"/>
      <c r="J648" s="860"/>
      <c r="K648" s="53"/>
      <c r="L648" s="53"/>
    </row>
    <row r="649" spans="5:12" x14ac:dyDescent="0.3">
      <c r="E649" s="857"/>
      <c r="F649" s="857"/>
      <c r="G649" s="858"/>
      <c r="H649" s="859"/>
      <c r="I649" s="860"/>
      <c r="J649" s="860"/>
      <c r="K649" s="53"/>
      <c r="L649" s="53"/>
    </row>
    <row r="650" spans="5:12" x14ac:dyDescent="0.3">
      <c r="E650" s="857"/>
      <c r="F650" s="857"/>
      <c r="G650" s="858"/>
      <c r="H650" s="859"/>
      <c r="I650" s="860"/>
      <c r="J650" s="860"/>
      <c r="K650" s="53"/>
      <c r="L650" s="53"/>
    </row>
    <row r="651" spans="5:12" x14ac:dyDescent="0.3">
      <c r="E651" s="857"/>
      <c r="F651" s="857"/>
      <c r="G651" s="858"/>
      <c r="H651" s="859"/>
      <c r="I651" s="860"/>
      <c r="J651" s="860"/>
      <c r="K651" s="53"/>
      <c r="L651" s="53"/>
    </row>
    <row r="652" spans="5:12" x14ac:dyDescent="0.3">
      <c r="E652" s="857"/>
      <c r="F652" s="857"/>
      <c r="G652" s="858"/>
      <c r="H652" s="859"/>
      <c r="I652" s="860"/>
      <c r="J652" s="860"/>
      <c r="K652" s="53"/>
      <c r="L652" s="53"/>
    </row>
    <row r="653" spans="5:12" x14ac:dyDescent="0.3">
      <c r="E653" s="857"/>
      <c r="F653" s="857"/>
      <c r="G653" s="858"/>
      <c r="H653" s="859"/>
      <c r="I653" s="860"/>
      <c r="J653" s="860"/>
      <c r="K653" s="53"/>
      <c r="L653" s="53"/>
    </row>
    <row r="654" spans="5:12" x14ac:dyDescent="0.3">
      <c r="E654" s="857"/>
      <c r="F654" s="857"/>
      <c r="G654" s="858"/>
      <c r="H654" s="859"/>
      <c r="I654" s="860"/>
      <c r="J654" s="860"/>
      <c r="K654" s="53"/>
      <c r="L654" s="53"/>
    </row>
    <row r="655" spans="5:12" x14ac:dyDescent="0.3">
      <c r="E655" s="857"/>
      <c r="F655" s="857"/>
      <c r="G655" s="858"/>
      <c r="H655" s="859"/>
      <c r="I655" s="860"/>
      <c r="J655" s="860"/>
      <c r="K655" s="53"/>
      <c r="L655" s="53"/>
    </row>
    <row r="656" spans="5:12" x14ac:dyDescent="0.3">
      <c r="E656" s="857"/>
      <c r="F656" s="857"/>
      <c r="G656" s="858"/>
      <c r="H656" s="859"/>
      <c r="I656" s="860"/>
      <c r="J656" s="860"/>
      <c r="K656" s="53"/>
      <c r="L656" s="53"/>
    </row>
    <row r="657" spans="5:12" x14ac:dyDescent="0.3">
      <c r="E657" s="857"/>
      <c r="F657" s="857"/>
      <c r="G657" s="858"/>
      <c r="H657" s="859"/>
      <c r="I657" s="860"/>
      <c r="J657" s="860"/>
      <c r="K657" s="53"/>
      <c r="L657" s="53"/>
    </row>
    <row r="658" spans="5:12" x14ac:dyDescent="0.3">
      <c r="E658" s="857"/>
      <c r="F658" s="857"/>
      <c r="G658" s="858"/>
      <c r="H658" s="859"/>
      <c r="I658" s="860"/>
      <c r="J658" s="860"/>
      <c r="K658" s="53"/>
      <c r="L658" s="53"/>
    </row>
    <row r="659" spans="5:12" x14ac:dyDescent="0.3">
      <c r="E659" s="857"/>
      <c r="F659" s="857"/>
      <c r="G659" s="858"/>
      <c r="H659" s="859"/>
      <c r="I659" s="860"/>
      <c r="J659" s="860"/>
      <c r="K659" s="53"/>
      <c r="L659" s="53"/>
    </row>
    <row r="660" spans="5:12" x14ac:dyDescent="0.3">
      <c r="E660" s="857"/>
      <c r="F660" s="857"/>
      <c r="G660" s="858"/>
      <c r="H660" s="859"/>
      <c r="I660" s="860"/>
      <c r="J660" s="860"/>
      <c r="K660" s="53"/>
      <c r="L660" s="53"/>
    </row>
    <row r="661" spans="5:12" x14ac:dyDescent="0.3">
      <c r="E661" s="857"/>
      <c r="F661" s="857"/>
      <c r="G661" s="858"/>
      <c r="H661" s="859"/>
      <c r="I661" s="860"/>
      <c r="J661" s="860"/>
      <c r="K661" s="53"/>
      <c r="L661" s="53"/>
    </row>
    <row r="662" spans="5:12" x14ac:dyDescent="0.3">
      <c r="E662" s="857"/>
      <c r="F662" s="857"/>
      <c r="G662" s="858"/>
      <c r="H662" s="859"/>
      <c r="I662" s="860"/>
      <c r="J662" s="860"/>
      <c r="K662" s="53"/>
      <c r="L662" s="53"/>
    </row>
    <row r="663" spans="5:12" x14ac:dyDescent="0.3">
      <c r="E663" s="857"/>
      <c r="F663" s="857"/>
      <c r="G663" s="858"/>
      <c r="H663" s="859"/>
      <c r="I663" s="860"/>
      <c r="J663" s="860"/>
      <c r="K663" s="53"/>
      <c r="L663" s="53"/>
    </row>
    <row r="664" spans="5:12" x14ac:dyDescent="0.3">
      <c r="E664" s="857"/>
      <c r="F664" s="857"/>
      <c r="G664" s="858"/>
      <c r="H664" s="859"/>
      <c r="I664" s="860"/>
      <c r="J664" s="860"/>
      <c r="K664" s="53"/>
      <c r="L664" s="53"/>
    </row>
    <row r="665" spans="5:12" x14ac:dyDescent="0.3">
      <c r="E665" s="857"/>
      <c r="F665" s="857"/>
      <c r="G665" s="858"/>
      <c r="H665" s="859"/>
      <c r="I665" s="860"/>
      <c r="J665" s="860"/>
      <c r="K665" s="53"/>
      <c r="L665" s="53"/>
    </row>
    <row r="666" spans="5:12" x14ac:dyDescent="0.3">
      <c r="E666" s="857"/>
      <c r="F666" s="857"/>
      <c r="G666" s="858"/>
      <c r="H666" s="859"/>
      <c r="I666" s="860"/>
      <c r="J666" s="860"/>
      <c r="K666" s="53"/>
      <c r="L666" s="53"/>
    </row>
    <row r="667" spans="5:12" x14ac:dyDescent="0.3">
      <c r="E667" s="857"/>
      <c r="F667" s="857"/>
      <c r="G667" s="858"/>
      <c r="H667" s="859"/>
      <c r="I667" s="860"/>
      <c r="J667" s="860"/>
      <c r="K667" s="53"/>
      <c r="L667" s="53"/>
    </row>
    <row r="668" spans="5:12" x14ac:dyDescent="0.3">
      <c r="E668" s="857"/>
      <c r="F668" s="857"/>
      <c r="G668" s="858"/>
      <c r="H668" s="859"/>
      <c r="I668" s="860"/>
      <c r="J668" s="860"/>
      <c r="K668" s="53"/>
      <c r="L668" s="53"/>
    </row>
    <row r="669" spans="5:12" x14ac:dyDescent="0.3">
      <c r="E669" s="857"/>
      <c r="F669" s="857"/>
      <c r="G669" s="858"/>
      <c r="H669" s="859"/>
      <c r="I669" s="860"/>
      <c r="J669" s="860"/>
      <c r="K669" s="53"/>
      <c r="L669" s="53"/>
    </row>
    <row r="670" spans="5:12" x14ac:dyDescent="0.3">
      <c r="E670" s="857"/>
      <c r="F670" s="857"/>
      <c r="G670" s="858"/>
      <c r="H670" s="859"/>
      <c r="I670" s="860"/>
      <c r="J670" s="860"/>
      <c r="K670" s="53"/>
      <c r="L670" s="53"/>
    </row>
    <row r="671" spans="5:12" x14ac:dyDescent="0.3">
      <c r="E671" s="857"/>
      <c r="F671" s="857"/>
      <c r="G671" s="858"/>
      <c r="H671" s="859"/>
      <c r="I671" s="860"/>
      <c r="J671" s="860"/>
      <c r="K671" s="53"/>
      <c r="L671" s="53"/>
    </row>
    <row r="672" spans="5:12" x14ac:dyDescent="0.3">
      <c r="E672" s="857"/>
      <c r="F672" s="857"/>
      <c r="G672" s="858"/>
      <c r="H672" s="859"/>
      <c r="I672" s="860"/>
      <c r="J672" s="860"/>
      <c r="K672" s="53"/>
      <c r="L672" s="53"/>
    </row>
    <row r="673" spans="5:12" x14ac:dyDescent="0.3">
      <c r="E673" s="857"/>
      <c r="F673" s="857"/>
      <c r="G673" s="858"/>
      <c r="H673" s="859"/>
      <c r="I673" s="860"/>
      <c r="J673" s="860"/>
      <c r="K673" s="53"/>
      <c r="L673" s="53"/>
    </row>
    <row r="674" spans="5:12" x14ac:dyDescent="0.3">
      <c r="E674" s="857"/>
      <c r="F674" s="857"/>
      <c r="G674" s="858"/>
      <c r="H674" s="859"/>
      <c r="I674" s="860"/>
      <c r="J674" s="860"/>
      <c r="K674" s="53"/>
      <c r="L674" s="53"/>
    </row>
    <row r="675" spans="5:12" x14ac:dyDescent="0.3">
      <c r="E675" s="857"/>
      <c r="F675" s="857"/>
      <c r="G675" s="858"/>
      <c r="H675" s="859"/>
      <c r="I675" s="860"/>
      <c r="J675" s="860"/>
      <c r="K675" s="53"/>
      <c r="L675" s="53"/>
    </row>
    <row r="676" spans="5:12" x14ac:dyDescent="0.3">
      <c r="E676" s="857"/>
      <c r="F676" s="857"/>
      <c r="G676" s="858"/>
      <c r="H676" s="859"/>
      <c r="I676" s="860"/>
      <c r="J676" s="860"/>
      <c r="K676" s="53"/>
      <c r="L676" s="53"/>
    </row>
    <row r="677" spans="5:12" x14ac:dyDescent="0.3">
      <c r="E677" s="857"/>
      <c r="F677" s="857"/>
      <c r="G677" s="858"/>
      <c r="H677" s="859"/>
      <c r="I677" s="860"/>
      <c r="J677" s="860"/>
      <c r="K677" s="53"/>
      <c r="L677" s="53"/>
    </row>
    <row r="678" spans="5:12" x14ac:dyDescent="0.3">
      <c r="E678" s="857"/>
      <c r="F678" s="857"/>
      <c r="G678" s="858"/>
      <c r="H678" s="859"/>
      <c r="I678" s="860"/>
      <c r="J678" s="860"/>
      <c r="K678" s="53"/>
      <c r="L678" s="53"/>
    </row>
    <row r="679" spans="5:12" x14ac:dyDescent="0.3">
      <c r="E679" s="857"/>
      <c r="F679" s="857"/>
      <c r="G679" s="858"/>
      <c r="H679" s="859"/>
      <c r="I679" s="860"/>
      <c r="J679" s="860"/>
      <c r="K679" s="53"/>
      <c r="L679" s="53"/>
    </row>
    <row r="680" spans="5:12" x14ac:dyDescent="0.3">
      <c r="E680" s="857"/>
      <c r="F680" s="857"/>
      <c r="G680" s="858"/>
      <c r="H680" s="859"/>
      <c r="I680" s="860"/>
      <c r="J680" s="860"/>
      <c r="K680" s="53"/>
      <c r="L680" s="53"/>
    </row>
    <row r="681" spans="5:12" x14ac:dyDescent="0.3">
      <c r="E681" s="857"/>
      <c r="F681" s="857"/>
      <c r="G681" s="858"/>
      <c r="H681" s="859"/>
      <c r="I681" s="860"/>
      <c r="J681" s="860"/>
      <c r="K681" s="53"/>
      <c r="L681" s="53"/>
    </row>
    <row r="682" spans="5:12" x14ac:dyDescent="0.3">
      <c r="E682" s="857"/>
      <c r="F682" s="857"/>
      <c r="G682" s="858"/>
      <c r="H682" s="859"/>
      <c r="I682" s="860"/>
      <c r="J682" s="860"/>
      <c r="K682" s="53"/>
      <c r="L682" s="53"/>
    </row>
    <row r="683" spans="5:12" x14ac:dyDescent="0.3">
      <c r="E683" s="857"/>
      <c r="F683" s="857"/>
      <c r="G683" s="858"/>
      <c r="H683" s="859"/>
      <c r="I683" s="860"/>
      <c r="J683" s="860"/>
      <c r="K683" s="53"/>
      <c r="L683" s="53"/>
    </row>
    <row r="684" spans="5:12" x14ac:dyDescent="0.3">
      <c r="E684" s="857"/>
      <c r="F684" s="857"/>
      <c r="G684" s="858"/>
      <c r="H684" s="859"/>
      <c r="I684" s="860"/>
      <c r="J684" s="860"/>
      <c r="K684" s="53"/>
      <c r="L684" s="53"/>
    </row>
    <row r="685" spans="5:12" x14ac:dyDescent="0.3">
      <c r="E685" s="857"/>
      <c r="F685" s="857"/>
      <c r="G685" s="858"/>
      <c r="H685" s="859"/>
      <c r="I685" s="860"/>
      <c r="J685" s="860"/>
      <c r="K685" s="53"/>
      <c r="L685" s="53"/>
    </row>
    <row r="686" spans="5:12" x14ac:dyDescent="0.3">
      <c r="E686" s="857"/>
      <c r="F686" s="857"/>
      <c r="G686" s="858"/>
      <c r="H686" s="859"/>
      <c r="I686" s="860"/>
      <c r="J686" s="860"/>
      <c r="K686" s="53"/>
      <c r="L686" s="53"/>
    </row>
    <row r="687" spans="5:12" x14ac:dyDescent="0.3">
      <c r="E687" s="857"/>
      <c r="F687" s="857"/>
      <c r="G687" s="858"/>
      <c r="H687" s="859"/>
      <c r="I687" s="860"/>
      <c r="J687" s="860"/>
      <c r="K687" s="53"/>
      <c r="L687" s="53"/>
    </row>
    <row r="688" spans="5:12" x14ac:dyDescent="0.3">
      <c r="E688" s="857"/>
      <c r="F688" s="857"/>
      <c r="G688" s="858"/>
      <c r="H688" s="859"/>
      <c r="I688" s="860"/>
      <c r="J688" s="860"/>
      <c r="K688" s="53"/>
      <c r="L688" s="53"/>
    </row>
    <row r="689" spans="5:12" x14ac:dyDescent="0.3">
      <c r="E689" s="857"/>
      <c r="F689" s="857"/>
      <c r="G689" s="858"/>
      <c r="H689" s="859"/>
      <c r="I689" s="860"/>
      <c r="J689" s="860"/>
      <c r="K689" s="53"/>
      <c r="L689" s="53"/>
    </row>
    <row r="690" spans="5:12" x14ac:dyDescent="0.3">
      <c r="E690" s="857"/>
      <c r="F690" s="857"/>
      <c r="G690" s="858"/>
      <c r="H690" s="859"/>
      <c r="I690" s="860"/>
      <c r="J690" s="860"/>
      <c r="K690" s="53"/>
      <c r="L690" s="53"/>
    </row>
    <row r="691" spans="5:12" x14ac:dyDescent="0.3">
      <c r="E691" s="857"/>
      <c r="F691" s="857"/>
      <c r="G691" s="858"/>
      <c r="H691" s="859"/>
      <c r="I691" s="860"/>
      <c r="J691" s="860"/>
      <c r="K691" s="53"/>
      <c r="L691" s="53"/>
    </row>
    <row r="692" spans="5:12" x14ac:dyDescent="0.3">
      <c r="E692" s="857"/>
      <c r="F692" s="857"/>
      <c r="G692" s="858"/>
      <c r="H692" s="859"/>
      <c r="I692" s="860"/>
      <c r="J692" s="860"/>
      <c r="K692" s="53"/>
      <c r="L692" s="53"/>
    </row>
    <row r="693" spans="5:12" x14ac:dyDescent="0.3">
      <c r="E693" s="857"/>
      <c r="F693" s="857"/>
      <c r="G693" s="858"/>
      <c r="H693" s="859"/>
      <c r="I693" s="860"/>
      <c r="J693" s="860"/>
      <c r="K693" s="53"/>
      <c r="L693" s="53"/>
    </row>
    <row r="694" spans="5:12" x14ac:dyDescent="0.3">
      <c r="E694" s="857"/>
      <c r="F694" s="857"/>
      <c r="G694" s="858"/>
      <c r="H694" s="859"/>
      <c r="I694" s="860"/>
      <c r="J694" s="860"/>
      <c r="K694" s="53"/>
      <c r="L694" s="53"/>
    </row>
    <row r="695" spans="5:12" x14ac:dyDescent="0.3">
      <c r="E695" s="857"/>
      <c r="F695" s="857"/>
      <c r="G695" s="858"/>
      <c r="H695" s="859"/>
      <c r="I695" s="860"/>
      <c r="J695" s="860"/>
      <c r="K695" s="53"/>
      <c r="L695" s="53"/>
    </row>
    <row r="696" spans="5:12" x14ac:dyDescent="0.3">
      <c r="E696" s="857"/>
      <c r="F696" s="857"/>
      <c r="G696" s="858"/>
      <c r="H696" s="859"/>
      <c r="I696" s="860"/>
      <c r="J696" s="860"/>
      <c r="K696" s="53"/>
      <c r="L696" s="53"/>
    </row>
    <row r="697" spans="5:12" x14ac:dyDescent="0.3">
      <c r="E697" s="857"/>
      <c r="F697" s="857"/>
      <c r="G697" s="858"/>
      <c r="H697" s="859"/>
      <c r="I697" s="860"/>
      <c r="J697" s="860"/>
      <c r="K697" s="53"/>
      <c r="L697" s="53"/>
    </row>
    <row r="698" spans="5:12" x14ac:dyDescent="0.3">
      <c r="E698" s="857"/>
      <c r="F698" s="857"/>
      <c r="G698" s="858"/>
      <c r="H698" s="859"/>
      <c r="I698" s="860"/>
      <c r="J698" s="860"/>
      <c r="K698" s="53"/>
      <c r="L698" s="53"/>
    </row>
    <row r="699" spans="5:12" x14ac:dyDescent="0.3">
      <c r="E699" s="857"/>
      <c r="F699" s="857"/>
      <c r="G699" s="858"/>
      <c r="H699" s="859"/>
      <c r="I699" s="860"/>
      <c r="J699" s="860"/>
      <c r="K699" s="53"/>
      <c r="L699" s="53"/>
    </row>
    <row r="700" spans="5:12" x14ac:dyDescent="0.3">
      <c r="E700" s="857"/>
      <c r="F700" s="857"/>
      <c r="G700" s="858"/>
      <c r="H700" s="859"/>
      <c r="I700" s="860"/>
      <c r="J700" s="860"/>
      <c r="K700" s="53"/>
      <c r="L700" s="53"/>
    </row>
    <row r="701" spans="5:12" x14ac:dyDescent="0.3">
      <c r="E701" s="857"/>
      <c r="F701" s="857"/>
      <c r="G701" s="858"/>
      <c r="H701" s="859"/>
      <c r="I701" s="860"/>
      <c r="J701" s="860"/>
      <c r="K701" s="53"/>
      <c r="L701" s="53"/>
    </row>
    <row r="702" spans="5:12" x14ac:dyDescent="0.3">
      <c r="E702" s="857"/>
      <c r="F702" s="857"/>
      <c r="G702" s="858"/>
      <c r="H702" s="859"/>
      <c r="I702" s="860"/>
      <c r="J702" s="860"/>
      <c r="K702" s="53"/>
      <c r="L702" s="53"/>
    </row>
    <row r="703" spans="5:12" x14ac:dyDescent="0.3">
      <c r="E703" s="857"/>
      <c r="F703" s="857"/>
      <c r="G703" s="858"/>
      <c r="H703" s="859"/>
      <c r="I703" s="860"/>
      <c r="J703" s="860"/>
      <c r="K703" s="53"/>
      <c r="L703" s="53"/>
    </row>
    <row r="704" spans="5:12" x14ac:dyDescent="0.3">
      <c r="E704" s="857"/>
      <c r="F704" s="857"/>
      <c r="G704" s="858"/>
      <c r="H704" s="859"/>
      <c r="I704" s="860"/>
      <c r="J704" s="860"/>
      <c r="K704" s="53"/>
      <c r="L704" s="53"/>
    </row>
    <row r="705" spans="5:12" x14ac:dyDescent="0.3">
      <c r="E705" s="857"/>
      <c r="F705" s="857"/>
      <c r="G705" s="858"/>
      <c r="H705" s="859"/>
      <c r="I705" s="860"/>
      <c r="J705" s="860"/>
      <c r="K705" s="53"/>
      <c r="L705" s="53"/>
    </row>
    <row r="706" spans="5:12" x14ac:dyDescent="0.3">
      <c r="E706" s="857"/>
      <c r="F706" s="857"/>
      <c r="G706" s="858"/>
      <c r="H706" s="859"/>
      <c r="I706" s="860"/>
      <c r="J706" s="860"/>
      <c r="K706" s="53"/>
      <c r="L706" s="53"/>
    </row>
    <row r="707" spans="5:12" x14ac:dyDescent="0.3">
      <c r="E707" s="857"/>
      <c r="F707" s="857"/>
      <c r="G707" s="858"/>
      <c r="H707" s="859"/>
      <c r="I707" s="860"/>
      <c r="J707" s="860"/>
      <c r="K707" s="53"/>
      <c r="L707" s="53"/>
    </row>
    <row r="708" spans="5:12" x14ac:dyDescent="0.3">
      <c r="E708" s="857"/>
      <c r="F708" s="857"/>
      <c r="G708" s="858"/>
      <c r="H708" s="859"/>
      <c r="I708" s="860"/>
      <c r="J708" s="860"/>
      <c r="K708" s="53"/>
      <c r="L708" s="53"/>
    </row>
    <row r="709" spans="5:12" x14ac:dyDescent="0.3">
      <c r="E709" s="857"/>
      <c r="F709" s="857"/>
      <c r="G709" s="858"/>
      <c r="H709" s="859"/>
      <c r="I709" s="860"/>
      <c r="J709" s="860"/>
      <c r="K709" s="53"/>
      <c r="L709" s="53"/>
    </row>
    <row r="710" spans="5:12" x14ac:dyDescent="0.3">
      <c r="E710" s="857"/>
      <c r="F710" s="857"/>
      <c r="G710" s="858"/>
      <c r="H710" s="859"/>
      <c r="I710" s="860"/>
      <c r="J710" s="860"/>
      <c r="K710" s="53"/>
      <c r="L710" s="53"/>
    </row>
    <row r="711" spans="5:12" x14ac:dyDescent="0.3">
      <c r="E711" s="857"/>
      <c r="F711" s="857"/>
      <c r="G711" s="858"/>
      <c r="H711" s="859"/>
      <c r="I711" s="860"/>
      <c r="J711" s="860"/>
      <c r="K711" s="53"/>
      <c r="L711" s="53"/>
    </row>
    <row r="712" spans="5:12" x14ac:dyDescent="0.3">
      <c r="E712" s="857"/>
      <c r="F712" s="857"/>
      <c r="G712" s="858"/>
      <c r="H712" s="859"/>
      <c r="I712" s="860"/>
      <c r="J712" s="860"/>
      <c r="K712" s="53"/>
      <c r="L712" s="53"/>
    </row>
    <row r="713" spans="5:12" x14ac:dyDescent="0.3">
      <c r="E713" s="857"/>
      <c r="F713" s="857"/>
      <c r="G713" s="858"/>
      <c r="H713" s="859"/>
      <c r="I713" s="860"/>
      <c r="J713" s="860"/>
      <c r="K713" s="53"/>
      <c r="L713" s="53"/>
    </row>
    <row r="714" spans="5:12" x14ac:dyDescent="0.3">
      <c r="E714" s="857"/>
      <c r="F714" s="857"/>
      <c r="G714" s="858"/>
      <c r="H714" s="859"/>
      <c r="I714" s="860"/>
      <c r="J714" s="860"/>
      <c r="K714" s="53"/>
      <c r="L714" s="53"/>
    </row>
    <row r="715" spans="5:12" x14ac:dyDescent="0.3">
      <c r="E715" s="857"/>
      <c r="F715" s="857"/>
      <c r="G715" s="858"/>
      <c r="H715" s="859"/>
      <c r="I715" s="860"/>
      <c r="J715" s="860"/>
      <c r="K715" s="53"/>
      <c r="L715" s="53"/>
    </row>
    <row r="716" spans="5:12" x14ac:dyDescent="0.3">
      <c r="E716" s="857"/>
      <c r="F716" s="857"/>
      <c r="G716" s="858"/>
      <c r="H716" s="859"/>
      <c r="I716" s="860"/>
      <c r="J716" s="860"/>
      <c r="K716" s="53"/>
      <c r="L716" s="53"/>
    </row>
    <row r="717" spans="5:12" x14ac:dyDescent="0.3">
      <c r="E717" s="857"/>
      <c r="F717" s="857"/>
      <c r="G717" s="858"/>
      <c r="H717" s="859"/>
      <c r="I717" s="860"/>
      <c r="J717" s="860"/>
      <c r="K717" s="53"/>
      <c r="L717" s="53"/>
    </row>
    <row r="718" spans="5:12" x14ac:dyDescent="0.3">
      <c r="E718" s="857"/>
      <c r="F718" s="857"/>
      <c r="G718" s="858"/>
      <c r="H718" s="859"/>
      <c r="I718" s="860"/>
      <c r="J718" s="860"/>
      <c r="K718" s="53"/>
      <c r="L718" s="53"/>
    </row>
    <row r="719" spans="5:12" x14ac:dyDescent="0.3">
      <c r="E719" s="857"/>
      <c r="F719" s="857"/>
      <c r="G719" s="858"/>
      <c r="H719" s="859"/>
      <c r="I719" s="860"/>
      <c r="J719" s="860"/>
      <c r="K719" s="53"/>
      <c r="L719" s="53"/>
    </row>
    <row r="720" spans="5:12" x14ac:dyDescent="0.3">
      <c r="E720" s="857"/>
      <c r="F720" s="857"/>
      <c r="G720" s="858"/>
      <c r="H720" s="859"/>
      <c r="I720" s="860"/>
      <c r="J720" s="860"/>
      <c r="K720" s="53"/>
      <c r="L720" s="53"/>
    </row>
    <row r="721" spans="5:12" x14ac:dyDescent="0.3">
      <c r="E721" s="857"/>
      <c r="F721" s="857"/>
      <c r="G721" s="858"/>
      <c r="H721" s="859"/>
      <c r="I721" s="860"/>
      <c r="J721" s="860"/>
      <c r="K721" s="53"/>
      <c r="L721" s="53"/>
    </row>
    <row r="722" spans="5:12" x14ac:dyDescent="0.3">
      <c r="E722" s="857"/>
      <c r="F722" s="857"/>
      <c r="G722" s="858"/>
      <c r="H722" s="859"/>
      <c r="I722" s="860"/>
      <c r="J722" s="860"/>
      <c r="K722" s="53"/>
      <c r="L722" s="53"/>
    </row>
    <row r="723" spans="5:12" x14ac:dyDescent="0.3">
      <c r="E723" s="857"/>
      <c r="F723" s="857"/>
      <c r="G723" s="858"/>
      <c r="H723" s="859"/>
      <c r="I723" s="860"/>
      <c r="J723" s="860"/>
      <c r="K723" s="53"/>
      <c r="L723" s="53"/>
    </row>
    <row r="724" spans="5:12" x14ac:dyDescent="0.3">
      <c r="E724" s="857"/>
      <c r="F724" s="857"/>
      <c r="G724" s="858"/>
      <c r="H724" s="859"/>
      <c r="I724" s="860"/>
      <c r="J724" s="860"/>
      <c r="K724" s="53"/>
      <c r="L724" s="53"/>
    </row>
    <row r="725" spans="5:12" x14ac:dyDescent="0.3">
      <c r="E725" s="857"/>
      <c r="F725" s="857"/>
      <c r="G725" s="858"/>
      <c r="H725" s="859"/>
      <c r="I725" s="860"/>
      <c r="J725" s="860"/>
      <c r="K725" s="53"/>
      <c r="L725" s="53"/>
    </row>
    <row r="726" spans="5:12" x14ac:dyDescent="0.3">
      <c r="E726" s="857"/>
      <c r="F726" s="857"/>
      <c r="G726" s="858"/>
      <c r="H726" s="859"/>
      <c r="I726" s="860"/>
      <c r="J726" s="860"/>
      <c r="K726" s="53"/>
      <c r="L726" s="53"/>
    </row>
    <row r="727" spans="5:12" x14ac:dyDescent="0.3">
      <c r="E727" s="857"/>
      <c r="F727" s="857"/>
      <c r="G727" s="858"/>
      <c r="H727" s="859"/>
      <c r="I727" s="860"/>
      <c r="J727" s="860"/>
      <c r="K727" s="53"/>
      <c r="L727" s="53"/>
    </row>
    <row r="728" spans="5:12" x14ac:dyDescent="0.3">
      <c r="E728" s="857"/>
      <c r="F728" s="857"/>
      <c r="G728" s="858"/>
      <c r="H728" s="859"/>
      <c r="I728" s="860"/>
      <c r="J728" s="860"/>
      <c r="K728" s="53"/>
      <c r="L728" s="53"/>
    </row>
    <row r="729" spans="5:12" x14ac:dyDescent="0.3">
      <c r="E729" s="857"/>
      <c r="F729" s="857"/>
      <c r="G729" s="858"/>
      <c r="H729" s="859"/>
      <c r="I729" s="860"/>
      <c r="J729" s="860"/>
      <c r="K729" s="53"/>
      <c r="L729" s="53"/>
    </row>
    <row r="730" spans="5:12" x14ac:dyDescent="0.3">
      <c r="E730" s="857"/>
      <c r="F730" s="857"/>
      <c r="G730" s="858"/>
      <c r="H730" s="859"/>
      <c r="I730" s="860"/>
      <c r="J730" s="860"/>
      <c r="K730" s="53"/>
      <c r="L730" s="53"/>
    </row>
    <row r="731" spans="5:12" x14ac:dyDescent="0.3">
      <c r="E731" s="857"/>
      <c r="F731" s="857"/>
      <c r="G731" s="858"/>
      <c r="H731" s="859"/>
      <c r="I731" s="860"/>
      <c r="J731" s="860"/>
      <c r="K731" s="53"/>
      <c r="L731" s="53"/>
    </row>
    <row r="732" spans="5:12" x14ac:dyDescent="0.3">
      <c r="E732" s="857"/>
      <c r="F732" s="857"/>
      <c r="G732" s="858"/>
      <c r="H732" s="859"/>
      <c r="I732" s="860"/>
      <c r="J732" s="860"/>
      <c r="K732" s="53"/>
      <c r="L732" s="53"/>
    </row>
    <row r="733" spans="5:12" x14ac:dyDescent="0.3">
      <c r="E733" s="857"/>
      <c r="F733" s="857"/>
      <c r="G733" s="858"/>
      <c r="H733" s="859"/>
      <c r="I733" s="860"/>
      <c r="J733" s="860"/>
      <c r="K733" s="53"/>
      <c r="L733" s="53"/>
    </row>
    <row r="734" spans="5:12" x14ac:dyDescent="0.3">
      <c r="E734" s="857"/>
      <c r="F734" s="857"/>
      <c r="G734" s="858"/>
      <c r="H734" s="859"/>
      <c r="I734" s="860"/>
      <c r="J734" s="860"/>
      <c r="K734" s="53"/>
      <c r="L734" s="53"/>
    </row>
    <row r="735" spans="5:12" x14ac:dyDescent="0.3">
      <c r="E735" s="857"/>
      <c r="F735" s="857"/>
      <c r="G735" s="858"/>
      <c r="H735" s="859"/>
      <c r="I735" s="860"/>
      <c r="J735" s="860"/>
      <c r="K735" s="53"/>
      <c r="L735" s="53"/>
    </row>
    <row r="736" spans="5:12" x14ac:dyDescent="0.3">
      <c r="E736" s="857"/>
      <c r="F736" s="857"/>
      <c r="G736" s="858"/>
      <c r="H736" s="859"/>
      <c r="I736" s="860"/>
      <c r="J736" s="860"/>
      <c r="K736" s="53"/>
      <c r="L736" s="53"/>
    </row>
    <row r="737" spans="5:12" x14ac:dyDescent="0.3">
      <c r="E737" s="857"/>
      <c r="F737" s="857"/>
      <c r="G737" s="858"/>
      <c r="H737" s="859"/>
      <c r="I737" s="860"/>
      <c r="J737" s="860"/>
      <c r="K737" s="53"/>
      <c r="L737" s="53"/>
    </row>
    <row r="738" spans="5:12" x14ac:dyDescent="0.3">
      <c r="E738" s="857"/>
      <c r="F738" s="857"/>
      <c r="G738" s="858"/>
      <c r="H738" s="859"/>
      <c r="I738" s="860"/>
      <c r="J738" s="860"/>
      <c r="K738" s="53"/>
      <c r="L738" s="53"/>
    </row>
    <row r="739" spans="5:12" x14ac:dyDescent="0.3">
      <c r="E739" s="857"/>
      <c r="F739" s="857"/>
      <c r="G739" s="858"/>
      <c r="H739" s="859"/>
      <c r="I739" s="860"/>
      <c r="J739" s="860"/>
      <c r="K739" s="53"/>
      <c r="L739" s="53"/>
    </row>
    <row r="740" spans="5:12" x14ac:dyDescent="0.3">
      <c r="E740" s="857"/>
      <c r="F740" s="857"/>
      <c r="G740" s="858"/>
      <c r="H740" s="859"/>
      <c r="I740" s="860"/>
      <c r="J740" s="860"/>
      <c r="K740" s="53"/>
      <c r="L740" s="53"/>
    </row>
    <row r="741" spans="5:12" x14ac:dyDescent="0.3">
      <c r="E741" s="857"/>
      <c r="F741" s="857"/>
      <c r="G741" s="858"/>
      <c r="H741" s="859"/>
      <c r="I741" s="860"/>
      <c r="J741" s="860"/>
      <c r="K741" s="53"/>
      <c r="L741" s="53"/>
    </row>
    <row r="742" spans="5:12" x14ac:dyDescent="0.3">
      <c r="E742" s="857"/>
      <c r="F742" s="857"/>
      <c r="G742" s="858"/>
      <c r="H742" s="859"/>
      <c r="I742" s="860"/>
      <c r="J742" s="860"/>
      <c r="K742" s="53"/>
      <c r="L742" s="53"/>
    </row>
    <row r="743" spans="5:12" x14ac:dyDescent="0.3">
      <c r="E743" s="857"/>
      <c r="F743" s="857"/>
      <c r="G743" s="858"/>
      <c r="H743" s="859"/>
      <c r="I743" s="860"/>
      <c r="J743" s="860"/>
      <c r="K743" s="53"/>
      <c r="L743" s="53"/>
    </row>
    <row r="744" spans="5:12" x14ac:dyDescent="0.3">
      <c r="E744" s="857"/>
      <c r="F744" s="857"/>
      <c r="G744" s="858"/>
      <c r="H744" s="859"/>
      <c r="I744" s="860"/>
      <c r="J744" s="860"/>
      <c r="K744" s="53"/>
      <c r="L744" s="53"/>
    </row>
    <row r="745" spans="5:12" x14ac:dyDescent="0.3">
      <c r="E745" s="857"/>
      <c r="F745" s="857"/>
      <c r="G745" s="858"/>
      <c r="H745" s="859"/>
      <c r="I745" s="860"/>
      <c r="J745" s="860"/>
      <c r="K745" s="53"/>
      <c r="L745" s="53"/>
    </row>
    <row r="746" spans="5:12" x14ac:dyDescent="0.3">
      <c r="E746" s="857"/>
      <c r="F746" s="857"/>
      <c r="G746" s="858"/>
      <c r="H746" s="859"/>
      <c r="I746" s="860"/>
      <c r="J746" s="860"/>
      <c r="K746" s="53"/>
      <c r="L746" s="53"/>
    </row>
    <row r="747" spans="5:12" x14ac:dyDescent="0.3">
      <c r="E747" s="857"/>
      <c r="F747" s="857"/>
      <c r="G747" s="858"/>
      <c r="H747" s="859"/>
      <c r="I747" s="860"/>
      <c r="J747" s="860"/>
      <c r="K747" s="53"/>
      <c r="L747" s="53"/>
    </row>
    <row r="748" spans="5:12" x14ac:dyDescent="0.3">
      <c r="E748" s="857"/>
      <c r="F748" s="857"/>
      <c r="G748" s="858"/>
      <c r="H748" s="859"/>
      <c r="I748" s="860"/>
      <c r="J748" s="860"/>
      <c r="K748" s="53"/>
      <c r="L748" s="53"/>
    </row>
    <row r="749" spans="5:12" x14ac:dyDescent="0.3">
      <c r="E749" s="857"/>
      <c r="F749" s="857"/>
      <c r="G749" s="858"/>
      <c r="H749" s="859"/>
      <c r="I749" s="860"/>
      <c r="J749" s="860"/>
      <c r="K749" s="53"/>
      <c r="L749" s="53"/>
    </row>
    <row r="750" spans="5:12" x14ac:dyDescent="0.3">
      <c r="E750" s="857"/>
      <c r="F750" s="857"/>
      <c r="G750" s="858"/>
      <c r="H750" s="859"/>
      <c r="I750" s="860"/>
      <c r="J750" s="860"/>
      <c r="K750" s="53"/>
      <c r="L750" s="53"/>
    </row>
    <row r="751" spans="5:12" x14ac:dyDescent="0.3">
      <c r="E751" s="857"/>
      <c r="F751" s="857"/>
      <c r="G751" s="858"/>
      <c r="H751" s="859"/>
      <c r="I751" s="860"/>
      <c r="J751" s="860"/>
      <c r="K751" s="53"/>
      <c r="L751" s="53"/>
    </row>
    <row r="752" spans="5:12" x14ac:dyDescent="0.3">
      <c r="E752" s="857"/>
      <c r="F752" s="857"/>
      <c r="G752" s="858"/>
      <c r="H752" s="859"/>
      <c r="I752" s="860"/>
      <c r="J752" s="860"/>
      <c r="K752" s="53"/>
      <c r="L752" s="53"/>
    </row>
    <row r="753" spans="5:12" x14ac:dyDescent="0.3">
      <c r="E753" s="857"/>
      <c r="F753" s="857"/>
      <c r="G753" s="858"/>
      <c r="H753" s="859"/>
      <c r="I753" s="860"/>
      <c r="J753" s="860"/>
      <c r="K753" s="53"/>
      <c r="L753" s="53"/>
    </row>
    <row r="754" spans="5:12" x14ac:dyDescent="0.3">
      <c r="E754" s="857"/>
      <c r="F754" s="857"/>
      <c r="G754" s="858"/>
      <c r="H754" s="859"/>
      <c r="I754" s="860"/>
      <c r="J754" s="860"/>
      <c r="K754" s="53"/>
      <c r="L754" s="53"/>
    </row>
    <row r="755" spans="5:12" x14ac:dyDescent="0.3">
      <c r="E755" s="857"/>
      <c r="F755" s="857"/>
      <c r="G755" s="858"/>
      <c r="H755" s="859"/>
      <c r="I755" s="860"/>
      <c r="J755" s="860"/>
      <c r="K755" s="53"/>
      <c r="L755" s="53"/>
    </row>
    <row r="756" spans="5:12" x14ac:dyDescent="0.3">
      <c r="E756" s="857"/>
      <c r="F756" s="857"/>
      <c r="G756" s="858"/>
      <c r="H756" s="859"/>
      <c r="I756" s="860"/>
      <c r="J756" s="860"/>
      <c r="K756" s="53"/>
      <c r="L756" s="53"/>
    </row>
    <row r="757" spans="5:12" x14ac:dyDescent="0.3">
      <c r="E757" s="857"/>
      <c r="F757" s="857"/>
      <c r="G757" s="858"/>
      <c r="H757" s="859"/>
      <c r="I757" s="860"/>
      <c r="J757" s="860"/>
      <c r="K757" s="53"/>
      <c r="L757" s="53"/>
    </row>
    <row r="758" spans="5:12" x14ac:dyDescent="0.3">
      <c r="E758" s="857"/>
      <c r="F758" s="857"/>
      <c r="G758" s="858"/>
      <c r="H758" s="859"/>
      <c r="I758" s="860"/>
      <c r="J758" s="860"/>
      <c r="K758" s="53"/>
      <c r="L758" s="53"/>
    </row>
    <row r="759" spans="5:12" x14ac:dyDescent="0.3">
      <c r="E759" s="857"/>
      <c r="F759" s="857"/>
      <c r="G759" s="858"/>
      <c r="H759" s="859"/>
      <c r="I759" s="860"/>
      <c r="J759" s="860"/>
      <c r="K759" s="53"/>
      <c r="L759" s="53"/>
    </row>
    <row r="760" spans="5:12" x14ac:dyDescent="0.3">
      <c r="E760" s="857"/>
      <c r="F760" s="857"/>
      <c r="G760" s="858"/>
      <c r="H760" s="859"/>
      <c r="I760" s="860"/>
      <c r="J760" s="860"/>
      <c r="K760" s="53"/>
      <c r="L760" s="53"/>
    </row>
    <row r="761" spans="5:12" x14ac:dyDescent="0.3">
      <c r="E761" s="857"/>
      <c r="F761" s="857"/>
      <c r="G761" s="858"/>
      <c r="H761" s="859"/>
      <c r="I761" s="860"/>
      <c r="J761" s="860"/>
      <c r="K761" s="53"/>
      <c r="L761" s="53"/>
    </row>
    <row r="762" spans="5:12" x14ac:dyDescent="0.3">
      <c r="E762" s="857"/>
      <c r="F762" s="857"/>
      <c r="G762" s="858"/>
      <c r="H762" s="859"/>
      <c r="I762" s="860"/>
      <c r="J762" s="860"/>
      <c r="K762" s="53"/>
      <c r="L762" s="53"/>
    </row>
    <row r="763" spans="5:12" x14ac:dyDescent="0.3">
      <c r="E763" s="857"/>
      <c r="F763" s="857"/>
      <c r="G763" s="858"/>
      <c r="H763" s="859"/>
      <c r="I763" s="860"/>
      <c r="J763" s="860"/>
      <c r="K763" s="53"/>
      <c r="L763" s="53"/>
    </row>
    <row r="764" spans="5:12" x14ac:dyDescent="0.3">
      <c r="E764" s="857"/>
      <c r="F764" s="857"/>
      <c r="G764" s="858"/>
      <c r="H764" s="859"/>
      <c r="I764" s="860"/>
      <c r="J764" s="860"/>
      <c r="K764" s="53"/>
      <c r="L764" s="53"/>
    </row>
    <row r="765" spans="5:12" x14ac:dyDescent="0.3">
      <c r="E765" s="857"/>
      <c r="F765" s="857"/>
      <c r="G765" s="858"/>
      <c r="H765" s="859"/>
      <c r="I765" s="860"/>
      <c r="J765" s="860"/>
      <c r="K765" s="53"/>
      <c r="L765" s="53"/>
    </row>
    <row r="766" spans="5:12" x14ac:dyDescent="0.3">
      <c r="E766" s="857"/>
      <c r="F766" s="857"/>
      <c r="G766" s="858"/>
      <c r="H766" s="859"/>
      <c r="I766" s="860"/>
      <c r="J766" s="860"/>
      <c r="K766" s="53"/>
      <c r="L766" s="53"/>
    </row>
    <row r="767" spans="5:12" x14ac:dyDescent="0.3">
      <c r="E767" s="857"/>
      <c r="F767" s="857"/>
      <c r="G767" s="858"/>
      <c r="H767" s="859"/>
      <c r="I767" s="860"/>
      <c r="J767" s="860"/>
      <c r="K767" s="53"/>
      <c r="L767" s="53"/>
    </row>
    <row r="768" spans="5:12" x14ac:dyDescent="0.3">
      <c r="E768" s="857"/>
      <c r="F768" s="857"/>
      <c r="G768" s="858"/>
      <c r="H768" s="859"/>
      <c r="I768" s="860"/>
      <c r="J768" s="860"/>
      <c r="K768" s="53"/>
      <c r="L768" s="53"/>
    </row>
    <row r="769" spans="5:12" x14ac:dyDescent="0.3">
      <c r="E769" s="857"/>
      <c r="F769" s="857"/>
      <c r="G769" s="858"/>
      <c r="H769" s="859"/>
      <c r="I769" s="860"/>
      <c r="J769" s="860"/>
      <c r="K769" s="53"/>
      <c r="L769" s="53"/>
    </row>
    <row r="770" spans="5:12" x14ac:dyDescent="0.3">
      <c r="E770" s="857"/>
      <c r="F770" s="857"/>
      <c r="G770" s="858"/>
      <c r="H770" s="859"/>
      <c r="I770" s="860"/>
      <c r="J770" s="860"/>
      <c r="K770" s="53"/>
      <c r="L770" s="53"/>
    </row>
    <row r="771" spans="5:12" x14ac:dyDescent="0.3">
      <c r="E771" s="857"/>
      <c r="F771" s="857"/>
      <c r="G771" s="858"/>
      <c r="H771" s="859"/>
      <c r="I771" s="860"/>
      <c r="J771" s="860"/>
      <c r="K771" s="53"/>
      <c r="L771" s="53"/>
    </row>
    <row r="772" spans="5:12" x14ac:dyDescent="0.3">
      <c r="E772" s="857"/>
      <c r="F772" s="857"/>
      <c r="G772" s="858"/>
      <c r="H772" s="859"/>
      <c r="I772" s="860"/>
      <c r="J772" s="860"/>
      <c r="K772" s="53"/>
      <c r="L772" s="53"/>
    </row>
    <row r="773" spans="5:12" x14ac:dyDescent="0.3">
      <c r="E773" s="857"/>
      <c r="F773" s="857"/>
      <c r="G773" s="858"/>
      <c r="H773" s="859"/>
      <c r="I773" s="860"/>
      <c r="J773" s="860"/>
      <c r="K773" s="53"/>
      <c r="L773" s="53"/>
    </row>
    <row r="774" spans="5:12" x14ac:dyDescent="0.3">
      <c r="E774" s="857"/>
      <c r="F774" s="857"/>
      <c r="G774" s="858"/>
      <c r="H774" s="859"/>
      <c r="I774" s="860"/>
      <c r="J774" s="860"/>
      <c r="K774" s="53"/>
      <c r="L774" s="53"/>
    </row>
    <row r="775" spans="5:12" x14ac:dyDescent="0.3">
      <c r="E775" s="857"/>
      <c r="F775" s="857"/>
      <c r="G775" s="858"/>
      <c r="H775" s="859"/>
      <c r="I775" s="860"/>
      <c r="J775" s="860"/>
      <c r="K775" s="53"/>
      <c r="L775" s="53"/>
    </row>
    <row r="776" spans="5:12" x14ac:dyDescent="0.3">
      <c r="E776" s="857"/>
      <c r="F776" s="857"/>
      <c r="G776" s="858"/>
      <c r="H776" s="859"/>
      <c r="I776" s="860"/>
      <c r="J776" s="860"/>
      <c r="K776" s="53"/>
      <c r="L776" s="53"/>
    </row>
    <row r="777" spans="5:12" x14ac:dyDescent="0.3">
      <c r="E777" s="857"/>
      <c r="F777" s="857"/>
      <c r="G777" s="858"/>
      <c r="H777" s="859"/>
      <c r="I777" s="860"/>
      <c r="J777" s="860"/>
      <c r="K777" s="53"/>
      <c r="L777" s="53"/>
    </row>
    <row r="778" spans="5:12" x14ac:dyDescent="0.3">
      <c r="E778" s="857"/>
      <c r="F778" s="857"/>
      <c r="G778" s="858"/>
      <c r="H778" s="859"/>
      <c r="I778" s="860"/>
      <c r="J778" s="860"/>
      <c r="K778" s="53"/>
      <c r="L778" s="53"/>
    </row>
    <row r="779" spans="5:12" x14ac:dyDescent="0.3">
      <c r="E779" s="857"/>
      <c r="F779" s="857"/>
      <c r="G779" s="858"/>
      <c r="H779" s="859"/>
      <c r="I779" s="860"/>
      <c r="J779" s="860"/>
      <c r="K779" s="53"/>
      <c r="L779" s="53"/>
    </row>
    <row r="780" spans="5:12" x14ac:dyDescent="0.3">
      <c r="E780" s="857"/>
      <c r="F780" s="857"/>
      <c r="G780" s="858"/>
      <c r="H780" s="859"/>
      <c r="I780" s="860"/>
      <c r="J780" s="860"/>
      <c r="K780" s="53"/>
      <c r="L780" s="53"/>
    </row>
    <row r="781" spans="5:12" x14ac:dyDescent="0.3">
      <c r="E781" s="857"/>
      <c r="F781" s="857"/>
      <c r="G781" s="858"/>
      <c r="H781" s="859"/>
      <c r="I781" s="860"/>
      <c r="J781" s="860"/>
      <c r="K781" s="53"/>
      <c r="L781" s="53"/>
    </row>
    <row r="782" spans="5:12" x14ac:dyDescent="0.3">
      <c r="E782" s="857"/>
      <c r="F782" s="857"/>
      <c r="G782" s="858"/>
      <c r="H782" s="859"/>
      <c r="I782" s="860"/>
      <c r="J782" s="860"/>
      <c r="K782" s="53"/>
      <c r="L782" s="53"/>
    </row>
    <row r="783" spans="5:12" x14ac:dyDescent="0.3">
      <c r="E783" s="857"/>
      <c r="F783" s="857"/>
      <c r="G783" s="858"/>
      <c r="H783" s="859"/>
      <c r="I783" s="860"/>
      <c r="J783" s="860"/>
      <c r="K783" s="53"/>
      <c r="L783" s="53"/>
    </row>
    <row r="784" spans="5:12" x14ac:dyDescent="0.3">
      <c r="E784" s="857"/>
      <c r="F784" s="857"/>
      <c r="G784" s="858"/>
      <c r="H784" s="859"/>
      <c r="I784" s="860"/>
      <c r="J784" s="860"/>
      <c r="K784" s="53"/>
      <c r="L784" s="53"/>
    </row>
    <row r="785" spans="5:12" x14ac:dyDescent="0.3">
      <c r="E785" s="857"/>
      <c r="F785" s="857"/>
      <c r="G785" s="858"/>
      <c r="H785" s="859"/>
      <c r="I785" s="860"/>
      <c r="J785" s="860"/>
      <c r="K785" s="53"/>
      <c r="L785" s="53"/>
    </row>
    <row r="786" spans="5:12" x14ac:dyDescent="0.3">
      <c r="E786" s="857"/>
      <c r="F786" s="857"/>
      <c r="G786" s="858"/>
      <c r="H786" s="859"/>
      <c r="I786" s="860"/>
      <c r="J786" s="860"/>
      <c r="K786" s="53"/>
      <c r="L786" s="53"/>
    </row>
    <row r="787" spans="5:12" x14ac:dyDescent="0.3">
      <c r="E787" s="857"/>
      <c r="F787" s="857"/>
      <c r="G787" s="858"/>
      <c r="H787" s="859"/>
      <c r="I787" s="860"/>
      <c r="J787" s="860"/>
      <c r="K787" s="53"/>
      <c r="L787" s="53"/>
    </row>
    <row r="788" spans="5:12" x14ac:dyDescent="0.3">
      <c r="E788" s="857"/>
      <c r="F788" s="857"/>
      <c r="G788" s="858"/>
      <c r="H788" s="859"/>
      <c r="I788" s="860"/>
      <c r="J788" s="860"/>
      <c r="K788" s="53"/>
      <c r="L788" s="53"/>
    </row>
    <row r="789" spans="5:12" x14ac:dyDescent="0.3">
      <c r="E789" s="857"/>
      <c r="F789" s="857"/>
      <c r="G789" s="858"/>
      <c r="H789" s="859"/>
      <c r="I789" s="860"/>
      <c r="J789" s="860"/>
      <c r="K789" s="53"/>
      <c r="L789" s="53"/>
    </row>
    <row r="790" spans="5:12" x14ac:dyDescent="0.3">
      <c r="E790" s="857"/>
      <c r="F790" s="857"/>
      <c r="G790" s="858"/>
      <c r="H790" s="859"/>
      <c r="I790" s="860"/>
      <c r="J790" s="860"/>
      <c r="K790" s="53"/>
      <c r="L790" s="53"/>
    </row>
    <row r="791" spans="5:12" x14ac:dyDescent="0.3">
      <c r="E791" s="857"/>
      <c r="F791" s="857"/>
      <c r="G791" s="858"/>
      <c r="H791" s="859"/>
      <c r="I791" s="860"/>
      <c r="J791" s="860"/>
      <c r="K791" s="53"/>
      <c r="L791" s="53"/>
    </row>
    <row r="792" spans="5:12" x14ac:dyDescent="0.3">
      <c r="E792" s="857"/>
      <c r="F792" s="857"/>
      <c r="G792" s="858"/>
      <c r="H792" s="859"/>
      <c r="I792" s="860"/>
      <c r="J792" s="860"/>
      <c r="K792" s="53"/>
      <c r="L792" s="53"/>
    </row>
    <row r="793" spans="5:12" x14ac:dyDescent="0.3">
      <c r="E793" s="857"/>
      <c r="F793" s="857"/>
      <c r="G793" s="858"/>
      <c r="H793" s="859"/>
      <c r="I793" s="860"/>
      <c r="J793" s="860"/>
      <c r="K793" s="53"/>
      <c r="L793" s="53"/>
    </row>
    <row r="794" spans="5:12" x14ac:dyDescent="0.3">
      <c r="E794" s="857"/>
      <c r="F794" s="857"/>
      <c r="G794" s="858"/>
      <c r="H794" s="859"/>
      <c r="I794" s="860"/>
      <c r="J794" s="860"/>
      <c r="K794" s="53"/>
      <c r="L794" s="53"/>
    </row>
    <row r="795" spans="5:12" x14ac:dyDescent="0.3">
      <c r="E795" s="857"/>
      <c r="F795" s="857"/>
      <c r="G795" s="858"/>
      <c r="H795" s="859"/>
      <c r="I795" s="860"/>
      <c r="J795" s="860"/>
      <c r="K795" s="53"/>
      <c r="L795" s="53"/>
    </row>
    <row r="796" spans="5:12" x14ac:dyDescent="0.3">
      <c r="E796" s="857"/>
      <c r="F796" s="857"/>
      <c r="G796" s="858"/>
      <c r="H796" s="859"/>
      <c r="I796" s="860"/>
      <c r="J796" s="860"/>
      <c r="K796" s="53"/>
      <c r="L796" s="53"/>
    </row>
    <row r="797" spans="5:12" x14ac:dyDescent="0.3">
      <c r="E797" s="857"/>
      <c r="F797" s="857"/>
      <c r="G797" s="858"/>
      <c r="H797" s="859"/>
      <c r="I797" s="860"/>
      <c r="J797" s="860"/>
      <c r="K797" s="53"/>
      <c r="L797" s="53"/>
    </row>
    <row r="798" spans="5:12" x14ac:dyDescent="0.3">
      <c r="E798" s="857"/>
      <c r="F798" s="857"/>
      <c r="G798" s="858"/>
      <c r="H798" s="859"/>
      <c r="I798" s="860"/>
      <c r="J798" s="860"/>
      <c r="K798" s="53"/>
      <c r="L798" s="53"/>
    </row>
    <row r="799" spans="5:12" x14ac:dyDescent="0.3">
      <c r="E799" s="857"/>
      <c r="F799" s="857"/>
      <c r="G799" s="858"/>
      <c r="H799" s="859"/>
      <c r="I799" s="860"/>
      <c r="J799" s="860"/>
      <c r="K799" s="53"/>
      <c r="L799" s="53"/>
    </row>
    <row r="800" spans="5:12" x14ac:dyDescent="0.3">
      <c r="E800" s="857"/>
      <c r="F800" s="857"/>
      <c r="G800" s="858"/>
      <c r="H800" s="859"/>
      <c r="I800" s="860"/>
      <c r="J800" s="860"/>
      <c r="K800" s="53"/>
      <c r="L800" s="53"/>
    </row>
    <row r="801" spans="5:12" x14ac:dyDescent="0.3">
      <c r="E801" s="857"/>
      <c r="F801" s="857"/>
      <c r="G801" s="858"/>
      <c r="H801" s="859"/>
      <c r="I801" s="860"/>
      <c r="J801" s="860"/>
      <c r="K801" s="53"/>
      <c r="L801" s="53"/>
    </row>
    <row r="802" spans="5:12" x14ac:dyDescent="0.3">
      <c r="E802" s="857"/>
      <c r="F802" s="857"/>
      <c r="G802" s="858"/>
      <c r="H802" s="859"/>
      <c r="I802" s="860"/>
      <c r="J802" s="860"/>
      <c r="K802" s="53"/>
      <c r="L802" s="53"/>
    </row>
    <row r="803" spans="5:12" x14ac:dyDescent="0.3">
      <c r="E803" s="857"/>
      <c r="F803" s="857"/>
      <c r="G803" s="858"/>
      <c r="H803" s="859"/>
      <c r="I803" s="860"/>
      <c r="J803" s="860"/>
      <c r="K803" s="53"/>
      <c r="L803" s="53"/>
    </row>
    <row r="804" spans="5:12" x14ac:dyDescent="0.3">
      <c r="E804" s="857"/>
      <c r="F804" s="857"/>
      <c r="G804" s="858"/>
      <c r="H804" s="859"/>
      <c r="I804" s="860"/>
      <c r="J804" s="860"/>
      <c r="K804" s="53"/>
      <c r="L804" s="53"/>
    </row>
    <row r="805" spans="5:12" x14ac:dyDescent="0.3">
      <c r="E805" s="857"/>
      <c r="F805" s="857"/>
      <c r="G805" s="858"/>
      <c r="H805" s="859"/>
      <c r="I805" s="860"/>
      <c r="J805" s="860"/>
      <c r="K805" s="53"/>
      <c r="L805" s="53"/>
    </row>
    <row r="806" spans="5:12" x14ac:dyDescent="0.3">
      <c r="E806" s="857"/>
      <c r="F806" s="857"/>
      <c r="G806" s="858"/>
      <c r="H806" s="859"/>
      <c r="I806" s="860"/>
      <c r="J806" s="860"/>
      <c r="K806" s="53"/>
      <c r="L806" s="53"/>
    </row>
    <row r="807" spans="5:12" x14ac:dyDescent="0.3">
      <c r="E807" s="857"/>
      <c r="F807" s="857"/>
      <c r="G807" s="858"/>
      <c r="H807" s="859"/>
      <c r="I807" s="860"/>
      <c r="J807" s="860"/>
      <c r="K807" s="53"/>
      <c r="L807" s="53"/>
    </row>
    <row r="808" spans="5:12" x14ac:dyDescent="0.3">
      <c r="E808" s="857"/>
      <c r="F808" s="857"/>
      <c r="G808" s="858"/>
      <c r="H808" s="859"/>
      <c r="I808" s="860"/>
      <c r="J808" s="860"/>
      <c r="K808" s="53"/>
      <c r="L808" s="53"/>
    </row>
    <row r="809" spans="5:12" x14ac:dyDescent="0.3">
      <c r="E809" s="857"/>
      <c r="F809" s="857"/>
      <c r="G809" s="858"/>
      <c r="H809" s="859"/>
      <c r="I809" s="860"/>
      <c r="J809" s="860"/>
      <c r="K809" s="53"/>
      <c r="L809" s="53"/>
    </row>
    <row r="810" spans="5:12" x14ac:dyDescent="0.3">
      <c r="E810" s="857"/>
      <c r="F810" s="857"/>
      <c r="G810" s="858"/>
      <c r="H810" s="859"/>
      <c r="I810" s="860"/>
      <c r="J810" s="860"/>
      <c r="K810" s="53"/>
      <c r="L810" s="53"/>
    </row>
    <row r="811" spans="5:12" x14ac:dyDescent="0.3">
      <c r="E811" s="857"/>
      <c r="F811" s="857"/>
      <c r="G811" s="858"/>
      <c r="H811" s="859"/>
      <c r="I811" s="860"/>
      <c r="J811" s="860"/>
      <c r="K811" s="53"/>
      <c r="L811" s="53"/>
    </row>
    <row r="812" spans="5:12" x14ac:dyDescent="0.3">
      <c r="E812" s="857"/>
      <c r="F812" s="857"/>
      <c r="G812" s="858"/>
      <c r="H812" s="859"/>
      <c r="I812" s="860"/>
      <c r="J812" s="860"/>
      <c r="K812" s="53"/>
      <c r="L812" s="53"/>
    </row>
    <row r="813" spans="5:12" x14ac:dyDescent="0.3">
      <c r="E813" s="857"/>
      <c r="F813" s="857"/>
      <c r="G813" s="858"/>
      <c r="H813" s="859"/>
      <c r="I813" s="860"/>
      <c r="J813" s="860"/>
      <c r="K813" s="53"/>
      <c r="L813" s="53"/>
    </row>
    <row r="814" spans="5:12" x14ac:dyDescent="0.3">
      <c r="E814" s="857"/>
      <c r="F814" s="857"/>
      <c r="G814" s="858"/>
      <c r="H814" s="859"/>
      <c r="I814" s="860"/>
      <c r="J814" s="860"/>
      <c r="K814" s="53"/>
      <c r="L814" s="53"/>
    </row>
    <row r="815" spans="5:12" x14ac:dyDescent="0.3">
      <c r="E815" s="857"/>
      <c r="F815" s="857"/>
      <c r="G815" s="858"/>
      <c r="H815" s="859"/>
      <c r="I815" s="860"/>
      <c r="J815" s="860"/>
      <c r="K815" s="53"/>
      <c r="L815" s="53"/>
    </row>
    <row r="816" spans="5:12" x14ac:dyDescent="0.3">
      <c r="E816" s="857"/>
      <c r="F816" s="857"/>
      <c r="G816" s="858"/>
      <c r="H816" s="859"/>
      <c r="I816" s="860"/>
      <c r="J816" s="860"/>
      <c r="K816" s="53"/>
      <c r="L816" s="53"/>
    </row>
    <row r="817" spans="2:12" x14ac:dyDescent="0.3">
      <c r="E817" s="857"/>
      <c r="F817" s="857"/>
      <c r="G817" s="858"/>
      <c r="H817" s="859"/>
      <c r="I817" s="860"/>
      <c r="J817" s="860"/>
      <c r="K817" s="53"/>
      <c r="L817" s="53"/>
    </row>
    <row r="818" spans="2:12" x14ac:dyDescent="0.3">
      <c r="E818" s="857"/>
      <c r="F818" s="857"/>
      <c r="G818" s="858"/>
      <c r="H818" s="859"/>
      <c r="I818" s="860"/>
      <c r="J818" s="860"/>
      <c r="K818" s="53"/>
      <c r="L818" s="53"/>
    </row>
    <row r="819" spans="2:12" x14ac:dyDescent="0.3">
      <c r="E819" s="857"/>
      <c r="F819" s="857"/>
      <c r="G819" s="858"/>
      <c r="H819" s="859"/>
      <c r="I819" s="860"/>
      <c r="J819" s="860"/>
      <c r="K819" s="53"/>
      <c r="L819" s="53"/>
    </row>
    <row r="820" spans="2:12" x14ac:dyDescent="0.3">
      <c r="E820" s="857"/>
      <c r="F820" s="857"/>
      <c r="G820" s="858"/>
      <c r="H820" s="859"/>
      <c r="I820" s="860"/>
      <c r="J820" s="860"/>
      <c r="K820" s="53"/>
      <c r="L820" s="53"/>
    </row>
    <row r="821" spans="2:12" x14ac:dyDescent="0.3">
      <c r="E821" s="857"/>
      <c r="F821" s="857"/>
      <c r="G821" s="858"/>
      <c r="H821" s="859"/>
      <c r="I821" s="860"/>
      <c r="J821" s="860"/>
      <c r="K821" s="53"/>
      <c r="L821" s="53"/>
    </row>
    <row r="822" spans="2:12" x14ac:dyDescent="0.3">
      <c r="G822" s="861" t="s">
        <v>602</v>
      </c>
      <c r="H822" s="862"/>
      <c r="I822" s="861"/>
      <c r="J822" s="861"/>
    </row>
    <row r="823" spans="2:12" x14ac:dyDescent="0.3">
      <c r="B823" s="863" t="s">
        <v>595</v>
      </c>
      <c r="C823" s="863"/>
      <c r="G823" s="864">
        <f>G46+G85</f>
        <v>0</v>
      </c>
      <c r="H823" s="865"/>
      <c r="I823" s="866"/>
      <c r="J823" s="867"/>
    </row>
    <row r="824" spans="2:12" x14ac:dyDescent="0.3">
      <c r="H824" s="868"/>
      <c r="I824" s="869"/>
    </row>
    <row r="825" spans="2:12" x14ac:dyDescent="0.3">
      <c r="B825" s="869" t="s">
        <v>631</v>
      </c>
      <c r="C825" s="869"/>
    </row>
    <row r="826" spans="2:12" x14ac:dyDescent="0.3">
      <c r="G826" s="870"/>
      <c r="H826" s="868"/>
    </row>
  </sheetData>
  <sheetProtection sheet="1"/>
  <mergeCells count="64">
    <mergeCell ref="F5:G5"/>
    <mergeCell ref="F6:G6"/>
    <mergeCell ref="F7:G7"/>
    <mergeCell ref="F8:G8"/>
    <mergeCell ref="B13:E13"/>
    <mergeCell ref="B14:E14"/>
    <mergeCell ref="B17:E17"/>
    <mergeCell ref="B18:E18"/>
    <mergeCell ref="B21:E21"/>
    <mergeCell ref="B24:E24"/>
    <mergeCell ref="B28:E28"/>
    <mergeCell ref="B29:E29"/>
    <mergeCell ref="B30:E30"/>
    <mergeCell ref="B32:E32"/>
    <mergeCell ref="B35:E35"/>
    <mergeCell ref="B36:E36"/>
    <mergeCell ref="B52:E52"/>
    <mergeCell ref="B53:E53"/>
    <mergeCell ref="B56:E56"/>
    <mergeCell ref="B57:E57"/>
    <mergeCell ref="B60:E60"/>
    <mergeCell ref="B63:E63"/>
    <mergeCell ref="B67:E67"/>
    <mergeCell ref="B68:E68"/>
    <mergeCell ref="B69:E69"/>
    <mergeCell ref="B71:E71"/>
    <mergeCell ref="B74:E74"/>
    <mergeCell ref="B75:E75"/>
    <mergeCell ref="B91:E91"/>
    <mergeCell ref="B92:E92"/>
    <mergeCell ref="B95:E95"/>
    <mergeCell ref="B96:E96"/>
    <mergeCell ref="B99:E99"/>
    <mergeCell ref="B102:E102"/>
    <mergeCell ref="B106:E106"/>
    <mergeCell ref="B107:E107"/>
    <mergeCell ref="B108:E108"/>
    <mergeCell ref="B110:E110"/>
    <mergeCell ref="B113:E113"/>
    <mergeCell ref="B114:E114"/>
    <mergeCell ref="B130:E130"/>
    <mergeCell ref="B131:E131"/>
    <mergeCell ref="B134:E134"/>
    <mergeCell ref="B135:E135"/>
    <mergeCell ref="B138:E138"/>
    <mergeCell ref="B141:E141"/>
    <mergeCell ref="B145:E145"/>
    <mergeCell ref="B146:E146"/>
    <mergeCell ref="B147:E147"/>
    <mergeCell ref="B149:E149"/>
    <mergeCell ref="B152:E152"/>
    <mergeCell ref="B153:E153"/>
    <mergeCell ref="B169:E169"/>
    <mergeCell ref="B170:E170"/>
    <mergeCell ref="B186:E186"/>
    <mergeCell ref="B188:E188"/>
    <mergeCell ref="B191:E191"/>
    <mergeCell ref="B192:E192"/>
    <mergeCell ref="B173:E173"/>
    <mergeCell ref="B174:E174"/>
    <mergeCell ref="B177:E177"/>
    <mergeCell ref="B180:E180"/>
    <mergeCell ref="B184:E184"/>
    <mergeCell ref="B185:E185"/>
  </mergeCells>
  <pageMargins left="0.27559055118110237" right="0" top="0.19685039370078741" bottom="0" header="0.31496062992125984" footer="0.31496062992125984"/>
  <pageSetup paperSize="9" scale="83" orientation="landscape" r:id="rId1"/>
  <rowBreaks count="5" manualBreakCount="5">
    <brk id="46" max="16383" man="1"/>
    <brk id="85" max="16383" man="1"/>
    <brk id="124" max="16383" man="1"/>
    <brk id="163" max="14" man="1"/>
    <brk id="202" max="16383" man="1"/>
  </row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B42"/>
  <sheetViews>
    <sheetView topLeftCell="A28" workbookViewId="0">
      <selection activeCell="E14" sqref="E14"/>
    </sheetView>
  </sheetViews>
  <sheetFormatPr defaultColWidth="9.21875" defaultRowHeight="13.2" x14ac:dyDescent="0.3"/>
  <cols>
    <col min="1" max="2" width="1.77734375" style="36" customWidth="1"/>
    <col min="3" max="3" width="23" style="36" customWidth="1"/>
    <col min="4" max="4" width="8.77734375" style="35" customWidth="1"/>
    <col min="5" max="21" width="6.77734375" style="86" customWidth="1"/>
    <col min="22" max="22" width="8.77734375" style="169" customWidth="1"/>
    <col min="23" max="16384" width="9.21875" style="36"/>
  </cols>
  <sheetData>
    <row r="1" spans="1:28" ht="15.6" x14ac:dyDescent="0.3">
      <c r="B1" s="503" t="s">
        <v>505</v>
      </c>
    </row>
    <row r="2" spans="1:28" x14ac:dyDescent="0.3">
      <c r="B2" s="38"/>
    </row>
    <row r="3" spans="1:28" ht="13.8" x14ac:dyDescent="0.3">
      <c r="B3" s="35"/>
      <c r="C3" s="61" t="s">
        <v>65</v>
      </c>
      <c r="D3" s="35">
        <f>Specifikation!C2</f>
        <v>0</v>
      </c>
      <c r="F3" s="87"/>
      <c r="U3" s="624" t="s">
        <v>490</v>
      </c>
      <c r="V3" s="170"/>
    </row>
    <row r="4" spans="1:28" ht="13.8" x14ac:dyDescent="0.3">
      <c r="B4" s="38"/>
      <c r="C4" s="61" t="s">
        <v>66</v>
      </c>
      <c r="D4" s="35">
        <f>Specifikation!C3</f>
        <v>0</v>
      </c>
    </row>
    <row r="5" spans="1:28" x14ac:dyDescent="0.3">
      <c r="B5" s="38"/>
    </row>
    <row r="6" spans="1:28" ht="14.4" thickBot="1" x14ac:dyDescent="0.35">
      <c r="B6" s="38"/>
      <c r="E6" s="639"/>
      <c r="F6" s="639"/>
      <c r="G6" s="639"/>
      <c r="H6" s="639"/>
      <c r="I6" s="639"/>
      <c r="J6" s="639"/>
      <c r="K6" s="639"/>
      <c r="L6" s="639"/>
      <c r="M6" s="639"/>
      <c r="N6" s="639"/>
      <c r="O6" s="639"/>
    </row>
    <row r="7" spans="1:28" s="38" customFormat="1" ht="13.8" thickBot="1" x14ac:dyDescent="0.35">
      <c r="B7" s="87" t="s">
        <v>506</v>
      </c>
      <c r="C7" s="87"/>
      <c r="D7" s="184" t="s">
        <v>506</v>
      </c>
      <c r="E7" s="171" t="s">
        <v>507</v>
      </c>
      <c r="F7" s="88" t="s">
        <v>507</v>
      </c>
      <c r="G7" s="88" t="s">
        <v>507</v>
      </c>
      <c r="H7" s="88" t="s">
        <v>507</v>
      </c>
      <c r="I7" s="88" t="s">
        <v>507</v>
      </c>
      <c r="J7" s="88" t="s">
        <v>507</v>
      </c>
      <c r="K7" s="88" t="s">
        <v>507</v>
      </c>
      <c r="L7" s="88" t="s">
        <v>507</v>
      </c>
      <c r="M7" s="88" t="s">
        <v>507</v>
      </c>
      <c r="N7" s="88" t="s">
        <v>507</v>
      </c>
      <c r="O7" s="88" t="s">
        <v>507</v>
      </c>
      <c r="P7" s="88" t="s">
        <v>507</v>
      </c>
      <c r="Q7" s="88" t="s">
        <v>507</v>
      </c>
      <c r="R7" s="88" t="s">
        <v>507</v>
      </c>
      <c r="S7" s="88" t="s">
        <v>507</v>
      </c>
      <c r="T7" s="88" t="s">
        <v>507</v>
      </c>
      <c r="U7" s="88" t="s">
        <v>507</v>
      </c>
      <c r="V7" s="172" t="s">
        <v>46</v>
      </c>
      <c r="W7" s="34"/>
    </row>
    <row r="8" spans="1:28" s="39" customFormat="1" ht="13.8" thickBot="1" x14ac:dyDescent="0.35">
      <c r="B8" s="185"/>
      <c r="C8" s="186" t="s">
        <v>508</v>
      </c>
      <c r="D8" s="187"/>
      <c r="E8" s="173" t="s">
        <v>509</v>
      </c>
      <c r="F8" s="89">
        <f>+E42</f>
        <v>0</v>
      </c>
      <c r="G8" s="89">
        <f t="shared" ref="G8:U8" si="0">+F42</f>
        <v>0</v>
      </c>
      <c r="H8" s="89">
        <f t="shared" si="0"/>
        <v>0</v>
      </c>
      <c r="I8" s="89">
        <f t="shared" si="0"/>
        <v>0</v>
      </c>
      <c r="J8" s="89">
        <f t="shared" si="0"/>
        <v>0</v>
      </c>
      <c r="K8" s="89">
        <f t="shared" si="0"/>
        <v>0</v>
      </c>
      <c r="L8" s="89">
        <f t="shared" si="0"/>
        <v>0</v>
      </c>
      <c r="M8" s="89">
        <f t="shared" si="0"/>
        <v>0</v>
      </c>
      <c r="N8" s="89">
        <f t="shared" si="0"/>
        <v>0</v>
      </c>
      <c r="O8" s="89">
        <f t="shared" si="0"/>
        <v>0</v>
      </c>
      <c r="P8" s="89">
        <f t="shared" si="0"/>
        <v>0</v>
      </c>
      <c r="Q8" s="89">
        <f t="shared" si="0"/>
        <v>0</v>
      </c>
      <c r="R8" s="89">
        <f t="shared" si="0"/>
        <v>0</v>
      </c>
      <c r="S8" s="89">
        <f t="shared" si="0"/>
        <v>0</v>
      </c>
      <c r="T8" s="89">
        <f t="shared" si="0"/>
        <v>0</v>
      </c>
      <c r="U8" s="89">
        <f t="shared" si="0"/>
        <v>0</v>
      </c>
      <c r="V8" s="174"/>
      <c r="W8" s="41"/>
    </row>
    <row r="9" spans="1:28" x14ac:dyDescent="0.3">
      <c r="B9" s="188"/>
      <c r="C9" s="189" t="s">
        <v>510</v>
      </c>
      <c r="D9" s="176"/>
      <c r="E9" s="175"/>
      <c r="F9" s="90"/>
      <c r="G9" s="90"/>
      <c r="H9" s="90"/>
      <c r="I9" s="90"/>
      <c r="J9" s="90"/>
      <c r="K9" s="90"/>
      <c r="L9" s="90"/>
      <c r="M9" s="90"/>
      <c r="N9" s="90"/>
      <c r="O9" s="90"/>
      <c r="P9" s="90"/>
      <c r="Q9" s="90"/>
      <c r="R9" s="90"/>
      <c r="S9" s="90"/>
      <c r="T9" s="90"/>
      <c r="U9" s="90"/>
      <c r="V9" s="176">
        <f t="shared" ref="V9:V17" si="1">SUM(E9:U9)</f>
        <v>0</v>
      </c>
    </row>
    <row r="10" spans="1:28" x14ac:dyDescent="0.3">
      <c r="B10" s="188"/>
      <c r="C10" s="190"/>
      <c r="D10" s="176"/>
      <c r="E10" s="175"/>
      <c r="F10" s="90"/>
      <c r="G10" s="90"/>
      <c r="H10" s="90"/>
      <c r="I10" s="90"/>
      <c r="J10" s="90"/>
      <c r="K10" s="90"/>
      <c r="L10" s="90"/>
      <c r="M10" s="90"/>
      <c r="N10" s="90"/>
      <c r="O10" s="90"/>
      <c r="P10" s="90"/>
      <c r="Q10" s="90"/>
      <c r="R10" s="90"/>
      <c r="S10" s="90"/>
      <c r="T10" s="90"/>
      <c r="U10" s="90"/>
      <c r="V10" s="176">
        <f t="shared" si="1"/>
        <v>0</v>
      </c>
      <c r="W10" s="37"/>
      <c r="X10" s="37"/>
      <c r="Y10" s="37"/>
      <c r="Z10" s="37"/>
      <c r="AA10" s="37"/>
      <c r="AB10" s="37"/>
    </row>
    <row r="11" spans="1:28" x14ac:dyDescent="0.3">
      <c r="B11" s="188"/>
      <c r="C11" s="190"/>
      <c r="D11" s="176"/>
      <c r="E11" s="175"/>
      <c r="F11" s="90"/>
      <c r="G11" s="90"/>
      <c r="H11" s="90"/>
      <c r="I11" s="90"/>
      <c r="J11" s="90"/>
      <c r="K11" s="90"/>
      <c r="L11" s="90"/>
      <c r="M11" s="90"/>
      <c r="N11" s="90"/>
      <c r="O11" s="90"/>
      <c r="P11" s="90"/>
      <c r="Q11" s="90"/>
      <c r="R11" s="90"/>
      <c r="S11" s="90"/>
      <c r="T11" s="90"/>
      <c r="U11" s="90"/>
      <c r="V11" s="176">
        <f t="shared" si="1"/>
        <v>0</v>
      </c>
      <c r="W11" s="37"/>
      <c r="X11" s="37"/>
      <c r="Y11" s="37"/>
      <c r="Z11" s="37"/>
      <c r="AA11" s="37"/>
      <c r="AB11" s="37"/>
    </row>
    <row r="12" spans="1:28" x14ac:dyDescent="0.3">
      <c r="B12" s="188"/>
      <c r="C12" s="190"/>
      <c r="D12" s="176"/>
      <c r="E12" s="175"/>
      <c r="F12" s="90"/>
      <c r="G12" s="90"/>
      <c r="H12" s="90"/>
      <c r="I12" s="90"/>
      <c r="J12" s="90"/>
      <c r="K12" s="90"/>
      <c r="L12" s="90"/>
      <c r="M12" s="90"/>
      <c r="N12" s="90"/>
      <c r="O12" s="90"/>
      <c r="P12" s="90"/>
      <c r="Q12" s="90"/>
      <c r="R12" s="90"/>
      <c r="S12" s="90"/>
      <c r="T12" s="90"/>
      <c r="U12" s="90"/>
      <c r="V12" s="176">
        <f t="shared" si="1"/>
        <v>0</v>
      </c>
      <c r="W12" s="37"/>
      <c r="X12" s="37"/>
      <c r="Y12" s="37"/>
      <c r="Z12" s="37"/>
      <c r="AA12" s="37"/>
      <c r="AB12" s="37"/>
    </row>
    <row r="13" spans="1:28" x14ac:dyDescent="0.3">
      <c r="B13" s="188"/>
      <c r="C13" s="190"/>
      <c r="D13" s="176"/>
      <c r="E13" s="175"/>
      <c r="F13" s="90"/>
      <c r="G13" s="90"/>
      <c r="H13" s="90"/>
      <c r="I13" s="90"/>
      <c r="J13" s="90"/>
      <c r="K13" s="90"/>
      <c r="L13" s="90"/>
      <c r="M13" s="90"/>
      <c r="N13" s="90"/>
      <c r="O13" s="90"/>
      <c r="P13" s="90"/>
      <c r="Q13" s="90"/>
      <c r="R13" s="90"/>
      <c r="S13" s="90"/>
      <c r="T13" s="90"/>
      <c r="U13" s="90"/>
      <c r="V13" s="176">
        <f t="shared" si="1"/>
        <v>0</v>
      </c>
      <c r="W13" s="37"/>
      <c r="X13" s="37"/>
      <c r="Y13" s="37"/>
      <c r="Z13" s="37"/>
      <c r="AA13" s="37"/>
      <c r="AB13" s="37"/>
    </row>
    <row r="14" spans="1:28" x14ac:dyDescent="0.3">
      <c r="B14" s="86"/>
      <c r="C14" s="190"/>
      <c r="D14" s="176"/>
      <c r="E14" s="175"/>
      <c r="F14" s="90"/>
      <c r="G14" s="90"/>
      <c r="H14" s="90"/>
      <c r="I14" s="90"/>
      <c r="J14" s="90"/>
      <c r="K14" s="90"/>
      <c r="L14" s="90"/>
      <c r="M14" s="90"/>
      <c r="N14" s="90"/>
      <c r="O14" s="90"/>
      <c r="P14" s="90"/>
      <c r="Q14" s="90"/>
      <c r="R14" s="90"/>
      <c r="S14" s="90"/>
      <c r="T14" s="90"/>
      <c r="U14" s="90"/>
      <c r="V14" s="176">
        <f t="shared" si="1"/>
        <v>0</v>
      </c>
      <c r="W14" s="37"/>
      <c r="X14" s="37"/>
      <c r="Y14" s="37"/>
      <c r="Z14" s="37"/>
      <c r="AA14" s="37"/>
      <c r="AB14" s="37"/>
    </row>
    <row r="15" spans="1:28" x14ac:dyDescent="0.3">
      <c r="B15" s="86"/>
      <c r="C15" s="190"/>
      <c r="D15" s="176"/>
      <c r="E15" s="175"/>
      <c r="F15" s="90"/>
      <c r="G15" s="90"/>
      <c r="H15" s="90"/>
      <c r="I15" s="90"/>
      <c r="J15" s="90"/>
      <c r="K15" s="90"/>
      <c r="L15" s="90"/>
      <c r="M15" s="90"/>
      <c r="N15" s="90"/>
      <c r="O15" s="90"/>
      <c r="P15" s="90"/>
      <c r="Q15" s="90"/>
      <c r="R15" s="90"/>
      <c r="S15" s="90"/>
      <c r="T15" s="90"/>
      <c r="U15" s="90"/>
      <c r="V15" s="176">
        <f t="shared" si="1"/>
        <v>0</v>
      </c>
      <c r="W15" s="37"/>
      <c r="X15" s="37"/>
      <c r="Y15" s="37"/>
      <c r="Z15" s="37"/>
      <c r="AA15" s="37"/>
      <c r="AB15" s="37"/>
    </row>
    <row r="16" spans="1:28" ht="13.8" x14ac:dyDescent="0.3">
      <c r="B16" s="574"/>
      <c r="C16" s="190"/>
      <c r="D16" s="176"/>
      <c r="E16" s="175"/>
      <c r="F16" s="90"/>
      <c r="G16" s="90"/>
      <c r="H16" s="90"/>
      <c r="I16" s="90"/>
      <c r="J16" s="90"/>
      <c r="K16" s="90"/>
      <c r="L16" s="90"/>
      <c r="M16" s="90"/>
      <c r="N16" s="90"/>
      <c r="O16" s="90"/>
      <c r="P16" s="90"/>
      <c r="Q16" s="90"/>
      <c r="R16" s="90"/>
      <c r="S16" s="90"/>
      <c r="T16" s="90"/>
      <c r="U16" s="90"/>
      <c r="V16" s="176">
        <f t="shared" si="1"/>
        <v>0</v>
      </c>
      <c r="W16" s="37"/>
      <c r="X16" s="37"/>
      <c r="Y16" s="37"/>
      <c r="Z16" s="37"/>
      <c r="AA16" s="37"/>
      <c r="AB16" s="37"/>
    </row>
    <row r="17" spans="2:28" ht="13.8" thickBot="1" x14ac:dyDescent="0.35">
      <c r="B17" s="86"/>
      <c r="C17" s="191"/>
      <c r="D17" s="178"/>
      <c r="E17" s="177"/>
      <c r="F17" s="91"/>
      <c r="G17" s="91"/>
      <c r="H17" s="91"/>
      <c r="I17" s="91"/>
      <c r="J17" s="91"/>
      <c r="K17" s="91"/>
      <c r="L17" s="91"/>
      <c r="M17" s="91"/>
      <c r="N17" s="91"/>
      <c r="O17" s="90"/>
      <c r="P17" s="91"/>
      <c r="Q17" s="91"/>
      <c r="R17" s="91"/>
      <c r="S17" s="91"/>
      <c r="T17" s="91"/>
      <c r="U17" s="91"/>
      <c r="V17" s="178">
        <f t="shared" si="1"/>
        <v>0</v>
      </c>
      <c r="W17" s="37"/>
      <c r="X17" s="37"/>
      <c r="Y17" s="37"/>
      <c r="Z17" s="37"/>
      <c r="AA17" s="37"/>
      <c r="AB17" s="37"/>
    </row>
    <row r="18" spans="2:28" s="38" customFormat="1" ht="13.8" thickBot="1" x14ac:dyDescent="0.35">
      <c r="B18" s="87"/>
      <c r="C18" s="192" t="s">
        <v>511</v>
      </c>
      <c r="D18" s="179">
        <f>SUM(D9:D17)</f>
        <v>0</v>
      </c>
      <c r="E18" s="92">
        <f>SUM(E8:E17)</f>
        <v>0</v>
      </c>
      <c r="F18" s="92">
        <f t="shared" ref="F18:U18" si="2">SUM(F8:F17)</f>
        <v>0</v>
      </c>
      <c r="G18" s="92">
        <f t="shared" si="2"/>
        <v>0</v>
      </c>
      <c r="H18" s="92">
        <f t="shared" si="2"/>
        <v>0</v>
      </c>
      <c r="I18" s="92">
        <f t="shared" si="2"/>
        <v>0</v>
      </c>
      <c r="J18" s="92">
        <f t="shared" si="2"/>
        <v>0</v>
      </c>
      <c r="K18" s="92">
        <f t="shared" si="2"/>
        <v>0</v>
      </c>
      <c r="L18" s="92">
        <f t="shared" si="2"/>
        <v>0</v>
      </c>
      <c r="M18" s="92">
        <f t="shared" si="2"/>
        <v>0</v>
      </c>
      <c r="N18" s="92">
        <f t="shared" si="2"/>
        <v>0</v>
      </c>
      <c r="O18" s="92">
        <f t="shared" si="2"/>
        <v>0</v>
      </c>
      <c r="P18" s="92">
        <f t="shared" si="2"/>
        <v>0</v>
      </c>
      <c r="Q18" s="92">
        <f t="shared" si="2"/>
        <v>0</v>
      </c>
      <c r="R18" s="92">
        <f t="shared" si="2"/>
        <v>0</v>
      </c>
      <c r="S18" s="92">
        <f t="shared" si="2"/>
        <v>0</v>
      </c>
      <c r="T18" s="92">
        <f t="shared" si="2"/>
        <v>0</v>
      </c>
      <c r="U18" s="92">
        <f t="shared" si="2"/>
        <v>0</v>
      </c>
      <c r="V18" s="179">
        <f>SUM(V9:V17)</f>
        <v>0</v>
      </c>
      <c r="W18" s="43"/>
      <c r="X18" s="43"/>
      <c r="Y18" s="43"/>
      <c r="Z18" s="43"/>
      <c r="AA18" s="43"/>
      <c r="AB18" s="43"/>
    </row>
    <row r="19" spans="2:28" s="38" customFormat="1" ht="13.8" thickBot="1" x14ac:dyDescent="0.35">
      <c r="B19" s="44"/>
      <c r="C19" s="44"/>
      <c r="D19" s="68"/>
      <c r="E19" s="93"/>
      <c r="F19" s="93"/>
      <c r="G19" s="93"/>
      <c r="H19" s="93"/>
      <c r="I19" s="93"/>
      <c r="J19" s="93"/>
      <c r="K19" s="93"/>
      <c r="L19" s="93"/>
      <c r="M19" s="93"/>
      <c r="N19" s="93"/>
      <c r="O19" s="93"/>
      <c r="P19" s="93"/>
      <c r="Q19" s="93"/>
      <c r="R19" s="93"/>
      <c r="S19" s="93"/>
      <c r="T19" s="93"/>
      <c r="U19" s="93"/>
      <c r="V19" s="180"/>
      <c r="W19" s="43"/>
      <c r="X19" s="43"/>
      <c r="Y19" s="43"/>
      <c r="Z19" s="43"/>
      <c r="AA19" s="43"/>
      <c r="AB19" s="43"/>
    </row>
    <row r="20" spans="2:28" ht="13.8" thickBot="1" x14ac:dyDescent="0.35">
      <c r="B20" s="38" t="s">
        <v>512</v>
      </c>
      <c r="C20" s="59"/>
      <c r="D20" s="67" t="s">
        <v>513</v>
      </c>
      <c r="E20" s="171" t="s">
        <v>507</v>
      </c>
      <c r="F20" s="88" t="s">
        <v>507</v>
      </c>
      <c r="G20" s="88" t="s">
        <v>507</v>
      </c>
      <c r="H20" s="88" t="s">
        <v>507</v>
      </c>
      <c r="I20" s="88" t="s">
        <v>507</v>
      </c>
      <c r="J20" s="88" t="s">
        <v>507</v>
      </c>
      <c r="K20" s="88" t="s">
        <v>507</v>
      </c>
      <c r="L20" s="88" t="s">
        <v>507</v>
      </c>
      <c r="M20" s="88" t="s">
        <v>507</v>
      </c>
      <c r="N20" s="88" t="s">
        <v>507</v>
      </c>
      <c r="O20" s="88" t="s">
        <v>507</v>
      </c>
      <c r="P20" s="88" t="s">
        <v>507</v>
      </c>
      <c r="Q20" s="88" t="s">
        <v>507</v>
      </c>
      <c r="R20" s="88" t="s">
        <v>507</v>
      </c>
      <c r="S20" s="88" t="s">
        <v>507</v>
      </c>
      <c r="T20" s="88" t="s">
        <v>507</v>
      </c>
      <c r="U20" s="88" t="s">
        <v>507</v>
      </c>
      <c r="V20" s="172" t="s">
        <v>46</v>
      </c>
    </row>
    <row r="21" spans="2:28" ht="13.8" x14ac:dyDescent="0.3">
      <c r="B21" s="24"/>
      <c r="C21" s="62" t="s">
        <v>514</v>
      </c>
      <c r="D21" s="657">
        <f>Specifikation!K149</f>
        <v>0</v>
      </c>
      <c r="E21" s="94"/>
      <c r="F21" s="94"/>
      <c r="G21" s="94"/>
      <c r="H21" s="95"/>
      <c r="I21" s="95"/>
      <c r="J21" s="95"/>
      <c r="K21" s="95"/>
      <c r="L21" s="95"/>
      <c r="M21" s="95"/>
      <c r="N21" s="95"/>
      <c r="O21" s="95"/>
      <c r="P21" s="95"/>
      <c r="Q21" s="95"/>
      <c r="R21" s="95"/>
      <c r="S21" s="95"/>
      <c r="T21" s="95"/>
      <c r="U21" s="95"/>
      <c r="V21" s="176">
        <f>SUM(E21:U21)</f>
        <v>0</v>
      </c>
    </row>
    <row r="22" spans="2:28" ht="13.8" x14ac:dyDescent="0.3">
      <c r="B22" s="24"/>
      <c r="C22" s="62" t="s">
        <v>515</v>
      </c>
      <c r="D22" s="657">
        <f>Specifikation!K372</f>
        <v>0</v>
      </c>
      <c r="E22" s="94"/>
      <c r="F22" s="94"/>
      <c r="G22" s="94"/>
      <c r="H22" s="95"/>
      <c r="I22" s="95"/>
      <c r="J22" s="95"/>
      <c r="K22" s="95"/>
      <c r="L22" s="95"/>
      <c r="M22" s="95"/>
      <c r="N22" s="95"/>
      <c r="O22" s="95"/>
      <c r="P22" s="95"/>
      <c r="Q22" s="95"/>
      <c r="R22" s="95"/>
      <c r="S22" s="95"/>
      <c r="T22" s="95"/>
      <c r="U22" s="95"/>
      <c r="V22" s="176">
        <f t="shared" ref="V22:V40" si="3">SUM(E22:U22)</f>
        <v>0</v>
      </c>
    </row>
    <row r="23" spans="2:28" ht="13.8" x14ac:dyDescent="0.3">
      <c r="B23" s="24"/>
      <c r="C23" s="63" t="s">
        <v>226</v>
      </c>
      <c r="D23" s="657">
        <f>Specifikation!K413</f>
        <v>0</v>
      </c>
      <c r="E23" s="94"/>
      <c r="F23" s="94"/>
      <c r="G23" s="94"/>
      <c r="H23" s="95"/>
      <c r="I23" s="95"/>
      <c r="J23" s="95"/>
      <c r="K23" s="95"/>
      <c r="L23" s="95"/>
      <c r="M23" s="95"/>
      <c r="N23" s="95"/>
      <c r="O23" s="95"/>
      <c r="P23" s="95"/>
      <c r="Q23" s="95"/>
      <c r="R23" s="95"/>
      <c r="S23" s="95"/>
      <c r="T23" s="95"/>
      <c r="U23" s="95"/>
      <c r="V23" s="176">
        <f t="shared" si="3"/>
        <v>0</v>
      </c>
    </row>
    <row r="24" spans="2:28" ht="13.8" x14ac:dyDescent="0.3">
      <c r="B24" s="24"/>
      <c r="C24" s="62" t="s">
        <v>516</v>
      </c>
      <c r="D24" s="658">
        <f>Specifikation!K445</f>
        <v>0</v>
      </c>
      <c r="E24" s="94"/>
      <c r="F24" s="94"/>
      <c r="G24" s="94"/>
      <c r="H24" s="95"/>
      <c r="I24" s="95"/>
      <c r="J24" s="95"/>
      <c r="K24" s="95"/>
      <c r="L24" s="95"/>
      <c r="M24" s="95"/>
      <c r="N24" s="95"/>
      <c r="O24" s="95"/>
      <c r="P24" s="95"/>
      <c r="Q24" s="95"/>
      <c r="R24" s="95"/>
      <c r="S24" s="95"/>
      <c r="T24" s="95"/>
      <c r="U24" s="95"/>
      <c r="V24" s="176">
        <f t="shared" si="3"/>
        <v>0</v>
      </c>
    </row>
    <row r="25" spans="2:28" ht="13.8" x14ac:dyDescent="0.3">
      <c r="B25" s="24"/>
      <c r="C25" s="62" t="s">
        <v>517</v>
      </c>
      <c r="D25" s="658">
        <f>Specifikation!K466</f>
        <v>0</v>
      </c>
      <c r="E25" s="94"/>
      <c r="F25" s="94"/>
      <c r="G25" s="94"/>
      <c r="H25" s="94"/>
      <c r="I25" s="95"/>
      <c r="J25" s="95"/>
      <c r="K25" s="95"/>
      <c r="L25" s="95"/>
      <c r="M25" s="95"/>
      <c r="N25" s="95"/>
      <c r="O25" s="95"/>
      <c r="P25" s="95"/>
      <c r="Q25" s="95"/>
      <c r="R25" s="95"/>
      <c r="S25" s="95"/>
      <c r="T25" s="95"/>
      <c r="U25" s="95"/>
      <c r="V25" s="176">
        <f t="shared" si="3"/>
        <v>0</v>
      </c>
    </row>
    <row r="26" spans="2:28" ht="13.8" x14ac:dyDescent="0.3">
      <c r="B26" s="24"/>
      <c r="C26" s="62" t="s">
        <v>204</v>
      </c>
      <c r="D26" s="658">
        <f>Specifikation!K481</f>
        <v>0</v>
      </c>
      <c r="E26" s="94"/>
      <c r="F26" s="94"/>
      <c r="G26" s="94"/>
      <c r="H26" s="95"/>
      <c r="I26" s="94"/>
      <c r="J26" s="95"/>
      <c r="K26" s="95"/>
      <c r="L26" s="95"/>
      <c r="M26" s="95"/>
      <c r="N26" s="95"/>
      <c r="O26" s="95"/>
      <c r="P26" s="95"/>
      <c r="Q26" s="95"/>
      <c r="R26" s="95"/>
      <c r="S26" s="95"/>
      <c r="T26" s="95"/>
      <c r="U26" s="95"/>
      <c r="V26" s="176">
        <f t="shared" si="3"/>
        <v>0</v>
      </c>
    </row>
    <row r="27" spans="2:28" ht="13.8" x14ac:dyDescent="0.3">
      <c r="B27" s="24"/>
      <c r="C27" s="62" t="s">
        <v>518</v>
      </c>
      <c r="D27" s="658">
        <f>Specifikation!K492</f>
        <v>0</v>
      </c>
      <c r="E27" s="94"/>
      <c r="F27" s="94"/>
      <c r="G27" s="94"/>
      <c r="H27" s="95"/>
      <c r="I27" s="95"/>
      <c r="J27" s="94"/>
      <c r="K27" s="95"/>
      <c r="L27" s="95"/>
      <c r="M27" s="95"/>
      <c r="N27" s="95"/>
      <c r="O27" s="95"/>
      <c r="P27" s="95"/>
      <c r="Q27" s="95"/>
      <c r="R27" s="95"/>
      <c r="S27" s="95"/>
      <c r="T27" s="95"/>
      <c r="U27" s="95"/>
      <c r="V27" s="176">
        <f t="shared" si="3"/>
        <v>0</v>
      </c>
    </row>
    <row r="28" spans="2:28" ht="13.8" x14ac:dyDescent="0.3">
      <c r="B28" s="24"/>
      <c r="C28" s="62" t="s">
        <v>519</v>
      </c>
      <c r="D28" s="659">
        <f>Specifikation!K525</f>
        <v>0</v>
      </c>
      <c r="E28" s="94"/>
      <c r="F28" s="94"/>
      <c r="G28" s="94"/>
      <c r="H28" s="95"/>
      <c r="I28" s="95"/>
      <c r="J28" s="95"/>
      <c r="K28" s="94"/>
      <c r="L28" s="95"/>
      <c r="M28" s="95"/>
      <c r="N28" s="95"/>
      <c r="O28" s="95"/>
      <c r="P28" s="95"/>
      <c r="Q28" s="95"/>
      <c r="R28" s="95"/>
      <c r="S28" s="95"/>
      <c r="T28" s="95"/>
      <c r="U28" s="95"/>
      <c r="V28" s="176">
        <f t="shared" si="3"/>
        <v>0</v>
      </c>
    </row>
    <row r="29" spans="2:28" ht="13.8" x14ac:dyDescent="0.3">
      <c r="B29" s="24"/>
      <c r="C29" s="62" t="s">
        <v>520</v>
      </c>
      <c r="D29" s="658">
        <f>Specifikation!K592</f>
        <v>0</v>
      </c>
      <c r="E29" s="94"/>
      <c r="F29" s="94"/>
      <c r="G29" s="94"/>
      <c r="H29" s="95"/>
      <c r="I29" s="95"/>
      <c r="J29" s="95"/>
      <c r="K29" s="95"/>
      <c r="L29" s="94"/>
      <c r="M29" s="95"/>
      <c r="N29" s="95"/>
      <c r="O29" s="95"/>
      <c r="P29" s="95"/>
      <c r="Q29" s="95"/>
      <c r="R29" s="95"/>
      <c r="S29" s="95"/>
      <c r="T29" s="95"/>
      <c r="U29" s="95"/>
      <c r="V29" s="176">
        <f t="shared" si="3"/>
        <v>0</v>
      </c>
    </row>
    <row r="30" spans="2:28" ht="13.8" x14ac:dyDescent="0.3">
      <c r="B30" s="24"/>
      <c r="C30" s="62" t="s">
        <v>521</v>
      </c>
      <c r="D30" s="658">
        <f>Specifikation!K607</f>
        <v>0</v>
      </c>
      <c r="E30" s="94"/>
      <c r="F30" s="94"/>
      <c r="G30" s="94"/>
      <c r="H30" s="95"/>
      <c r="I30" s="95"/>
      <c r="J30" s="95"/>
      <c r="K30" s="95"/>
      <c r="L30" s="95"/>
      <c r="M30" s="94"/>
      <c r="N30" s="95"/>
      <c r="O30" s="95"/>
      <c r="P30" s="95"/>
      <c r="Q30" s="95"/>
      <c r="R30" s="95"/>
      <c r="S30" s="95"/>
      <c r="T30" s="95"/>
      <c r="U30" s="95"/>
      <c r="V30" s="176">
        <f t="shared" si="3"/>
        <v>0</v>
      </c>
    </row>
    <row r="31" spans="2:28" ht="13.8" x14ac:dyDescent="0.3">
      <c r="B31" s="24"/>
      <c r="C31" s="62" t="s">
        <v>522</v>
      </c>
      <c r="D31" s="658">
        <f>Specifikation!K622</f>
        <v>0</v>
      </c>
      <c r="E31" s="94"/>
      <c r="F31" s="94"/>
      <c r="G31" s="94"/>
      <c r="H31" s="95"/>
      <c r="I31" s="95"/>
      <c r="J31" s="95"/>
      <c r="K31" s="95"/>
      <c r="L31" s="95"/>
      <c r="M31" s="95"/>
      <c r="N31" s="94"/>
      <c r="O31" s="95"/>
      <c r="P31" s="95"/>
      <c r="Q31" s="95"/>
      <c r="R31" s="95"/>
      <c r="S31" s="95"/>
      <c r="T31" s="95"/>
      <c r="U31" s="95"/>
      <c r="V31" s="176">
        <f t="shared" si="3"/>
        <v>0</v>
      </c>
    </row>
    <row r="32" spans="2:28" ht="13.8" x14ac:dyDescent="0.3">
      <c r="B32" s="24"/>
      <c r="C32" s="62" t="s">
        <v>523</v>
      </c>
      <c r="D32" s="660">
        <f>Specifikation!K663</f>
        <v>0</v>
      </c>
      <c r="E32" s="181"/>
      <c r="F32" s="94"/>
      <c r="G32" s="94"/>
      <c r="H32" s="95"/>
      <c r="I32" s="95"/>
      <c r="J32" s="95"/>
      <c r="K32" s="95"/>
      <c r="L32" s="95"/>
      <c r="M32" s="95"/>
      <c r="N32" s="95"/>
      <c r="O32" s="94"/>
      <c r="P32" s="95"/>
      <c r="Q32" s="95"/>
      <c r="R32" s="95"/>
      <c r="S32" s="95"/>
      <c r="T32" s="95"/>
      <c r="U32" s="95"/>
      <c r="V32" s="176">
        <f t="shared" si="3"/>
        <v>0</v>
      </c>
    </row>
    <row r="33" spans="2:22" ht="13.8" x14ac:dyDescent="0.3">
      <c r="B33" s="24"/>
      <c r="C33" s="62" t="s">
        <v>524</v>
      </c>
      <c r="D33" s="660">
        <f>Specifikation!K704</f>
        <v>0</v>
      </c>
      <c r="E33" s="181"/>
      <c r="F33" s="94"/>
      <c r="G33" s="94"/>
      <c r="H33" s="95"/>
      <c r="I33" s="95"/>
      <c r="J33" s="95"/>
      <c r="K33" s="95"/>
      <c r="L33" s="95"/>
      <c r="M33" s="95"/>
      <c r="N33" s="95"/>
      <c r="O33" s="95"/>
      <c r="P33" s="94"/>
      <c r="Q33" s="95"/>
      <c r="R33" s="95"/>
      <c r="S33" s="95"/>
      <c r="T33" s="95"/>
      <c r="U33" s="95"/>
      <c r="V33" s="176">
        <f t="shared" si="3"/>
        <v>0</v>
      </c>
    </row>
    <row r="34" spans="2:22" ht="13.8" x14ac:dyDescent="0.3">
      <c r="B34" s="24"/>
      <c r="C34" s="64" t="s">
        <v>525</v>
      </c>
      <c r="D34" s="660">
        <f>Specifikation!K736</f>
        <v>0</v>
      </c>
      <c r="E34" s="181"/>
      <c r="F34" s="94"/>
      <c r="G34" s="94"/>
      <c r="H34" s="95"/>
      <c r="I34" s="95"/>
      <c r="J34" s="95"/>
      <c r="K34" s="95"/>
      <c r="L34" s="95"/>
      <c r="M34" s="95"/>
      <c r="N34" s="95"/>
      <c r="O34" s="95"/>
      <c r="P34" s="95"/>
      <c r="Q34" s="94"/>
      <c r="R34" s="95"/>
      <c r="S34" s="95"/>
      <c r="T34" s="95"/>
      <c r="U34" s="95"/>
      <c r="V34" s="176">
        <f t="shared" si="3"/>
        <v>0</v>
      </c>
    </row>
    <row r="35" spans="2:22" ht="13.8" x14ac:dyDescent="0.3">
      <c r="B35" s="24"/>
      <c r="C35" s="62" t="s">
        <v>526</v>
      </c>
      <c r="D35" s="658">
        <f>Specifikation!K742</f>
        <v>0</v>
      </c>
      <c r="E35" s="94"/>
      <c r="F35" s="94"/>
      <c r="G35" s="94"/>
      <c r="H35" s="95"/>
      <c r="I35" s="95"/>
      <c r="J35" s="95"/>
      <c r="K35" s="95"/>
      <c r="L35" s="95"/>
      <c r="M35" s="95"/>
      <c r="N35" s="95"/>
      <c r="O35" s="95"/>
      <c r="P35" s="95"/>
      <c r="Q35" s="95"/>
      <c r="R35" s="94"/>
      <c r="S35" s="95"/>
      <c r="T35" s="95"/>
      <c r="U35" s="95"/>
      <c r="V35" s="176">
        <f t="shared" si="3"/>
        <v>0</v>
      </c>
    </row>
    <row r="36" spans="2:22" ht="13.8" x14ac:dyDescent="0.3">
      <c r="B36" s="24"/>
      <c r="C36" s="62" t="s">
        <v>527</v>
      </c>
      <c r="D36" s="658">
        <f>Specifikation!K767</f>
        <v>0</v>
      </c>
      <c r="E36" s="94"/>
      <c r="F36" s="94"/>
      <c r="G36" s="94"/>
      <c r="H36" s="95"/>
      <c r="I36" s="95"/>
      <c r="J36" s="95"/>
      <c r="K36" s="95"/>
      <c r="L36" s="95"/>
      <c r="M36" s="95"/>
      <c r="N36" s="95"/>
      <c r="O36" s="95"/>
      <c r="P36" s="95"/>
      <c r="Q36" s="95"/>
      <c r="R36" s="95"/>
      <c r="S36" s="94"/>
      <c r="T36" s="95"/>
      <c r="U36" s="95"/>
      <c r="V36" s="176">
        <f t="shared" si="3"/>
        <v>0</v>
      </c>
    </row>
    <row r="37" spans="2:22" ht="13.8" x14ac:dyDescent="0.3">
      <c r="B37" s="24"/>
      <c r="C37" s="66" t="s">
        <v>528</v>
      </c>
      <c r="D37" s="661">
        <f>Specifikation!K794</f>
        <v>0</v>
      </c>
      <c r="E37" s="182"/>
      <c r="F37" s="94"/>
      <c r="G37" s="94"/>
      <c r="H37" s="95"/>
      <c r="I37" s="95"/>
      <c r="J37" s="95"/>
      <c r="K37" s="95"/>
      <c r="L37" s="95"/>
      <c r="M37" s="95"/>
      <c r="N37" s="95"/>
      <c r="O37" s="95"/>
      <c r="P37" s="95"/>
      <c r="Q37" s="95"/>
      <c r="R37" s="95"/>
      <c r="S37" s="95"/>
      <c r="T37" s="94"/>
      <c r="U37" s="94"/>
      <c r="V37" s="176">
        <f t="shared" si="3"/>
        <v>0</v>
      </c>
    </row>
    <row r="38" spans="2:22" ht="13.8" x14ac:dyDescent="0.3">
      <c r="B38" s="24"/>
      <c r="C38" s="66" t="s">
        <v>529</v>
      </c>
      <c r="D38" s="661">
        <f>Specifikation!K807</f>
        <v>0</v>
      </c>
      <c r="E38" s="182"/>
      <c r="F38" s="94"/>
      <c r="G38" s="94"/>
      <c r="H38" s="95"/>
      <c r="I38" s="95"/>
      <c r="J38" s="95"/>
      <c r="K38" s="95"/>
      <c r="L38" s="95"/>
      <c r="M38" s="95"/>
      <c r="N38" s="95"/>
      <c r="O38" s="95"/>
      <c r="P38" s="95"/>
      <c r="Q38" s="95"/>
      <c r="R38" s="95"/>
      <c r="S38" s="95"/>
      <c r="T38" s="95"/>
      <c r="U38" s="95"/>
      <c r="V38" s="176">
        <f t="shared" si="3"/>
        <v>0</v>
      </c>
    </row>
    <row r="39" spans="2:22" x14ac:dyDescent="0.3">
      <c r="B39" s="42"/>
      <c r="C39" s="65" t="s">
        <v>530</v>
      </c>
      <c r="D39" s="662">
        <f>Specifikation!I812</f>
        <v>0</v>
      </c>
      <c r="E39" s="95"/>
      <c r="F39" s="95"/>
      <c r="G39" s="95"/>
      <c r="H39" s="95"/>
      <c r="I39" s="95"/>
      <c r="J39" s="95"/>
      <c r="K39" s="95"/>
      <c r="L39" s="95"/>
      <c r="M39" s="95"/>
      <c r="N39" s="95"/>
      <c r="O39" s="95"/>
      <c r="P39" s="95"/>
      <c r="Q39" s="94"/>
      <c r="R39" s="95"/>
      <c r="S39" s="94"/>
      <c r="T39" s="95"/>
      <c r="U39" s="95"/>
      <c r="V39" s="176">
        <f t="shared" si="3"/>
        <v>0</v>
      </c>
    </row>
    <row r="40" spans="2:22" ht="13.8" thickBot="1" x14ac:dyDescent="0.35">
      <c r="B40" s="42"/>
      <c r="C40" s="65" t="s">
        <v>531</v>
      </c>
      <c r="D40" s="662">
        <f>Specifikation!I813</f>
        <v>0</v>
      </c>
      <c r="E40" s="95"/>
      <c r="F40" s="95"/>
      <c r="G40" s="95"/>
      <c r="H40" s="95"/>
      <c r="I40" s="95"/>
      <c r="J40" s="95"/>
      <c r="K40" s="95"/>
      <c r="L40" s="95"/>
      <c r="M40" s="95"/>
      <c r="N40" s="95"/>
      <c r="O40" s="95"/>
      <c r="P40" s="95"/>
      <c r="Q40" s="95"/>
      <c r="R40" s="95"/>
      <c r="S40" s="95"/>
      <c r="T40" s="95"/>
      <c r="U40" s="95"/>
      <c r="V40" s="176">
        <f t="shared" si="3"/>
        <v>0</v>
      </c>
    </row>
    <row r="41" spans="2:22" ht="13.8" thickBot="1" x14ac:dyDescent="0.35">
      <c r="B41" s="42"/>
      <c r="C41" s="58" t="s">
        <v>532</v>
      </c>
      <c r="D41" s="663">
        <f t="shared" ref="D41:V41" si="4">SUM(D21:D40)</f>
        <v>0</v>
      </c>
      <c r="E41" s="92">
        <f t="shared" si="4"/>
        <v>0</v>
      </c>
      <c r="F41" s="92">
        <f t="shared" si="4"/>
        <v>0</v>
      </c>
      <c r="G41" s="92">
        <f t="shared" si="4"/>
        <v>0</v>
      </c>
      <c r="H41" s="92">
        <f t="shared" si="4"/>
        <v>0</v>
      </c>
      <c r="I41" s="92">
        <f t="shared" si="4"/>
        <v>0</v>
      </c>
      <c r="J41" s="92">
        <f t="shared" si="4"/>
        <v>0</v>
      </c>
      <c r="K41" s="92">
        <f t="shared" si="4"/>
        <v>0</v>
      </c>
      <c r="L41" s="92">
        <f t="shared" si="4"/>
        <v>0</v>
      </c>
      <c r="M41" s="92">
        <f t="shared" si="4"/>
        <v>0</v>
      </c>
      <c r="N41" s="92">
        <f t="shared" si="4"/>
        <v>0</v>
      </c>
      <c r="O41" s="92">
        <f t="shared" si="4"/>
        <v>0</v>
      </c>
      <c r="P41" s="92">
        <f t="shared" si="4"/>
        <v>0</v>
      </c>
      <c r="Q41" s="92">
        <f t="shared" si="4"/>
        <v>0</v>
      </c>
      <c r="R41" s="92">
        <f t="shared" si="4"/>
        <v>0</v>
      </c>
      <c r="S41" s="92">
        <f t="shared" si="4"/>
        <v>0</v>
      </c>
      <c r="T41" s="92">
        <f t="shared" si="4"/>
        <v>0</v>
      </c>
      <c r="U41" s="92">
        <f t="shared" si="4"/>
        <v>0</v>
      </c>
      <c r="V41" s="179">
        <f t="shared" si="4"/>
        <v>0</v>
      </c>
    </row>
    <row r="42" spans="2:22" x14ac:dyDescent="0.3">
      <c r="C42" s="40" t="s">
        <v>533</v>
      </c>
      <c r="D42" s="69"/>
      <c r="E42" s="89">
        <f t="shared" ref="E42:U42" si="5">+E18-E41</f>
        <v>0</v>
      </c>
      <c r="F42" s="89">
        <f t="shared" si="5"/>
        <v>0</v>
      </c>
      <c r="G42" s="89">
        <f t="shared" si="5"/>
        <v>0</v>
      </c>
      <c r="H42" s="89">
        <f t="shared" si="5"/>
        <v>0</v>
      </c>
      <c r="I42" s="89">
        <f t="shared" si="5"/>
        <v>0</v>
      </c>
      <c r="J42" s="89">
        <f t="shared" si="5"/>
        <v>0</v>
      </c>
      <c r="K42" s="89">
        <f t="shared" si="5"/>
        <v>0</v>
      </c>
      <c r="L42" s="89">
        <f t="shared" si="5"/>
        <v>0</v>
      </c>
      <c r="M42" s="89">
        <f t="shared" si="5"/>
        <v>0</v>
      </c>
      <c r="N42" s="89">
        <f t="shared" si="5"/>
        <v>0</v>
      </c>
      <c r="O42" s="89">
        <f t="shared" si="5"/>
        <v>0</v>
      </c>
      <c r="P42" s="89">
        <f t="shared" si="5"/>
        <v>0</v>
      </c>
      <c r="Q42" s="89">
        <f t="shared" si="5"/>
        <v>0</v>
      </c>
      <c r="R42" s="89">
        <f t="shared" si="5"/>
        <v>0</v>
      </c>
      <c r="S42" s="89">
        <f t="shared" si="5"/>
        <v>0</v>
      </c>
      <c r="T42" s="89">
        <f t="shared" si="5"/>
        <v>0</v>
      </c>
      <c r="U42" s="89">
        <f t="shared" si="5"/>
        <v>0</v>
      </c>
      <c r="V42" s="183"/>
    </row>
  </sheetData>
  <sheetProtection sheet="1" formatCells="0" insertRows="0" deleteRows="0"/>
  <phoneticPr fontId="8" type="noConversion"/>
  <pageMargins left="0.19685039370078741" right="0" top="0.23622047244094491" bottom="0.35433070866141736" header="0.15748031496062992" footer="0.19685039370078741"/>
  <pageSetup paperSize="9" scale="90" orientation="landscape" horizontalDpi="300" verticalDpi="300"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54847E-B3DF-480B-B2EC-A36194C888EE}">
  <dimension ref="B1:P826"/>
  <sheetViews>
    <sheetView topLeftCell="A58" zoomScaleNormal="100" workbookViewId="0">
      <selection activeCell="N7" sqref="N7"/>
    </sheetView>
  </sheetViews>
  <sheetFormatPr defaultColWidth="11.44140625" defaultRowHeight="13.8" x14ac:dyDescent="0.3"/>
  <cols>
    <col min="1" max="1" width="2.109375" style="49" customWidth="1"/>
    <col min="2" max="2" width="21.88671875" style="49" customWidth="1"/>
    <col min="3" max="3" width="12.44140625" style="49" customWidth="1"/>
    <col min="4" max="5" width="11.6640625" style="49" customWidth="1"/>
    <col min="6" max="6" width="5.88671875" style="49" customWidth="1"/>
    <col min="7" max="7" width="11.44140625" style="49" customWidth="1"/>
    <col min="8" max="8" width="10.88671875" style="49" customWidth="1"/>
    <col min="9" max="9" width="12.5546875" style="49" customWidth="1"/>
    <col min="10" max="10" width="13.6640625" style="49" customWidth="1"/>
    <col min="11" max="11" width="11.6640625" style="49" customWidth="1"/>
    <col min="12" max="12" width="12.6640625" style="49" customWidth="1"/>
    <col min="13" max="13" width="12.6640625" style="695" customWidth="1"/>
    <col min="14" max="14" width="12.6640625" style="683" customWidth="1"/>
    <col min="15" max="256" width="11.44140625" style="49"/>
    <col min="257" max="257" width="2.109375" style="49" customWidth="1"/>
    <col min="258" max="258" width="21.88671875" style="49" customWidth="1"/>
    <col min="259" max="259" width="12.44140625" style="49" customWidth="1"/>
    <col min="260" max="261" width="11.6640625" style="49" customWidth="1"/>
    <col min="262" max="262" width="5.88671875" style="49" customWidth="1"/>
    <col min="263" max="263" width="11.44140625" style="49"/>
    <col min="264" max="264" width="10.88671875" style="49" customWidth="1"/>
    <col min="265" max="265" width="12.5546875" style="49" customWidth="1"/>
    <col min="266" max="266" width="13.6640625" style="49" customWidth="1"/>
    <col min="267" max="267" width="11.6640625" style="49" customWidth="1"/>
    <col min="268" max="270" width="12.6640625" style="49" customWidth="1"/>
    <col min="271" max="512" width="11.44140625" style="49"/>
    <col min="513" max="513" width="2.109375" style="49" customWidth="1"/>
    <col min="514" max="514" width="21.88671875" style="49" customWidth="1"/>
    <col min="515" max="515" width="12.44140625" style="49" customWidth="1"/>
    <col min="516" max="517" width="11.6640625" style="49" customWidth="1"/>
    <col min="518" max="518" width="5.88671875" style="49" customWidth="1"/>
    <col min="519" max="519" width="11.44140625" style="49"/>
    <col min="520" max="520" width="10.88671875" style="49" customWidth="1"/>
    <col min="521" max="521" width="12.5546875" style="49" customWidth="1"/>
    <col min="522" max="522" width="13.6640625" style="49" customWidth="1"/>
    <col min="523" max="523" width="11.6640625" style="49" customWidth="1"/>
    <col min="524" max="526" width="12.6640625" style="49" customWidth="1"/>
    <col min="527" max="768" width="11.44140625" style="49"/>
    <col min="769" max="769" width="2.109375" style="49" customWidth="1"/>
    <col min="770" max="770" width="21.88671875" style="49" customWidth="1"/>
    <col min="771" max="771" width="12.44140625" style="49" customWidth="1"/>
    <col min="772" max="773" width="11.6640625" style="49" customWidth="1"/>
    <col min="774" max="774" width="5.88671875" style="49" customWidth="1"/>
    <col min="775" max="775" width="11.44140625" style="49"/>
    <col min="776" max="776" width="10.88671875" style="49" customWidth="1"/>
    <col min="777" max="777" width="12.5546875" style="49" customWidth="1"/>
    <col min="778" max="778" width="13.6640625" style="49" customWidth="1"/>
    <col min="779" max="779" width="11.6640625" style="49" customWidth="1"/>
    <col min="780" max="782" width="12.6640625" style="49" customWidth="1"/>
    <col min="783" max="1024" width="11.44140625" style="49"/>
    <col min="1025" max="1025" width="2.109375" style="49" customWidth="1"/>
    <col min="1026" max="1026" width="21.88671875" style="49" customWidth="1"/>
    <col min="1027" max="1027" width="12.44140625" style="49" customWidth="1"/>
    <col min="1028" max="1029" width="11.6640625" style="49" customWidth="1"/>
    <col min="1030" max="1030" width="5.88671875" style="49" customWidth="1"/>
    <col min="1031" max="1031" width="11.44140625" style="49"/>
    <col min="1032" max="1032" width="10.88671875" style="49" customWidth="1"/>
    <col min="1033" max="1033" width="12.5546875" style="49" customWidth="1"/>
    <col min="1034" max="1034" width="13.6640625" style="49" customWidth="1"/>
    <col min="1035" max="1035" width="11.6640625" style="49" customWidth="1"/>
    <col min="1036" max="1038" width="12.6640625" style="49" customWidth="1"/>
    <col min="1039" max="1280" width="11.44140625" style="49"/>
    <col min="1281" max="1281" width="2.109375" style="49" customWidth="1"/>
    <col min="1282" max="1282" width="21.88671875" style="49" customWidth="1"/>
    <col min="1283" max="1283" width="12.44140625" style="49" customWidth="1"/>
    <col min="1284" max="1285" width="11.6640625" style="49" customWidth="1"/>
    <col min="1286" max="1286" width="5.88671875" style="49" customWidth="1"/>
    <col min="1287" max="1287" width="11.44140625" style="49"/>
    <col min="1288" max="1288" width="10.88671875" style="49" customWidth="1"/>
    <col min="1289" max="1289" width="12.5546875" style="49" customWidth="1"/>
    <col min="1290" max="1290" width="13.6640625" style="49" customWidth="1"/>
    <col min="1291" max="1291" width="11.6640625" style="49" customWidth="1"/>
    <col min="1292" max="1294" width="12.6640625" style="49" customWidth="1"/>
    <col min="1295" max="1536" width="11.44140625" style="49"/>
    <col min="1537" max="1537" width="2.109375" style="49" customWidth="1"/>
    <col min="1538" max="1538" width="21.88671875" style="49" customWidth="1"/>
    <col min="1539" max="1539" width="12.44140625" style="49" customWidth="1"/>
    <col min="1540" max="1541" width="11.6640625" style="49" customWidth="1"/>
    <col min="1542" max="1542" width="5.88671875" style="49" customWidth="1"/>
    <col min="1543" max="1543" width="11.44140625" style="49"/>
    <col min="1544" max="1544" width="10.88671875" style="49" customWidth="1"/>
    <col min="1545" max="1545" width="12.5546875" style="49" customWidth="1"/>
    <col min="1546" max="1546" width="13.6640625" style="49" customWidth="1"/>
    <col min="1547" max="1547" width="11.6640625" style="49" customWidth="1"/>
    <col min="1548" max="1550" width="12.6640625" style="49" customWidth="1"/>
    <col min="1551" max="1792" width="11.44140625" style="49"/>
    <col min="1793" max="1793" width="2.109375" style="49" customWidth="1"/>
    <col min="1794" max="1794" width="21.88671875" style="49" customWidth="1"/>
    <col min="1795" max="1795" width="12.44140625" style="49" customWidth="1"/>
    <col min="1796" max="1797" width="11.6640625" style="49" customWidth="1"/>
    <col min="1798" max="1798" width="5.88671875" style="49" customWidth="1"/>
    <col min="1799" max="1799" width="11.44140625" style="49"/>
    <col min="1800" max="1800" width="10.88671875" style="49" customWidth="1"/>
    <col min="1801" max="1801" width="12.5546875" style="49" customWidth="1"/>
    <col min="1802" max="1802" width="13.6640625" style="49" customWidth="1"/>
    <col min="1803" max="1803" width="11.6640625" style="49" customWidth="1"/>
    <col min="1804" max="1806" width="12.6640625" style="49" customWidth="1"/>
    <col min="1807" max="2048" width="11.44140625" style="49"/>
    <col min="2049" max="2049" width="2.109375" style="49" customWidth="1"/>
    <col min="2050" max="2050" width="21.88671875" style="49" customWidth="1"/>
    <col min="2051" max="2051" width="12.44140625" style="49" customWidth="1"/>
    <col min="2052" max="2053" width="11.6640625" style="49" customWidth="1"/>
    <col min="2054" max="2054" width="5.88671875" style="49" customWidth="1"/>
    <col min="2055" max="2055" width="11.44140625" style="49"/>
    <col min="2056" max="2056" width="10.88671875" style="49" customWidth="1"/>
    <col min="2057" max="2057" width="12.5546875" style="49" customWidth="1"/>
    <col min="2058" max="2058" width="13.6640625" style="49" customWidth="1"/>
    <col min="2059" max="2059" width="11.6640625" style="49" customWidth="1"/>
    <col min="2060" max="2062" width="12.6640625" style="49" customWidth="1"/>
    <col min="2063" max="2304" width="11.44140625" style="49"/>
    <col min="2305" max="2305" width="2.109375" style="49" customWidth="1"/>
    <col min="2306" max="2306" width="21.88671875" style="49" customWidth="1"/>
    <col min="2307" max="2307" width="12.44140625" style="49" customWidth="1"/>
    <col min="2308" max="2309" width="11.6640625" style="49" customWidth="1"/>
    <col min="2310" max="2310" width="5.88671875" style="49" customWidth="1"/>
    <col min="2311" max="2311" width="11.44140625" style="49"/>
    <col min="2312" max="2312" width="10.88671875" style="49" customWidth="1"/>
    <col min="2313" max="2313" width="12.5546875" style="49" customWidth="1"/>
    <col min="2314" max="2314" width="13.6640625" style="49" customWidth="1"/>
    <col min="2315" max="2315" width="11.6640625" style="49" customWidth="1"/>
    <col min="2316" max="2318" width="12.6640625" style="49" customWidth="1"/>
    <col min="2319" max="2560" width="11.44140625" style="49"/>
    <col min="2561" max="2561" width="2.109375" style="49" customWidth="1"/>
    <col min="2562" max="2562" width="21.88671875" style="49" customWidth="1"/>
    <col min="2563" max="2563" width="12.44140625" style="49" customWidth="1"/>
    <col min="2564" max="2565" width="11.6640625" style="49" customWidth="1"/>
    <col min="2566" max="2566" width="5.88671875" style="49" customWidth="1"/>
    <col min="2567" max="2567" width="11.44140625" style="49"/>
    <col min="2568" max="2568" width="10.88671875" style="49" customWidth="1"/>
    <col min="2569" max="2569" width="12.5546875" style="49" customWidth="1"/>
    <col min="2570" max="2570" width="13.6640625" style="49" customWidth="1"/>
    <col min="2571" max="2571" width="11.6640625" style="49" customWidth="1"/>
    <col min="2572" max="2574" width="12.6640625" style="49" customWidth="1"/>
    <col min="2575" max="2816" width="11.44140625" style="49"/>
    <col min="2817" max="2817" width="2.109375" style="49" customWidth="1"/>
    <col min="2818" max="2818" width="21.88671875" style="49" customWidth="1"/>
    <col min="2819" max="2819" width="12.44140625" style="49" customWidth="1"/>
    <col min="2820" max="2821" width="11.6640625" style="49" customWidth="1"/>
    <col min="2822" max="2822" width="5.88671875" style="49" customWidth="1"/>
    <col min="2823" max="2823" width="11.44140625" style="49"/>
    <col min="2824" max="2824" width="10.88671875" style="49" customWidth="1"/>
    <col min="2825" max="2825" width="12.5546875" style="49" customWidth="1"/>
    <col min="2826" max="2826" width="13.6640625" style="49" customWidth="1"/>
    <col min="2827" max="2827" width="11.6640625" style="49" customWidth="1"/>
    <col min="2828" max="2830" width="12.6640625" style="49" customWidth="1"/>
    <col min="2831" max="3072" width="11.44140625" style="49"/>
    <col min="3073" max="3073" width="2.109375" style="49" customWidth="1"/>
    <col min="3074" max="3074" width="21.88671875" style="49" customWidth="1"/>
    <col min="3075" max="3075" width="12.44140625" style="49" customWidth="1"/>
    <col min="3076" max="3077" width="11.6640625" style="49" customWidth="1"/>
    <col min="3078" max="3078" width="5.88671875" style="49" customWidth="1"/>
    <col min="3079" max="3079" width="11.44140625" style="49"/>
    <col min="3080" max="3080" width="10.88671875" style="49" customWidth="1"/>
    <col min="3081" max="3081" width="12.5546875" style="49" customWidth="1"/>
    <col min="3082" max="3082" width="13.6640625" style="49" customWidth="1"/>
    <col min="3083" max="3083" width="11.6640625" style="49" customWidth="1"/>
    <col min="3084" max="3086" width="12.6640625" style="49" customWidth="1"/>
    <col min="3087" max="3328" width="11.44140625" style="49"/>
    <col min="3329" max="3329" width="2.109375" style="49" customWidth="1"/>
    <col min="3330" max="3330" width="21.88671875" style="49" customWidth="1"/>
    <col min="3331" max="3331" width="12.44140625" style="49" customWidth="1"/>
    <col min="3332" max="3333" width="11.6640625" style="49" customWidth="1"/>
    <col min="3334" max="3334" width="5.88671875" style="49" customWidth="1"/>
    <col min="3335" max="3335" width="11.44140625" style="49"/>
    <col min="3336" max="3336" width="10.88671875" style="49" customWidth="1"/>
    <col min="3337" max="3337" width="12.5546875" style="49" customWidth="1"/>
    <col min="3338" max="3338" width="13.6640625" style="49" customWidth="1"/>
    <col min="3339" max="3339" width="11.6640625" style="49" customWidth="1"/>
    <col min="3340" max="3342" width="12.6640625" style="49" customWidth="1"/>
    <col min="3343" max="3584" width="11.44140625" style="49"/>
    <col min="3585" max="3585" width="2.109375" style="49" customWidth="1"/>
    <col min="3586" max="3586" width="21.88671875" style="49" customWidth="1"/>
    <col min="3587" max="3587" width="12.44140625" style="49" customWidth="1"/>
    <col min="3588" max="3589" width="11.6640625" style="49" customWidth="1"/>
    <col min="3590" max="3590" width="5.88671875" style="49" customWidth="1"/>
    <col min="3591" max="3591" width="11.44140625" style="49"/>
    <col min="3592" max="3592" width="10.88671875" style="49" customWidth="1"/>
    <col min="3593" max="3593" width="12.5546875" style="49" customWidth="1"/>
    <col min="3594" max="3594" width="13.6640625" style="49" customWidth="1"/>
    <col min="3595" max="3595" width="11.6640625" style="49" customWidth="1"/>
    <col min="3596" max="3598" width="12.6640625" style="49" customWidth="1"/>
    <col min="3599" max="3840" width="11.44140625" style="49"/>
    <col min="3841" max="3841" width="2.109375" style="49" customWidth="1"/>
    <col min="3842" max="3842" width="21.88671875" style="49" customWidth="1"/>
    <col min="3843" max="3843" width="12.44140625" style="49" customWidth="1"/>
    <col min="3844" max="3845" width="11.6640625" style="49" customWidth="1"/>
    <col min="3846" max="3846" width="5.88671875" style="49" customWidth="1"/>
    <col min="3847" max="3847" width="11.44140625" style="49"/>
    <col min="3848" max="3848" width="10.88671875" style="49" customWidth="1"/>
    <col min="3849" max="3849" width="12.5546875" style="49" customWidth="1"/>
    <col min="3850" max="3850" width="13.6640625" style="49" customWidth="1"/>
    <col min="3851" max="3851" width="11.6640625" style="49" customWidth="1"/>
    <col min="3852" max="3854" width="12.6640625" style="49" customWidth="1"/>
    <col min="3855" max="4096" width="11.44140625" style="49"/>
    <col min="4097" max="4097" width="2.109375" style="49" customWidth="1"/>
    <col min="4098" max="4098" width="21.88671875" style="49" customWidth="1"/>
    <col min="4099" max="4099" width="12.44140625" style="49" customWidth="1"/>
    <col min="4100" max="4101" width="11.6640625" style="49" customWidth="1"/>
    <col min="4102" max="4102" width="5.88671875" style="49" customWidth="1"/>
    <col min="4103" max="4103" width="11.44140625" style="49"/>
    <col min="4104" max="4104" width="10.88671875" style="49" customWidth="1"/>
    <col min="4105" max="4105" width="12.5546875" style="49" customWidth="1"/>
    <col min="4106" max="4106" width="13.6640625" style="49" customWidth="1"/>
    <col min="4107" max="4107" width="11.6640625" style="49" customWidth="1"/>
    <col min="4108" max="4110" width="12.6640625" style="49" customWidth="1"/>
    <col min="4111" max="4352" width="11.44140625" style="49"/>
    <col min="4353" max="4353" width="2.109375" style="49" customWidth="1"/>
    <col min="4354" max="4354" width="21.88671875" style="49" customWidth="1"/>
    <col min="4355" max="4355" width="12.44140625" style="49" customWidth="1"/>
    <col min="4356" max="4357" width="11.6640625" style="49" customWidth="1"/>
    <col min="4358" max="4358" width="5.88671875" style="49" customWidth="1"/>
    <col min="4359" max="4359" width="11.44140625" style="49"/>
    <col min="4360" max="4360" width="10.88671875" style="49" customWidth="1"/>
    <col min="4361" max="4361" width="12.5546875" style="49" customWidth="1"/>
    <col min="4362" max="4362" width="13.6640625" style="49" customWidth="1"/>
    <col min="4363" max="4363" width="11.6640625" style="49" customWidth="1"/>
    <col min="4364" max="4366" width="12.6640625" style="49" customWidth="1"/>
    <col min="4367" max="4608" width="11.44140625" style="49"/>
    <col min="4609" max="4609" width="2.109375" style="49" customWidth="1"/>
    <col min="4610" max="4610" width="21.88671875" style="49" customWidth="1"/>
    <col min="4611" max="4611" width="12.44140625" style="49" customWidth="1"/>
    <col min="4612" max="4613" width="11.6640625" style="49" customWidth="1"/>
    <col min="4614" max="4614" width="5.88671875" style="49" customWidth="1"/>
    <col min="4615" max="4615" width="11.44140625" style="49"/>
    <col min="4616" max="4616" width="10.88671875" style="49" customWidth="1"/>
    <col min="4617" max="4617" width="12.5546875" style="49" customWidth="1"/>
    <col min="4618" max="4618" width="13.6640625" style="49" customWidth="1"/>
    <col min="4619" max="4619" width="11.6640625" style="49" customWidth="1"/>
    <col min="4620" max="4622" width="12.6640625" style="49" customWidth="1"/>
    <col min="4623" max="4864" width="11.44140625" style="49"/>
    <col min="4865" max="4865" width="2.109375" style="49" customWidth="1"/>
    <col min="4866" max="4866" width="21.88671875" style="49" customWidth="1"/>
    <col min="4867" max="4867" width="12.44140625" style="49" customWidth="1"/>
    <col min="4868" max="4869" width="11.6640625" style="49" customWidth="1"/>
    <col min="4870" max="4870" width="5.88671875" style="49" customWidth="1"/>
    <col min="4871" max="4871" width="11.44140625" style="49"/>
    <col min="4872" max="4872" width="10.88671875" style="49" customWidth="1"/>
    <col min="4873" max="4873" width="12.5546875" style="49" customWidth="1"/>
    <col min="4874" max="4874" width="13.6640625" style="49" customWidth="1"/>
    <col min="4875" max="4875" width="11.6640625" style="49" customWidth="1"/>
    <col min="4876" max="4878" width="12.6640625" style="49" customWidth="1"/>
    <col min="4879" max="5120" width="11.44140625" style="49"/>
    <col min="5121" max="5121" width="2.109375" style="49" customWidth="1"/>
    <col min="5122" max="5122" width="21.88671875" style="49" customWidth="1"/>
    <col min="5123" max="5123" width="12.44140625" style="49" customWidth="1"/>
    <col min="5124" max="5125" width="11.6640625" style="49" customWidth="1"/>
    <col min="5126" max="5126" width="5.88671875" style="49" customWidth="1"/>
    <col min="5127" max="5127" width="11.44140625" style="49"/>
    <col min="5128" max="5128" width="10.88671875" style="49" customWidth="1"/>
    <col min="5129" max="5129" width="12.5546875" style="49" customWidth="1"/>
    <col min="5130" max="5130" width="13.6640625" style="49" customWidth="1"/>
    <col min="5131" max="5131" width="11.6640625" style="49" customWidth="1"/>
    <col min="5132" max="5134" width="12.6640625" style="49" customWidth="1"/>
    <col min="5135" max="5376" width="11.44140625" style="49"/>
    <col min="5377" max="5377" width="2.109375" style="49" customWidth="1"/>
    <col min="5378" max="5378" width="21.88671875" style="49" customWidth="1"/>
    <col min="5379" max="5379" width="12.44140625" style="49" customWidth="1"/>
    <col min="5380" max="5381" width="11.6640625" style="49" customWidth="1"/>
    <col min="5382" max="5382" width="5.88671875" style="49" customWidth="1"/>
    <col min="5383" max="5383" width="11.44140625" style="49"/>
    <col min="5384" max="5384" width="10.88671875" style="49" customWidth="1"/>
    <col min="5385" max="5385" width="12.5546875" style="49" customWidth="1"/>
    <col min="5386" max="5386" width="13.6640625" style="49" customWidth="1"/>
    <col min="5387" max="5387" width="11.6640625" style="49" customWidth="1"/>
    <col min="5388" max="5390" width="12.6640625" style="49" customWidth="1"/>
    <col min="5391" max="5632" width="11.44140625" style="49"/>
    <col min="5633" max="5633" width="2.109375" style="49" customWidth="1"/>
    <col min="5634" max="5634" width="21.88671875" style="49" customWidth="1"/>
    <col min="5635" max="5635" width="12.44140625" style="49" customWidth="1"/>
    <col min="5636" max="5637" width="11.6640625" style="49" customWidth="1"/>
    <col min="5638" max="5638" width="5.88671875" style="49" customWidth="1"/>
    <col min="5639" max="5639" width="11.44140625" style="49"/>
    <col min="5640" max="5640" width="10.88671875" style="49" customWidth="1"/>
    <col min="5641" max="5641" width="12.5546875" style="49" customWidth="1"/>
    <col min="5642" max="5642" width="13.6640625" style="49" customWidth="1"/>
    <col min="5643" max="5643" width="11.6640625" style="49" customWidth="1"/>
    <col min="5644" max="5646" width="12.6640625" style="49" customWidth="1"/>
    <col min="5647" max="5888" width="11.44140625" style="49"/>
    <col min="5889" max="5889" width="2.109375" style="49" customWidth="1"/>
    <col min="5890" max="5890" width="21.88671875" style="49" customWidth="1"/>
    <col min="5891" max="5891" width="12.44140625" style="49" customWidth="1"/>
    <col min="5892" max="5893" width="11.6640625" style="49" customWidth="1"/>
    <col min="5894" max="5894" width="5.88671875" style="49" customWidth="1"/>
    <col min="5895" max="5895" width="11.44140625" style="49"/>
    <col min="5896" max="5896" width="10.88671875" style="49" customWidth="1"/>
    <col min="5897" max="5897" width="12.5546875" style="49" customWidth="1"/>
    <col min="5898" max="5898" width="13.6640625" style="49" customWidth="1"/>
    <col min="5899" max="5899" width="11.6640625" style="49" customWidth="1"/>
    <col min="5900" max="5902" width="12.6640625" style="49" customWidth="1"/>
    <col min="5903" max="6144" width="11.44140625" style="49"/>
    <col min="6145" max="6145" width="2.109375" style="49" customWidth="1"/>
    <col min="6146" max="6146" width="21.88671875" style="49" customWidth="1"/>
    <col min="6147" max="6147" width="12.44140625" style="49" customWidth="1"/>
    <col min="6148" max="6149" width="11.6640625" style="49" customWidth="1"/>
    <col min="6150" max="6150" width="5.88671875" style="49" customWidth="1"/>
    <col min="6151" max="6151" width="11.44140625" style="49"/>
    <col min="6152" max="6152" width="10.88671875" style="49" customWidth="1"/>
    <col min="6153" max="6153" width="12.5546875" style="49" customWidth="1"/>
    <col min="6154" max="6154" width="13.6640625" style="49" customWidth="1"/>
    <col min="6155" max="6155" width="11.6640625" style="49" customWidth="1"/>
    <col min="6156" max="6158" width="12.6640625" style="49" customWidth="1"/>
    <col min="6159" max="6400" width="11.44140625" style="49"/>
    <col min="6401" max="6401" width="2.109375" style="49" customWidth="1"/>
    <col min="6402" max="6402" width="21.88671875" style="49" customWidth="1"/>
    <col min="6403" max="6403" width="12.44140625" style="49" customWidth="1"/>
    <col min="6404" max="6405" width="11.6640625" style="49" customWidth="1"/>
    <col min="6406" max="6406" width="5.88671875" style="49" customWidth="1"/>
    <col min="6407" max="6407" width="11.44140625" style="49"/>
    <col min="6408" max="6408" width="10.88671875" style="49" customWidth="1"/>
    <col min="6409" max="6409" width="12.5546875" style="49" customWidth="1"/>
    <col min="6410" max="6410" width="13.6640625" style="49" customWidth="1"/>
    <col min="6411" max="6411" width="11.6640625" style="49" customWidth="1"/>
    <col min="6412" max="6414" width="12.6640625" style="49" customWidth="1"/>
    <col min="6415" max="6656" width="11.44140625" style="49"/>
    <col min="6657" max="6657" width="2.109375" style="49" customWidth="1"/>
    <col min="6658" max="6658" width="21.88671875" style="49" customWidth="1"/>
    <col min="6659" max="6659" width="12.44140625" style="49" customWidth="1"/>
    <col min="6660" max="6661" width="11.6640625" style="49" customWidth="1"/>
    <col min="6662" max="6662" width="5.88671875" style="49" customWidth="1"/>
    <col min="6663" max="6663" width="11.44140625" style="49"/>
    <col min="6664" max="6664" width="10.88671875" style="49" customWidth="1"/>
    <col min="6665" max="6665" width="12.5546875" style="49" customWidth="1"/>
    <col min="6666" max="6666" width="13.6640625" style="49" customWidth="1"/>
    <col min="6667" max="6667" width="11.6640625" style="49" customWidth="1"/>
    <col min="6668" max="6670" width="12.6640625" style="49" customWidth="1"/>
    <col min="6671" max="6912" width="11.44140625" style="49"/>
    <col min="6913" max="6913" width="2.109375" style="49" customWidth="1"/>
    <col min="6914" max="6914" width="21.88671875" style="49" customWidth="1"/>
    <col min="6915" max="6915" width="12.44140625" style="49" customWidth="1"/>
    <col min="6916" max="6917" width="11.6640625" style="49" customWidth="1"/>
    <col min="6918" max="6918" width="5.88671875" style="49" customWidth="1"/>
    <col min="6919" max="6919" width="11.44140625" style="49"/>
    <col min="6920" max="6920" width="10.88671875" style="49" customWidth="1"/>
    <col min="6921" max="6921" width="12.5546875" style="49" customWidth="1"/>
    <col min="6922" max="6922" width="13.6640625" style="49" customWidth="1"/>
    <col min="6923" max="6923" width="11.6640625" style="49" customWidth="1"/>
    <col min="6924" max="6926" width="12.6640625" style="49" customWidth="1"/>
    <col min="6927" max="7168" width="11.44140625" style="49"/>
    <col min="7169" max="7169" width="2.109375" style="49" customWidth="1"/>
    <col min="7170" max="7170" width="21.88671875" style="49" customWidth="1"/>
    <col min="7171" max="7171" width="12.44140625" style="49" customWidth="1"/>
    <col min="7172" max="7173" width="11.6640625" style="49" customWidth="1"/>
    <col min="7174" max="7174" width="5.88671875" style="49" customWidth="1"/>
    <col min="7175" max="7175" width="11.44140625" style="49"/>
    <col min="7176" max="7176" width="10.88671875" style="49" customWidth="1"/>
    <col min="7177" max="7177" width="12.5546875" style="49" customWidth="1"/>
    <col min="7178" max="7178" width="13.6640625" style="49" customWidth="1"/>
    <col min="7179" max="7179" width="11.6640625" style="49" customWidth="1"/>
    <col min="7180" max="7182" width="12.6640625" style="49" customWidth="1"/>
    <col min="7183" max="7424" width="11.44140625" style="49"/>
    <col min="7425" max="7425" width="2.109375" style="49" customWidth="1"/>
    <col min="7426" max="7426" width="21.88671875" style="49" customWidth="1"/>
    <col min="7427" max="7427" width="12.44140625" style="49" customWidth="1"/>
    <col min="7428" max="7429" width="11.6640625" style="49" customWidth="1"/>
    <col min="7430" max="7430" width="5.88671875" style="49" customWidth="1"/>
    <col min="7431" max="7431" width="11.44140625" style="49"/>
    <col min="7432" max="7432" width="10.88671875" style="49" customWidth="1"/>
    <col min="7433" max="7433" width="12.5546875" style="49" customWidth="1"/>
    <col min="7434" max="7434" width="13.6640625" style="49" customWidth="1"/>
    <col min="7435" max="7435" width="11.6640625" style="49" customWidth="1"/>
    <col min="7436" max="7438" width="12.6640625" style="49" customWidth="1"/>
    <col min="7439" max="7680" width="11.44140625" style="49"/>
    <col min="7681" max="7681" width="2.109375" style="49" customWidth="1"/>
    <col min="7682" max="7682" width="21.88671875" style="49" customWidth="1"/>
    <col min="7683" max="7683" width="12.44140625" style="49" customWidth="1"/>
    <col min="7684" max="7685" width="11.6640625" style="49" customWidth="1"/>
    <col min="7686" max="7686" width="5.88671875" style="49" customWidth="1"/>
    <col min="7687" max="7687" width="11.44140625" style="49"/>
    <col min="7688" max="7688" width="10.88671875" style="49" customWidth="1"/>
    <col min="7689" max="7689" width="12.5546875" style="49" customWidth="1"/>
    <col min="7690" max="7690" width="13.6640625" style="49" customWidth="1"/>
    <col min="7691" max="7691" width="11.6640625" style="49" customWidth="1"/>
    <col min="7692" max="7694" width="12.6640625" style="49" customWidth="1"/>
    <col min="7695" max="7936" width="11.44140625" style="49"/>
    <col min="7937" max="7937" width="2.109375" style="49" customWidth="1"/>
    <col min="7938" max="7938" width="21.88671875" style="49" customWidth="1"/>
    <col min="7939" max="7939" width="12.44140625" style="49" customWidth="1"/>
    <col min="7940" max="7941" width="11.6640625" style="49" customWidth="1"/>
    <col min="7942" max="7942" width="5.88671875" style="49" customWidth="1"/>
    <col min="7943" max="7943" width="11.44140625" style="49"/>
    <col min="7944" max="7944" width="10.88671875" style="49" customWidth="1"/>
    <col min="7945" max="7945" width="12.5546875" style="49" customWidth="1"/>
    <col min="7946" max="7946" width="13.6640625" style="49" customWidth="1"/>
    <col min="7947" max="7947" width="11.6640625" style="49" customWidth="1"/>
    <col min="7948" max="7950" width="12.6640625" style="49" customWidth="1"/>
    <col min="7951" max="8192" width="11.44140625" style="49"/>
    <col min="8193" max="8193" width="2.109375" style="49" customWidth="1"/>
    <col min="8194" max="8194" width="21.88671875" style="49" customWidth="1"/>
    <col min="8195" max="8195" width="12.44140625" style="49" customWidth="1"/>
    <col min="8196" max="8197" width="11.6640625" style="49" customWidth="1"/>
    <col min="8198" max="8198" width="5.88671875" style="49" customWidth="1"/>
    <col min="8199" max="8199" width="11.44140625" style="49"/>
    <col min="8200" max="8200" width="10.88671875" style="49" customWidth="1"/>
    <col min="8201" max="8201" width="12.5546875" style="49" customWidth="1"/>
    <col min="8202" max="8202" width="13.6640625" style="49" customWidth="1"/>
    <col min="8203" max="8203" width="11.6640625" style="49" customWidth="1"/>
    <col min="8204" max="8206" width="12.6640625" style="49" customWidth="1"/>
    <col min="8207" max="8448" width="11.44140625" style="49"/>
    <col min="8449" max="8449" width="2.109375" style="49" customWidth="1"/>
    <col min="8450" max="8450" width="21.88671875" style="49" customWidth="1"/>
    <col min="8451" max="8451" width="12.44140625" style="49" customWidth="1"/>
    <col min="8452" max="8453" width="11.6640625" style="49" customWidth="1"/>
    <col min="8454" max="8454" width="5.88671875" style="49" customWidth="1"/>
    <col min="8455" max="8455" width="11.44140625" style="49"/>
    <col min="8456" max="8456" width="10.88671875" style="49" customWidth="1"/>
    <col min="8457" max="8457" width="12.5546875" style="49" customWidth="1"/>
    <col min="8458" max="8458" width="13.6640625" style="49" customWidth="1"/>
    <col min="8459" max="8459" width="11.6640625" style="49" customWidth="1"/>
    <col min="8460" max="8462" width="12.6640625" style="49" customWidth="1"/>
    <col min="8463" max="8704" width="11.44140625" style="49"/>
    <col min="8705" max="8705" width="2.109375" style="49" customWidth="1"/>
    <col min="8706" max="8706" width="21.88671875" style="49" customWidth="1"/>
    <col min="8707" max="8707" width="12.44140625" style="49" customWidth="1"/>
    <col min="8708" max="8709" width="11.6640625" style="49" customWidth="1"/>
    <col min="8710" max="8710" width="5.88671875" style="49" customWidth="1"/>
    <col min="8711" max="8711" width="11.44140625" style="49"/>
    <col min="8712" max="8712" width="10.88671875" style="49" customWidth="1"/>
    <col min="8713" max="8713" width="12.5546875" style="49" customWidth="1"/>
    <col min="8714" max="8714" width="13.6640625" style="49" customWidth="1"/>
    <col min="8715" max="8715" width="11.6640625" style="49" customWidth="1"/>
    <col min="8716" max="8718" width="12.6640625" style="49" customWidth="1"/>
    <col min="8719" max="8960" width="11.44140625" style="49"/>
    <col min="8961" max="8961" width="2.109375" style="49" customWidth="1"/>
    <col min="8962" max="8962" width="21.88671875" style="49" customWidth="1"/>
    <col min="8963" max="8963" width="12.44140625" style="49" customWidth="1"/>
    <col min="8964" max="8965" width="11.6640625" style="49" customWidth="1"/>
    <col min="8966" max="8966" width="5.88671875" style="49" customWidth="1"/>
    <col min="8967" max="8967" width="11.44140625" style="49"/>
    <col min="8968" max="8968" width="10.88671875" style="49" customWidth="1"/>
    <col min="8969" max="8969" width="12.5546875" style="49" customWidth="1"/>
    <col min="8970" max="8970" width="13.6640625" style="49" customWidth="1"/>
    <col min="8971" max="8971" width="11.6640625" style="49" customWidth="1"/>
    <col min="8972" max="8974" width="12.6640625" style="49" customWidth="1"/>
    <col min="8975" max="9216" width="11.44140625" style="49"/>
    <col min="9217" max="9217" width="2.109375" style="49" customWidth="1"/>
    <col min="9218" max="9218" width="21.88671875" style="49" customWidth="1"/>
    <col min="9219" max="9219" width="12.44140625" style="49" customWidth="1"/>
    <col min="9220" max="9221" width="11.6640625" style="49" customWidth="1"/>
    <col min="9222" max="9222" width="5.88671875" style="49" customWidth="1"/>
    <col min="9223" max="9223" width="11.44140625" style="49"/>
    <col min="9224" max="9224" width="10.88671875" style="49" customWidth="1"/>
    <col min="9225" max="9225" width="12.5546875" style="49" customWidth="1"/>
    <col min="9226" max="9226" width="13.6640625" style="49" customWidth="1"/>
    <col min="9227" max="9227" width="11.6640625" style="49" customWidth="1"/>
    <col min="9228" max="9230" width="12.6640625" style="49" customWidth="1"/>
    <col min="9231" max="9472" width="11.44140625" style="49"/>
    <col min="9473" max="9473" width="2.109375" style="49" customWidth="1"/>
    <col min="9474" max="9474" width="21.88671875" style="49" customWidth="1"/>
    <col min="9475" max="9475" width="12.44140625" style="49" customWidth="1"/>
    <col min="9476" max="9477" width="11.6640625" style="49" customWidth="1"/>
    <col min="9478" max="9478" width="5.88671875" style="49" customWidth="1"/>
    <col min="9479" max="9479" width="11.44140625" style="49"/>
    <col min="9480" max="9480" width="10.88671875" style="49" customWidth="1"/>
    <col min="9481" max="9481" width="12.5546875" style="49" customWidth="1"/>
    <col min="9482" max="9482" width="13.6640625" style="49" customWidth="1"/>
    <col min="9483" max="9483" width="11.6640625" style="49" customWidth="1"/>
    <col min="9484" max="9486" width="12.6640625" style="49" customWidth="1"/>
    <col min="9487" max="9728" width="11.44140625" style="49"/>
    <col min="9729" max="9729" width="2.109375" style="49" customWidth="1"/>
    <col min="9730" max="9730" width="21.88671875" style="49" customWidth="1"/>
    <col min="9731" max="9731" width="12.44140625" style="49" customWidth="1"/>
    <col min="9732" max="9733" width="11.6640625" style="49" customWidth="1"/>
    <col min="9734" max="9734" width="5.88671875" style="49" customWidth="1"/>
    <col min="9735" max="9735" width="11.44140625" style="49"/>
    <col min="9736" max="9736" width="10.88671875" style="49" customWidth="1"/>
    <col min="9737" max="9737" width="12.5546875" style="49" customWidth="1"/>
    <col min="9738" max="9738" width="13.6640625" style="49" customWidth="1"/>
    <col min="9739" max="9739" width="11.6640625" style="49" customWidth="1"/>
    <col min="9740" max="9742" width="12.6640625" style="49" customWidth="1"/>
    <col min="9743" max="9984" width="11.44140625" style="49"/>
    <col min="9985" max="9985" width="2.109375" style="49" customWidth="1"/>
    <col min="9986" max="9986" width="21.88671875" style="49" customWidth="1"/>
    <col min="9987" max="9987" width="12.44140625" style="49" customWidth="1"/>
    <col min="9988" max="9989" width="11.6640625" style="49" customWidth="1"/>
    <col min="9990" max="9990" width="5.88671875" style="49" customWidth="1"/>
    <col min="9991" max="9991" width="11.44140625" style="49"/>
    <col min="9992" max="9992" width="10.88671875" style="49" customWidth="1"/>
    <col min="9993" max="9993" width="12.5546875" style="49" customWidth="1"/>
    <col min="9994" max="9994" width="13.6640625" style="49" customWidth="1"/>
    <col min="9995" max="9995" width="11.6640625" style="49" customWidth="1"/>
    <col min="9996" max="9998" width="12.6640625" style="49" customWidth="1"/>
    <col min="9999" max="10240" width="11.44140625" style="49"/>
    <col min="10241" max="10241" width="2.109375" style="49" customWidth="1"/>
    <col min="10242" max="10242" width="21.88671875" style="49" customWidth="1"/>
    <col min="10243" max="10243" width="12.44140625" style="49" customWidth="1"/>
    <col min="10244" max="10245" width="11.6640625" style="49" customWidth="1"/>
    <col min="10246" max="10246" width="5.88671875" style="49" customWidth="1"/>
    <col min="10247" max="10247" width="11.44140625" style="49"/>
    <col min="10248" max="10248" width="10.88671875" style="49" customWidth="1"/>
    <col min="10249" max="10249" width="12.5546875" style="49" customWidth="1"/>
    <col min="10250" max="10250" width="13.6640625" style="49" customWidth="1"/>
    <col min="10251" max="10251" width="11.6640625" style="49" customWidth="1"/>
    <col min="10252" max="10254" width="12.6640625" style="49" customWidth="1"/>
    <col min="10255" max="10496" width="11.44140625" style="49"/>
    <col min="10497" max="10497" width="2.109375" style="49" customWidth="1"/>
    <col min="10498" max="10498" width="21.88671875" style="49" customWidth="1"/>
    <col min="10499" max="10499" width="12.44140625" style="49" customWidth="1"/>
    <col min="10500" max="10501" width="11.6640625" style="49" customWidth="1"/>
    <col min="10502" max="10502" width="5.88671875" style="49" customWidth="1"/>
    <col min="10503" max="10503" width="11.44140625" style="49"/>
    <col min="10504" max="10504" width="10.88671875" style="49" customWidth="1"/>
    <col min="10505" max="10505" width="12.5546875" style="49" customWidth="1"/>
    <col min="10506" max="10506" width="13.6640625" style="49" customWidth="1"/>
    <col min="10507" max="10507" width="11.6640625" style="49" customWidth="1"/>
    <col min="10508" max="10510" width="12.6640625" style="49" customWidth="1"/>
    <col min="10511" max="10752" width="11.44140625" style="49"/>
    <col min="10753" max="10753" width="2.109375" style="49" customWidth="1"/>
    <col min="10754" max="10754" width="21.88671875" style="49" customWidth="1"/>
    <col min="10755" max="10755" width="12.44140625" style="49" customWidth="1"/>
    <col min="10756" max="10757" width="11.6640625" style="49" customWidth="1"/>
    <col min="10758" max="10758" width="5.88671875" style="49" customWidth="1"/>
    <col min="10759" max="10759" width="11.44140625" style="49"/>
    <col min="10760" max="10760" width="10.88671875" style="49" customWidth="1"/>
    <col min="10761" max="10761" width="12.5546875" style="49" customWidth="1"/>
    <col min="10762" max="10762" width="13.6640625" style="49" customWidth="1"/>
    <col min="10763" max="10763" width="11.6640625" style="49" customWidth="1"/>
    <col min="10764" max="10766" width="12.6640625" style="49" customWidth="1"/>
    <col min="10767" max="11008" width="11.44140625" style="49"/>
    <col min="11009" max="11009" width="2.109375" style="49" customWidth="1"/>
    <col min="11010" max="11010" width="21.88671875" style="49" customWidth="1"/>
    <col min="11011" max="11011" width="12.44140625" style="49" customWidth="1"/>
    <col min="11012" max="11013" width="11.6640625" style="49" customWidth="1"/>
    <col min="11014" max="11014" width="5.88671875" style="49" customWidth="1"/>
    <col min="11015" max="11015" width="11.44140625" style="49"/>
    <col min="11016" max="11016" width="10.88671875" style="49" customWidth="1"/>
    <col min="11017" max="11017" width="12.5546875" style="49" customWidth="1"/>
    <col min="11018" max="11018" width="13.6640625" style="49" customWidth="1"/>
    <col min="11019" max="11019" width="11.6640625" style="49" customWidth="1"/>
    <col min="11020" max="11022" width="12.6640625" style="49" customWidth="1"/>
    <col min="11023" max="11264" width="11.44140625" style="49"/>
    <col min="11265" max="11265" width="2.109375" style="49" customWidth="1"/>
    <col min="11266" max="11266" width="21.88671875" style="49" customWidth="1"/>
    <col min="11267" max="11267" width="12.44140625" style="49" customWidth="1"/>
    <col min="11268" max="11269" width="11.6640625" style="49" customWidth="1"/>
    <col min="11270" max="11270" width="5.88671875" style="49" customWidth="1"/>
    <col min="11271" max="11271" width="11.44140625" style="49"/>
    <col min="11272" max="11272" width="10.88671875" style="49" customWidth="1"/>
    <col min="11273" max="11273" width="12.5546875" style="49" customWidth="1"/>
    <col min="11274" max="11274" width="13.6640625" style="49" customWidth="1"/>
    <col min="11275" max="11275" width="11.6640625" style="49" customWidth="1"/>
    <col min="11276" max="11278" width="12.6640625" style="49" customWidth="1"/>
    <col min="11279" max="11520" width="11.44140625" style="49"/>
    <col min="11521" max="11521" width="2.109375" style="49" customWidth="1"/>
    <col min="11522" max="11522" width="21.88671875" style="49" customWidth="1"/>
    <col min="11523" max="11523" width="12.44140625" style="49" customWidth="1"/>
    <col min="11524" max="11525" width="11.6640625" style="49" customWidth="1"/>
    <col min="11526" max="11526" width="5.88671875" style="49" customWidth="1"/>
    <col min="11527" max="11527" width="11.44140625" style="49"/>
    <col min="11528" max="11528" width="10.88671875" style="49" customWidth="1"/>
    <col min="11529" max="11529" width="12.5546875" style="49" customWidth="1"/>
    <col min="11530" max="11530" width="13.6640625" style="49" customWidth="1"/>
    <col min="11531" max="11531" width="11.6640625" style="49" customWidth="1"/>
    <col min="11532" max="11534" width="12.6640625" style="49" customWidth="1"/>
    <col min="11535" max="11776" width="11.44140625" style="49"/>
    <col min="11777" max="11777" width="2.109375" style="49" customWidth="1"/>
    <col min="11778" max="11778" width="21.88671875" style="49" customWidth="1"/>
    <col min="11779" max="11779" width="12.44140625" style="49" customWidth="1"/>
    <col min="11780" max="11781" width="11.6640625" style="49" customWidth="1"/>
    <col min="11782" max="11782" width="5.88671875" style="49" customWidth="1"/>
    <col min="11783" max="11783" width="11.44140625" style="49"/>
    <col min="11784" max="11784" width="10.88671875" style="49" customWidth="1"/>
    <col min="11785" max="11785" width="12.5546875" style="49" customWidth="1"/>
    <col min="11786" max="11786" width="13.6640625" style="49" customWidth="1"/>
    <col min="11787" max="11787" width="11.6640625" style="49" customWidth="1"/>
    <col min="11788" max="11790" width="12.6640625" style="49" customWidth="1"/>
    <col min="11791" max="12032" width="11.44140625" style="49"/>
    <col min="12033" max="12033" width="2.109375" style="49" customWidth="1"/>
    <col min="12034" max="12034" width="21.88671875" style="49" customWidth="1"/>
    <col min="12035" max="12035" width="12.44140625" style="49" customWidth="1"/>
    <col min="12036" max="12037" width="11.6640625" style="49" customWidth="1"/>
    <col min="12038" max="12038" width="5.88671875" style="49" customWidth="1"/>
    <col min="12039" max="12039" width="11.44140625" style="49"/>
    <col min="12040" max="12040" width="10.88671875" style="49" customWidth="1"/>
    <col min="12041" max="12041" width="12.5546875" style="49" customWidth="1"/>
    <col min="12042" max="12042" width="13.6640625" style="49" customWidth="1"/>
    <col min="12043" max="12043" width="11.6640625" style="49" customWidth="1"/>
    <col min="12044" max="12046" width="12.6640625" style="49" customWidth="1"/>
    <col min="12047" max="12288" width="11.44140625" style="49"/>
    <col min="12289" max="12289" width="2.109375" style="49" customWidth="1"/>
    <col min="12290" max="12290" width="21.88671875" style="49" customWidth="1"/>
    <col min="12291" max="12291" width="12.44140625" style="49" customWidth="1"/>
    <col min="12292" max="12293" width="11.6640625" style="49" customWidth="1"/>
    <col min="12294" max="12294" width="5.88671875" style="49" customWidth="1"/>
    <col min="12295" max="12295" width="11.44140625" style="49"/>
    <col min="12296" max="12296" width="10.88671875" style="49" customWidth="1"/>
    <col min="12297" max="12297" width="12.5546875" style="49" customWidth="1"/>
    <col min="12298" max="12298" width="13.6640625" style="49" customWidth="1"/>
    <col min="12299" max="12299" width="11.6640625" style="49" customWidth="1"/>
    <col min="12300" max="12302" width="12.6640625" style="49" customWidth="1"/>
    <col min="12303" max="12544" width="11.44140625" style="49"/>
    <col min="12545" max="12545" width="2.109375" style="49" customWidth="1"/>
    <col min="12546" max="12546" width="21.88671875" style="49" customWidth="1"/>
    <col min="12547" max="12547" width="12.44140625" style="49" customWidth="1"/>
    <col min="12548" max="12549" width="11.6640625" style="49" customWidth="1"/>
    <col min="12550" max="12550" width="5.88671875" style="49" customWidth="1"/>
    <col min="12551" max="12551" width="11.44140625" style="49"/>
    <col min="12552" max="12552" width="10.88671875" style="49" customWidth="1"/>
    <col min="12553" max="12553" width="12.5546875" style="49" customWidth="1"/>
    <col min="12554" max="12554" width="13.6640625" style="49" customWidth="1"/>
    <col min="12555" max="12555" width="11.6640625" style="49" customWidth="1"/>
    <col min="12556" max="12558" width="12.6640625" style="49" customWidth="1"/>
    <col min="12559" max="12800" width="11.44140625" style="49"/>
    <col min="12801" max="12801" width="2.109375" style="49" customWidth="1"/>
    <col min="12802" max="12802" width="21.88671875" style="49" customWidth="1"/>
    <col min="12803" max="12803" width="12.44140625" style="49" customWidth="1"/>
    <col min="12804" max="12805" width="11.6640625" style="49" customWidth="1"/>
    <col min="12806" max="12806" width="5.88671875" style="49" customWidth="1"/>
    <col min="12807" max="12807" width="11.44140625" style="49"/>
    <col min="12808" max="12808" width="10.88671875" style="49" customWidth="1"/>
    <col min="12809" max="12809" width="12.5546875" style="49" customWidth="1"/>
    <col min="12810" max="12810" width="13.6640625" style="49" customWidth="1"/>
    <col min="12811" max="12811" width="11.6640625" style="49" customWidth="1"/>
    <col min="12812" max="12814" width="12.6640625" style="49" customWidth="1"/>
    <col min="12815" max="13056" width="11.44140625" style="49"/>
    <col min="13057" max="13057" width="2.109375" style="49" customWidth="1"/>
    <col min="13058" max="13058" width="21.88671875" style="49" customWidth="1"/>
    <col min="13059" max="13059" width="12.44140625" style="49" customWidth="1"/>
    <col min="13060" max="13061" width="11.6640625" style="49" customWidth="1"/>
    <col min="13062" max="13062" width="5.88671875" style="49" customWidth="1"/>
    <col min="13063" max="13063" width="11.44140625" style="49"/>
    <col min="13064" max="13064" width="10.88671875" style="49" customWidth="1"/>
    <col min="13065" max="13065" width="12.5546875" style="49" customWidth="1"/>
    <col min="13066" max="13066" width="13.6640625" style="49" customWidth="1"/>
    <col min="13067" max="13067" width="11.6640625" style="49" customWidth="1"/>
    <col min="13068" max="13070" width="12.6640625" style="49" customWidth="1"/>
    <col min="13071" max="13312" width="11.44140625" style="49"/>
    <col min="13313" max="13313" width="2.109375" style="49" customWidth="1"/>
    <col min="13314" max="13314" width="21.88671875" style="49" customWidth="1"/>
    <col min="13315" max="13315" width="12.44140625" style="49" customWidth="1"/>
    <col min="13316" max="13317" width="11.6640625" style="49" customWidth="1"/>
    <col min="13318" max="13318" width="5.88671875" style="49" customWidth="1"/>
    <col min="13319" max="13319" width="11.44140625" style="49"/>
    <col min="13320" max="13320" width="10.88671875" style="49" customWidth="1"/>
    <col min="13321" max="13321" width="12.5546875" style="49" customWidth="1"/>
    <col min="13322" max="13322" width="13.6640625" style="49" customWidth="1"/>
    <col min="13323" max="13323" width="11.6640625" style="49" customWidth="1"/>
    <col min="13324" max="13326" width="12.6640625" style="49" customWidth="1"/>
    <col min="13327" max="13568" width="11.44140625" style="49"/>
    <col min="13569" max="13569" width="2.109375" style="49" customWidth="1"/>
    <col min="13570" max="13570" width="21.88671875" style="49" customWidth="1"/>
    <col min="13571" max="13571" width="12.44140625" style="49" customWidth="1"/>
    <col min="13572" max="13573" width="11.6640625" style="49" customWidth="1"/>
    <col min="13574" max="13574" width="5.88671875" style="49" customWidth="1"/>
    <col min="13575" max="13575" width="11.44140625" style="49"/>
    <col min="13576" max="13576" width="10.88671875" style="49" customWidth="1"/>
    <col min="13577" max="13577" width="12.5546875" style="49" customWidth="1"/>
    <col min="13578" max="13578" width="13.6640625" style="49" customWidth="1"/>
    <col min="13579" max="13579" width="11.6640625" style="49" customWidth="1"/>
    <col min="13580" max="13582" width="12.6640625" style="49" customWidth="1"/>
    <col min="13583" max="13824" width="11.44140625" style="49"/>
    <col min="13825" max="13825" width="2.109375" style="49" customWidth="1"/>
    <col min="13826" max="13826" width="21.88671875" style="49" customWidth="1"/>
    <col min="13827" max="13827" width="12.44140625" style="49" customWidth="1"/>
    <col min="13828" max="13829" width="11.6640625" style="49" customWidth="1"/>
    <col min="13830" max="13830" width="5.88671875" style="49" customWidth="1"/>
    <col min="13831" max="13831" width="11.44140625" style="49"/>
    <col min="13832" max="13832" width="10.88671875" style="49" customWidth="1"/>
    <col min="13833" max="13833" width="12.5546875" style="49" customWidth="1"/>
    <col min="13834" max="13834" width="13.6640625" style="49" customWidth="1"/>
    <col min="13835" max="13835" width="11.6640625" style="49" customWidth="1"/>
    <col min="13836" max="13838" width="12.6640625" style="49" customWidth="1"/>
    <col min="13839" max="14080" width="11.44140625" style="49"/>
    <col min="14081" max="14081" width="2.109375" style="49" customWidth="1"/>
    <col min="14082" max="14082" width="21.88671875" style="49" customWidth="1"/>
    <col min="14083" max="14083" width="12.44140625" style="49" customWidth="1"/>
    <col min="14084" max="14085" width="11.6640625" style="49" customWidth="1"/>
    <col min="14086" max="14086" width="5.88671875" style="49" customWidth="1"/>
    <col min="14087" max="14087" width="11.44140625" style="49"/>
    <col min="14088" max="14088" width="10.88671875" style="49" customWidth="1"/>
    <col min="14089" max="14089" width="12.5546875" style="49" customWidth="1"/>
    <col min="14090" max="14090" width="13.6640625" style="49" customWidth="1"/>
    <col min="14091" max="14091" width="11.6640625" style="49" customWidth="1"/>
    <col min="14092" max="14094" width="12.6640625" style="49" customWidth="1"/>
    <col min="14095" max="14336" width="11.44140625" style="49"/>
    <col min="14337" max="14337" width="2.109375" style="49" customWidth="1"/>
    <col min="14338" max="14338" width="21.88671875" style="49" customWidth="1"/>
    <col min="14339" max="14339" width="12.44140625" style="49" customWidth="1"/>
    <col min="14340" max="14341" width="11.6640625" style="49" customWidth="1"/>
    <col min="14342" max="14342" width="5.88671875" style="49" customWidth="1"/>
    <col min="14343" max="14343" width="11.44140625" style="49"/>
    <col min="14344" max="14344" width="10.88671875" style="49" customWidth="1"/>
    <col min="14345" max="14345" width="12.5546875" style="49" customWidth="1"/>
    <col min="14346" max="14346" width="13.6640625" style="49" customWidth="1"/>
    <col min="14347" max="14347" width="11.6640625" style="49" customWidth="1"/>
    <col min="14348" max="14350" width="12.6640625" style="49" customWidth="1"/>
    <col min="14351" max="14592" width="11.44140625" style="49"/>
    <col min="14593" max="14593" width="2.109375" style="49" customWidth="1"/>
    <col min="14594" max="14594" width="21.88671875" style="49" customWidth="1"/>
    <col min="14595" max="14595" width="12.44140625" style="49" customWidth="1"/>
    <col min="14596" max="14597" width="11.6640625" style="49" customWidth="1"/>
    <col min="14598" max="14598" width="5.88671875" style="49" customWidth="1"/>
    <col min="14599" max="14599" width="11.44140625" style="49"/>
    <col min="14600" max="14600" width="10.88671875" style="49" customWidth="1"/>
    <col min="14601" max="14601" width="12.5546875" style="49" customWidth="1"/>
    <col min="14602" max="14602" width="13.6640625" style="49" customWidth="1"/>
    <col min="14603" max="14603" width="11.6640625" style="49" customWidth="1"/>
    <col min="14604" max="14606" width="12.6640625" style="49" customWidth="1"/>
    <col min="14607" max="14848" width="11.44140625" style="49"/>
    <col min="14849" max="14849" width="2.109375" style="49" customWidth="1"/>
    <col min="14850" max="14850" width="21.88671875" style="49" customWidth="1"/>
    <col min="14851" max="14851" width="12.44140625" style="49" customWidth="1"/>
    <col min="14852" max="14853" width="11.6640625" style="49" customWidth="1"/>
    <col min="14854" max="14854" width="5.88671875" style="49" customWidth="1"/>
    <col min="14855" max="14855" width="11.44140625" style="49"/>
    <col min="14856" max="14856" width="10.88671875" style="49" customWidth="1"/>
    <col min="14857" max="14857" width="12.5546875" style="49" customWidth="1"/>
    <col min="14858" max="14858" width="13.6640625" style="49" customWidth="1"/>
    <col min="14859" max="14859" width="11.6640625" style="49" customWidth="1"/>
    <col min="14860" max="14862" width="12.6640625" style="49" customWidth="1"/>
    <col min="14863" max="15104" width="11.44140625" style="49"/>
    <col min="15105" max="15105" width="2.109375" style="49" customWidth="1"/>
    <col min="15106" max="15106" width="21.88671875" style="49" customWidth="1"/>
    <col min="15107" max="15107" width="12.44140625" style="49" customWidth="1"/>
    <col min="15108" max="15109" width="11.6640625" style="49" customWidth="1"/>
    <col min="15110" max="15110" width="5.88671875" style="49" customWidth="1"/>
    <col min="15111" max="15111" width="11.44140625" style="49"/>
    <col min="15112" max="15112" width="10.88671875" style="49" customWidth="1"/>
    <col min="15113" max="15113" width="12.5546875" style="49" customWidth="1"/>
    <col min="15114" max="15114" width="13.6640625" style="49" customWidth="1"/>
    <col min="15115" max="15115" width="11.6640625" style="49" customWidth="1"/>
    <col min="15116" max="15118" width="12.6640625" style="49" customWidth="1"/>
    <col min="15119" max="15360" width="11.44140625" style="49"/>
    <col min="15361" max="15361" width="2.109375" style="49" customWidth="1"/>
    <col min="15362" max="15362" width="21.88671875" style="49" customWidth="1"/>
    <col min="15363" max="15363" width="12.44140625" style="49" customWidth="1"/>
    <col min="15364" max="15365" width="11.6640625" style="49" customWidth="1"/>
    <col min="15366" max="15366" width="5.88671875" style="49" customWidth="1"/>
    <col min="15367" max="15367" width="11.44140625" style="49"/>
    <col min="15368" max="15368" width="10.88671875" style="49" customWidth="1"/>
    <col min="15369" max="15369" width="12.5546875" style="49" customWidth="1"/>
    <col min="15370" max="15370" width="13.6640625" style="49" customWidth="1"/>
    <col min="15371" max="15371" width="11.6640625" style="49" customWidth="1"/>
    <col min="15372" max="15374" width="12.6640625" style="49" customWidth="1"/>
    <col min="15375" max="15616" width="11.44140625" style="49"/>
    <col min="15617" max="15617" width="2.109375" style="49" customWidth="1"/>
    <col min="15618" max="15618" width="21.88671875" style="49" customWidth="1"/>
    <col min="15619" max="15619" width="12.44140625" style="49" customWidth="1"/>
    <col min="15620" max="15621" width="11.6640625" style="49" customWidth="1"/>
    <col min="15622" max="15622" width="5.88671875" style="49" customWidth="1"/>
    <col min="15623" max="15623" width="11.44140625" style="49"/>
    <col min="15624" max="15624" width="10.88671875" style="49" customWidth="1"/>
    <col min="15625" max="15625" width="12.5546875" style="49" customWidth="1"/>
    <col min="15626" max="15626" width="13.6640625" style="49" customWidth="1"/>
    <col min="15627" max="15627" width="11.6640625" style="49" customWidth="1"/>
    <col min="15628" max="15630" width="12.6640625" style="49" customWidth="1"/>
    <col min="15631" max="15872" width="11.44140625" style="49"/>
    <col min="15873" max="15873" width="2.109375" style="49" customWidth="1"/>
    <col min="15874" max="15874" width="21.88671875" style="49" customWidth="1"/>
    <col min="15875" max="15875" width="12.44140625" style="49" customWidth="1"/>
    <col min="15876" max="15877" width="11.6640625" style="49" customWidth="1"/>
    <col min="15878" max="15878" width="5.88671875" style="49" customWidth="1"/>
    <col min="15879" max="15879" width="11.44140625" style="49"/>
    <col min="15880" max="15880" width="10.88671875" style="49" customWidth="1"/>
    <col min="15881" max="15881" width="12.5546875" style="49" customWidth="1"/>
    <col min="15882" max="15882" width="13.6640625" style="49" customWidth="1"/>
    <col min="15883" max="15883" width="11.6640625" style="49" customWidth="1"/>
    <col min="15884" max="15886" width="12.6640625" style="49" customWidth="1"/>
    <col min="15887" max="16128" width="11.44140625" style="49"/>
    <col min="16129" max="16129" width="2.109375" style="49" customWidth="1"/>
    <col min="16130" max="16130" width="21.88671875" style="49" customWidth="1"/>
    <col min="16131" max="16131" width="12.44140625" style="49" customWidth="1"/>
    <col min="16132" max="16133" width="11.6640625" style="49" customWidth="1"/>
    <col min="16134" max="16134" width="5.88671875" style="49" customWidth="1"/>
    <col min="16135" max="16135" width="11.44140625" style="49"/>
    <col min="16136" max="16136" width="10.88671875" style="49" customWidth="1"/>
    <col min="16137" max="16137" width="12.5546875" style="49" customWidth="1"/>
    <col min="16138" max="16138" width="13.6640625" style="49" customWidth="1"/>
    <col min="16139" max="16139" width="11.6640625" style="49" customWidth="1"/>
    <col min="16140" max="16142" width="12.6640625" style="49" customWidth="1"/>
    <col min="16143" max="16384" width="11.44140625" style="49"/>
  </cols>
  <sheetData>
    <row r="1" spans="2:14" ht="17.25" customHeight="1" x14ac:dyDescent="0.3">
      <c r="B1" s="673" t="s">
        <v>588</v>
      </c>
      <c r="C1" s="673"/>
      <c r="D1" s="674"/>
      <c r="E1" s="674"/>
      <c r="F1" s="674"/>
      <c r="G1" s="863" t="s">
        <v>589</v>
      </c>
      <c r="H1" s="873"/>
      <c r="I1" s="677" t="s">
        <v>590</v>
      </c>
      <c r="J1" s="678"/>
      <c r="K1" s="679"/>
      <c r="L1" s="680"/>
      <c r="N1" s="681" t="s">
        <v>591</v>
      </c>
    </row>
    <row r="2" spans="2:14" ht="6" customHeight="1" x14ac:dyDescent="0.3">
      <c r="G2" s="681"/>
      <c r="I2" s="664"/>
      <c r="J2" s="667"/>
      <c r="K2" s="667"/>
      <c r="L2" s="667"/>
    </row>
    <row r="3" spans="2:14" ht="16.5" customHeight="1" x14ac:dyDescent="0.3">
      <c r="B3" s="874" t="s">
        <v>592</v>
      </c>
      <c r="C3" s="875"/>
      <c r="D3" s="686"/>
      <c r="E3" s="686"/>
      <c r="F3" s="686"/>
      <c r="G3" s="863" t="s">
        <v>593</v>
      </c>
      <c r="H3" s="876"/>
      <c r="I3" s="677" t="s">
        <v>594</v>
      </c>
      <c r="J3" s="688"/>
      <c r="K3" s="877"/>
      <c r="L3" s="690"/>
    </row>
    <row r="4" spans="2:14" ht="16.5" customHeight="1" thickBot="1" x14ac:dyDescent="0.35">
      <c r="B4" s="874"/>
      <c r="C4" s="874"/>
      <c r="D4" s="874"/>
      <c r="E4" s="878"/>
      <c r="F4" s="692"/>
      <c r="G4" s="863"/>
      <c r="H4" s="864"/>
      <c r="I4" s="694"/>
      <c r="N4" s="696"/>
    </row>
    <row r="5" spans="2:14" ht="16.5" customHeight="1" x14ac:dyDescent="0.3">
      <c r="B5" s="697" t="s">
        <v>595</v>
      </c>
      <c r="C5" s="702">
        <f>C11</f>
        <v>0</v>
      </c>
      <c r="D5" s="879">
        <f>C50</f>
        <v>0</v>
      </c>
      <c r="E5" s="702">
        <f>C89</f>
        <v>0</v>
      </c>
      <c r="F5" s="949">
        <f>C128</f>
        <v>0</v>
      </c>
      <c r="G5" s="949"/>
      <c r="H5" s="702">
        <f>C167</f>
        <v>0</v>
      </c>
      <c r="J5" s="880" t="s">
        <v>596</v>
      </c>
      <c r="K5" s="702"/>
      <c r="L5" s="702"/>
      <c r="M5" s="703"/>
      <c r="N5" s="696"/>
    </row>
    <row r="6" spans="2:14" ht="17.100000000000001" customHeight="1" x14ac:dyDescent="0.3">
      <c r="B6" s="705"/>
      <c r="C6" s="881">
        <f>C10</f>
        <v>0</v>
      </c>
      <c r="D6" s="881">
        <f>C49</f>
        <v>0</v>
      </c>
      <c r="E6" s="881">
        <f>C88</f>
        <v>0</v>
      </c>
      <c r="F6" s="950">
        <f>C127</f>
        <v>0</v>
      </c>
      <c r="G6" s="950"/>
      <c r="H6" s="882">
        <f>C166</f>
        <v>0</v>
      </c>
      <c r="J6" s="861"/>
      <c r="K6" s="861"/>
      <c r="L6" s="861"/>
      <c r="M6" s="883"/>
      <c r="N6" s="884"/>
    </row>
    <row r="7" spans="2:14" ht="17.100000000000001" customHeight="1" x14ac:dyDescent="0.3">
      <c r="B7" s="712"/>
      <c r="C7" s="885">
        <f>G46</f>
        <v>0</v>
      </c>
      <c r="D7" s="886">
        <f>G85</f>
        <v>0</v>
      </c>
      <c r="E7" s="886">
        <f>G124</f>
        <v>0</v>
      </c>
      <c r="F7" s="951">
        <f>G163</f>
        <v>0</v>
      </c>
      <c r="G7" s="951"/>
      <c r="H7" s="886">
        <f>G202</f>
        <v>0</v>
      </c>
      <c r="J7" s="887">
        <f>C7+D7+E7+F7+H7</f>
        <v>0</v>
      </c>
      <c r="K7" s="888"/>
      <c r="L7" s="888"/>
      <c r="M7" s="889"/>
      <c r="N7" s="696"/>
    </row>
    <row r="8" spans="2:14" ht="17.100000000000001" customHeight="1" thickBot="1" x14ac:dyDescent="0.35">
      <c r="B8" s="719"/>
      <c r="C8" s="890" t="e">
        <f>H46</f>
        <v>#DIV/0!</v>
      </c>
      <c r="D8" s="891" t="e">
        <f>H85</f>
        <v>#DIV/0!</v>
      </c>
      <c r="E8" s="891" t="e">
        <f>H124</f>
        <v>#DIV/0!</v>
      </c>
      <c r="F8" s="952" t="e">
        <f>H163</f>
        <v>#DIV/0!</v>
      </c>
      <c r="G8" s="952"/>
      <c r="H8" s="891" t="e">
        <f>H202</f>
        <v>#DIV/0!</v>
      </c>
      <c r="I8" s="722"/>
      <c r="J8" s="891" t="e">
        <f>C8+D8+E8+F8+H8</f>
        <v>#DIV/0!</v>
      </c>
      <c r="K8" s="722"/>
      <c r="L8" s="722"/>
      <c r="M8" s="723"/>
      <c r="N8" s="696"/>
    </row>
    <row r="9" spans="2:14" ht="17.100000000000001" customHeight="1" x14ac:dyDescent="0.3">
      <c r="B9" s="892"/>
      <c r="C9" s="893"/>
      <c r="D9" s="893"/>
      <c r="E9" s="893"/>
      <c r="F9" s="893"/>
      <c r="G9" s="893"/>
      <c r="H9" s="893"/>
      <c r="I9" s="894"/>
      <c r="J9" s="895"/>
    </row>
    <row r="10" spans="2:14" ht="17.25" customHeight="1" x14ac:dyDescent="0.3">
      <c r="B10" s="896" t="s">
        <v>597</v>
      </c>
      <c r="C10" s="897"/>
      <c r="G10" s="863"/>
      <c r="H10" s="864"/>
      <c r="L10" s="898" t="s">
        <v>598</v>
      </c>
      <c r="M10" s="898" t="s">
        <v>599</v>
      </c>
      <c r="N10" s="899" t="s">
        <v>600</v>
      </c>
    </row>
    <row r="11" spans="2:14" ht="17.25" customHeight="1" x14ac:dyDescent="0.3">
      <c r="B11" s="899" t="s">
        <v>601</v>
      </c>
      <c r="C11" s="900"/>
      <c r="D11" s="899"/>
      <c r="E11" s="901"/>
      <c r="F11" s="901"/>
      <c r="G11" s="898" t="s">
        <v>602</v>
      </c>
      <c r="I11" s="898">
        <f>$J$1</f>
        <v>0</v>
      </c>
      <c r="J11" s="898">
        <f>$K$1</f>
        <v>0</v>
      </c>
      <c r="K11" s="736">
        <f>$L$1</f>
        <v>0</v>
      </c>
      <c r="L11" s="737" t="s">
        <v>603</v>
      </c>
      <c r="M11" s="737" t="s">
        <v>604</v>
      </c>
      <c r="N11" s="738"/>
    </row>
    <row r="12" spans="2:14" s="739" customFormat="1" ht="15" customHeight="1" x14ac:dyDescent="0.25">
      <c r="B12" s="740" t="s">
        <v>605</v>
      </c>
      <c r="C12" s="741"/>
      <c r="D12" s="741"/>
      <c r="E12" s="742"/>
      <c r="F12" s="742"/>
      <c r="G12" s="743"/>
      <c r="H12" s="902" t="s">
        <v>606</v>
      </c>
      <c r="I12" s="763"/>
      <c r="J12" s="763"/>
      <c r="K12" s="746"/>
      <c r="L12" s="746"/>
      <c r="M12" s="747"/>
      <c r="N12" s="748"/>
    </row>
    <row r="13" spans="2:14" ht="15" customHeight="1" x14ac:dyDescent="0.3">
      <c r="B13" s="939" t="s">
        <v>607</v>
      </c>
      <c r="C13" s="940"/>
      <c r="D13" s="940"/>
      <c r="E13" s="947"/>
      <c r="F13" s="903"/>
      <c r="G13" s="904"/>
      <c r="H13" s="893" t="e">
        <f>+G13/$J$7</f>
        <v>#DIV/0!</v>
      </c>
      <c r="I13" s="905">
        <f>G13*ca</f>
        <v>0</v>
      </c>
      <c r="J13" s="905">
        <f>G13*cb</f>
        <v>0</v>
      </c>
      <c r="K13" s="905">
        <f>I13*cc</f>
        <v>0</v>
      </c>
      <c r="L13" s="906"/>
      <c r="M13" s="906"/>
      <c r="N13" s="754"/>
    </row>
    <row r="14" spans="2:14" ht="15" customHeight="1" x14ac:dyDescent="0.3">
      <c r="B14" s="937" t="s">
        <v>608</v>
      </c>
      <c r="C14" s="947"/>
      <c r="D14" s="947"/>
      <c r="E14" s="947"/>
      <c r="F14" s="903"/>
      <c r="G14" s="904"/>
      <c r="H14" s="893" t="e">
        <f>+G14/$J$7</f>
        <v>#DIV/0!</v>
      </c>
      <c r="I14" s="905">
        <f>G14*ca</f>
        <v>0</v>
      </c>
      <c r="J14" s="905">
        <f>G14*cb</f>
        <v>0</v>
      </c>
      <c r="K14" s="905">
        <f>I14*cc</f>
        <v>0</v>
      </c>
      <c r="L14" s="906"/>
      <c r="M14" s="906"/>
      <c r="N14" s="754"/>
    </row>
    <row r="15" spans="2:14" ht="15" customHeight="1" x14ac:dyDescent="0.3">
      <c r="B15" s="755"/>
      <c r="C15" s="756"/>
      <c r="D15" s="756"/>
      <c r="E15" s="757" t="s">
        <v>609</v>
      </c>
      <c r="F15" s="757"/>
      <c r="G15" s="888">
        <f>SUM(G13:G14)</f>
        <v>0</v>
      </c>
      <c r="H15" s="907" t="e">
        <f>+G15/$J$7</f>
        <v>#DIV/0!</v>
      </c>
      <c r="I15" s="888">
        <f>SUM(I13:I14)</f>
        <v>0</v>
      </c>
      <c r="J15" s="888">
        <f>SUM(J13:J14)</f>
        <v>0</v>
      </c>
      <c r="K15" s="759">
        <f>SUM(K13:K14)</f>
        <v>0</v>
      </c>
      <c r="L15" s="760"/>
      <c r="M15" s="760"/>
      <c r="N15" s="761"/>
    </row>
    <row r="16" spans="2:14" s="739" customFormat="1" ht="15" customHeight="1" x14ac:dyDescent="0.25">
      <c r="B16" s="740" t="s">
        <v>610</v>
      </c>
      <c r="C16" s="762"/>
      <c r="D16" s="762"/>
      <c r="E16" s="742"/>
      <c r="F16" s="742"/>
      <c r="G16" s="763"/>
      <c r="H16" s="763"/>
      <c r="I16" s="763"/>
      <c r="J16" s="763"/>
      <c r="K16" s="746"/>
      <c r="L16" s="764"/>
      <c r="M16" s="764"/>
      <c r="N16" s="765"/>
    </row>
    <row r="17" spans="2:16" ht="15" customHeight="1" x14ac:dyDescent="0.3">
      <c r="B17" s="939"/>
      <c r="C17" s="940"/>
      <c r="D17" s="940"/>
      <c r="E17" s="940"/>
      <c r="F17" s="903"/>
      <c r="G17" s="904"/>
      <c r="H17" s="893" t="e">
        <f>+G17/$J$7</f>
        <v>#DIV/0!</v>
      </c>
      <c r="I17" s="905">
        <f>G17*ca</f>
        <v>0</v>
      </c>
      <c r="J17" s="905">
        <f>G17*cb</f>
        <v>0</v>
      </c>
      <c r="K17" s="905">
        <f>I17*cc</f>
        <v>0</v>
      </c>
      <c r="L17" s="906"/>
      <c r="M17" s="906"/>
      <c r="N17" s="766"/>
    </row>
    <row r="18" spans="2:16" ht="15" customHeight="1" x14ac:dyDescent="0.3">
      <c r="B18" s="937"/>
      <c r="C18" s="947"/>
      <c r="D18" s="947"/>
      <c r="E18" s="947"/>
      <c r="F18" s="903"/>
      <c r="G18" s="904"/>
      <c r="H18" s="893" t="e">
        <f>+G18/$J$7</f>
        <v>#DIV/0!</v>
      </c>
      <c r="I18" s="905">
        <f>G18*ca</f>
        <v>0</v>
      </c>
      <c r="J18" s="905">
        <f>G18*cb</f>
        <v>0</v>
      </c>
      <c r="K18" s="905">
        <f>I18*cc</f>
        <v>0</v>
      </c>
      <c r="L18" s="906"/>
      <c r="M18" s="906"/>
      <c r="N18" s="766"/>
    </row>
    <row r="19" spans="2:16" ht="15" customHeight="1" x14ac:dyDescent="0.3">
      <c r="B19" s="767"/>
      <c r="C19" s="756"/>
      <c r="D19" s="756"/>
      <c r="E19" s="757" t="s">
        <v>609</v>
      </c>
      <c r="F19" s="757"/>
      <c r="G19" s="888">
        <f>SUM(G17:G18)</f>
        <v>0</v>
      </c>
      <c r="H19" s="907" t="e">
        <f>+G19/$J$7</f>
        <v>#DIV/0!</v>
      </c>
      <c r="I19" s="888">
        <f>SUM(I17:I18)</f>
        <v>0</v>
      </c>
      <c r="J19" s="888">
        <f>SUM(J17:J18)</f>
        <v>0</v>
      </c>
      <c r="K19" s="759">
        <f>SUM(K17:K18)</f>
        <v>0</v>
      </c>
      <c r="L19" s="760"/>
      <c r="M19" s="760"/>
      <c r="N19" s="761"/>
    </row>
    <row r="20" spans="2:16" s="739" customFormat="1" ht="15" customHeight="1" x14ac:dyDescent="0.25">
      <c r="B20" s="770" t="s">
        <v>611</v>
      </c>
      <c r="C20" s="771"/>
      <c r="D20" s="771"/>
      <c r="E20" s="742"/>
      <c r="F20" s="742"/>
      <c r="G20" s="763"/>
      <c r="H20" s="763"/>
      <c r="I20" s="763"/>
      <c r="J20" s="763"/>
      <c r="K20" s="746"/>
      <c r="L20" s="764"/>
      <c r="M20" s="764"/>
      <c r="N20" s="765"/>
    </row>
    <row r="21" spans="2:16" ht="15" customHeight="1" x14ac:dyDescent="0.3">
      <c r="B21" s="937"/>
      <c r="C21" s="947"/>
      <c r="D21" s="947"/>
      <c r="E21" s="947"/>
      <c r="F21" s="903"/>
      <c r="G21" s="904"/>
      <c r="H21" s="893" t="e">
        <f>+G21/$J$7</f>
        <v>#DIV/0!</v>
      </c>
      <c r="I21" s="905">
        <f>G21*ca</f>
        <v>0</v>
      </c>
      <c r="J21" s="905">
        <f>G21*cb</f>
        <v>0</v>
      </c>
      <c r="K21" s="905">
        <f>I21*cc</f>
        <v>0</v>
      </c>
      <c r="L21" s="906"/>
      <c r="M21" s="906"/>
      <c r="N21" s="766"/>
    </row>
    <row r="22" spans="2:16" ht="15" customHeight="1" x14ac:dyDescent="0.3">
      <c r="B22" s="767"/>
      <c r="C22" s="908"/>
      <c r="D22" s="756"/>
      <c r="E22" s="757" t="s">
        <v>609</v>
      </c>
      <c r="F22" s="757"/>
      <c r="G22" s="888">
        <f>SUM(G21:G21)</f>
        <v>0</v>
      </c>
      <c r="H22" s="907" t="e">
        <f>+G22/$J$7</f>
        <v>#DIV/0!</v>
      </c>
      <c r="I22" s="888">
        <f>SUM(I21)</f>
        <v>0</v>
      </c>
      <c r="J22" s="888">
        <f>SUM(J21)</f>
        <v>0</v>
      </c>
      <c r="K22" s="759">
        <f>SUM(K21)</f>
        <v>0</v>
      </c>
      <c r="L22" s="909"/>
      <c r="M22" s="909"/>
      <c r="N22" s="761"/>
    </row>
    <row r="23" spans="2:16" s="739" customFormat="1" ht="15" customHeight="1" x14ac:dyDescent="0.25">
      <c r="B23" s="770" t="s">
        <v>612</v>
      </c>
      <c r="C23" s="774"/>
      <c r="D23" s="774"/>
      <c r="E23" s="742"/>
      <c r="F23" s="742"/>
      <c r="G23" s="763"/>
      <c r="H23" s="763"/>
      <c r="I23" s="763"/>
      <c r="J23" s="763"/>
      <c r="K23" s="746"/>
      <c r="L23" s="764"/>
      <c r="M23" s="764"/>
      <c r="N23" s="765"/>
    </row>
    <row r="24" spans="2:16" ht="15" customHeight="1" x14ac:dyDescent="0.3">
      <c r="B24" s="939"/>
      <c r="C24" s="940"/>
      <c r="D24" s="940"/>
      <c r="E24" s="940"/>
      <c r="F24" s="903"/>
      <c r="G24" s="904"/>
      <c r="H24" s="893" t="e">
        <f>+G24/$J$7</f>
        <v>#DIV/0!</v>
      </c>
      <c r="I24" s="905">
        <f>G24*ca</f>
        <v>0</v>
      </c>
      <c r="J24" s="905">
        <f>G24*cb</f>
        <v>0</v>
      </c>
      <c r="K24" s="905">
        <f>I24*cc</f>
        <v>0</v>
      </c>
      <c r="L24" s="906"/>
      <c r="M24" s="906"/>
      <c r="N24" s="766"/>
    </row>
    <row r="25" spans="2:16" ht="15" customHeight="1" x14ac:dyDescent="0.3">
      <c r="B25" s="872"/>
      <c r="C25" s="903"/>
      <c r="D25" s="903"/>
      <c r="E25" s="903"/>
      <c r="F25" s="903"/>
      <c r="G25" s="904"/>
      <c r="H25" s="893" t="e">
        <f>+G25/$J$7</f>
        <v>#DIV/0!</v>
      </c>
      <c r="I25" s="905">
        <f>G25*ca</f>
        <v>0</v>
      </c>
      <c r="J25" s="905">
        <f>G25*cb</f>
        <v>0</v>
      </c>
      <c r="K25" s="905">
        <f>I25*cc</f>
        <v>0</v>
      </c>
      <c r="L25" s="906"/>
      <c r="M25" s="906"/>
      <c r="N25" s="766"/>
    </row>
    <row r="26" spans="2:16" ht="15" customHeight="1" x14ac:dyDescent="0.3">
      <c r="B26" s="767"/>
      <c r="C26" s="756"/>
      <c r="D26" s="756"/>
      <c r="E26" s="757" t="s">
        <v>609</v>
      </c>
      <c r="F26" s="757"/>
      <c r="G26" s="888">
        <f>SUM(G24:G24)</f>
        <v>0</v>
      </c>
      <c r="H26" s="907" t="e">
        <f>+G26/$J$7</f>
        <v>#DIV/0!</v>
      </c>
      <c r="I26" s="888">
        <f>SUM(I24:I24)</f>
        <v>0</v>
      </c>
      <c r="J26" s="888">
        <f>SUM(J24:J24)</f>
        <v>0</v>
      </c>
      <c r="K26" s="759">
        <f>SUM(K24:K24)</f>
        <v>0</v>
      </c>
      <c r="L26" s="910"/>
      <c r="M26" s="760"/>
      <c r="N26" s="761"/>
    </row>
    <row r="27" spans="2:16" s="683" customFormat="1" ht="15" customHeight="1" x14ac:dyDescent="0.3">
      <c r="B27" s="777" t="s">
        <v>613</v>
      </c>
      <c r="C27" s="778"/>
      <c r="D27" s="778"/>
      <c r="E27" s="779"/>
      <c r="F27" s="779"/>
      <c r="G27" s="780"/>
      <c r="H27" s="780"/>
      <c r="I27" s="780"/>
      <c r="J27" s="780"/>
      <c r="K27" s="782"/>
      <c r="L27" s="783"/>
      <c r="M27" s="783"/>
      <c r="N27" s="784"/>
    </row>
    <row r="28" spans="2:16" ht="15" customHeight="1" x14ac:dyDescent="0.3">
      <c r="B28" s="939"/>
      <c r="C28" s="940"/>
      <c r="D28" s="940"/>
      <c r="E28" s="940"/>
      <c r="F28" s="903"/>
      <c r="G28" s="904"/>
      <c r="H28" s="893" t="e">
        <f t="shared" ref="H28:H33" si="0">+G28/$J$7</f>
        <v>#DIV/0!</v>
      </c>
      <c r="I28" s="905">
        <f>G28*ca</f>
        <v>0</v>
      </c>
      <c r="J28" s="905">
        <f>G28*cb</f>
        <v>0</v>
      </c>
      <c r="K28" s="905">
        <f>I28*cc</f>
        <v>0</v>
      </c>
      <c r="L28" s="906"/>
      <c r="M28" s="906"/>
      <c r="N28" s="766"/>
    </row>
    <row r="29" spans="2:16" ht="15" customHeight="1" x14ac:dyDescent="0.3">
      <c r="B29" s="941"/>
      <c r="C29" s="948"/>
      <c r="D29" s="948"/>
      <c r="E29" s="948"/>
      <c r="F29" s="911"/>
      <c r="G29" s="904"/>
      <c r="H29" s="893" t="e">
        <f t="shared" si="0"/>
        <v>#DIV/0!</v>
      </c>
      <c r="I29" s="905">
        <f>G29*ca</f>
        <v>0</v>
      </c>
      <c r="J29" s="905">
        <f>G29*cb</f>
        <v>0</v>
      </c>
      <c r="K29" s="905">
        <f>I29*cc</f>
        <v>0</v>
      </c>
      <c r="L29" s="906"/>
      <c r="M29" s="906"/>
      <c r="N29" s="766"/>
    </row>
    <row r="30" spans="2:16" ht="15" customHeight="1" x14ac:dyDescent="0.3">
      <c r="B30" s="937"/>
      <c r="C30" s="947"/>
      <c r="D30" s="947"/>
      <c r="E30" s="947"/>
      <c r="F30" s="903"/>
      <c r="G30" s="904"/>
      <c r="H30" s="893" t="e">
        <f t="shared" si="0"/>
        <v>#DIV/0!</v>
      </c>
      <c r="I30" s="905">
        <f>G30*ca</f>
        <v>0</v>
      </c>
      <c r="J30" s="905">
        <f>G30*cb</f>
        <v>0</v>
      </c>
      <c r="K30" s="905">
        <f>I30*cc</f>
        <v>0</v>
      </c>
      <c r="L30" s="906"/>
      <c r="M30" s="906"/>
      <c r="N30" s="766"/>
    </row>
    <row r="31" spans="2:16" ht="15" customHeight="1" x14ac:dyDescent="0.3">
      <c r="B31" s="872"/>
      <c r="C31" s="903"/>
      <c r="D31" s="903"/>
      <c r="E31" s="903"/>
      <c r="F31" s="903"/>
      <c r="G31" s="904"/>
      <c r="H31" s="893" t="e">
        <f t="shared" si="0"/>
        <v>#DIV/0!</v>
      </c>
      <c r="I31" s="905">
        <f>G31*ca</f>
        <v>0</v>
      </c>
      <c r="J31" s="905">
        <f>G31*cb</f>
        <v>0</v>
      </c>
      <c r="K31" s="905">
        <f>I31*cc</f>
        <v>0</v>
      </c>
      <c r="L31" s="906"/>
      <c r="M31" s="906"/>
      <c r="N31" s="766"/>
    </row>
    <row r="32" spans="2:16" ht="15" customHeight="1" x14ac:dyDescent="0.3">
      <c r="B32" s="937"/>
      <c r="C32" s="947"/>
      <c r="D32" s="947"/>
      <c r="E32" s="947"/>
      <c r="F32" s="903"/>
      <c r="G32" s="904"/>
      <c r="H32" s="893" t="e">
        <f t="shared" si="0"/>
        <v>#DIV/0!</v>
      </c>
      <c r="I32" s="905">
        <f>G32*ca</f>
        <v>0</v>
      </c>
      <c r="J32" s="905">
        <f>G32*cb</f>
        <v>0</v>
      </c>
      <c r="K32" s="905">
        <f>I32*cc</f>
        <v>0</v>
      </c>
      <c r="L32" s="906"/>
      <c r="M32" s="906"/>
      <c r="N32" s="766"/>
      <c r="P32" s="786"/>
    </row>
    <row r="33" spans="2:15" ht="15" customHeight="1" x14ac:dyDescent="0.3">
      <c r="B33" s="767"/>
      <c r="C33" s="756"/>
      <c r="D33" s="756"/>
      <c r="E33" s="757" t="s">
        <v>609</v>
      </c>
      <c r="F33" s="757"/>
      <c r="G33" s="888">
        <f>SUM(G28:G32)</f>
        <v>0</v>
      </c>
      <c r="H33" s="907" t="e">
        <f t="shared" si="0"/>
        <v>#DIV/0!</v>
      </c>
      <c r="I33" s="888">
        <f>SUM(I28:I32)</f>
        <v>0</v>
      </c>
      <c r="J33" s="888">
        <f>SUM(J28:J32)</f>
        <v>0</v>
      </c>
      <c r="K33" s="759">
        <f>SUM(K28:K32)</f>
        <v>0</v>
      </c>
      <c r="L33" s="910"/>
      <c r="M33" s="760"/>
      <c r="N33" s="761"/>
    </row>
    <row r="34" spans="2:15" s="739" customFormat="1" ht="15" customHeight="1" x14ac:dyDescent="0.25">
      <c r="B34" s="770" t="s">
        <v>614</v>
      </c>
      <c r="C34" s="771"/>
      <c r="D34" s="771"/>
      <c r="E34" s="742"/>
      <c r="F34" s="742"/>
      <c r="G34" s="763"/>
      <c r="H34" s="763"/>
      <c r="I34" s="763"/>
      <c r="J34" s="763"/>
      <c r="K34" s="746"/>
      <c r="L34" s="764"/>
      <c r="M34" s="764"/>
      <c r="N34" s="765"/>
    </row>
    <row r="35" spans="2:15" ht="15" customHeight="1" x14ac:dyDescent="0.3">
      <c r="B35" s="939"/>
      <c r="C35" s="940"/>
      <c r="D35" s="940"/>
      <c r="E35" s="940"/>
      <c r="F35" s="903"/>
      <c r="G35" s="904"/>
      <c r="H35" s="893" t="e">
        <f t="shared" ref="H35:H40" si="1">+G35/$J$7</f>
        <v>#DIV/0!</v>
      </c>
      <c r="I35" s="905">
        <f>G35*ca</f>
        <v>0</v>
      </c>
      <c r="J35" s="905">
        <f>G35*cb</f>
        <v>0</v>
      </c>
      <c r="K35" s="905">
        <f>I35*cc</f>
        <v>0</v>
      </c>
      <c r="L35" s="906"/>
      <c r="M35" s="906"/>
      <c r="N35" s="766"/>
    </row>
    <row r="36" spans="2:15" ht="15" customHeight="1" x14ac:dyDescent="0.3">
      <c r="B36" s="937"/>
      <c r="C36" s="947"/>
      <c r="D36" s="947"/>
      <c r="E36" s="947"/>
      <c r="F36" s="903"/>
      <c r="G36" s="904"/>
      <c r="H36" s="893" t="e">
        <f t="shared" si="1"/>
        <v>#DIV/0!</v>
      </c>
      <c r="I36" s="905">
        <f>G36*ca</f>
        <v>0</v>
      </c>
      <c r="J36" s="905">
        <f>G36*cb</f>
        <v>0</v>
      </c>
      <c r="K36" s="905">
        <f>I36*cc</f>
        <v>0</v>
      </c>
      <c r="L36" s="906"/>
      <c r="M36" s="906"/>
      <c r="N36" s="766"/>
    </row>
    <row r="37" spans="2:15" ht="15" customHeight="1" thickBot="1" x14ac:dyDescent="0.35">
      <c r="B37" s="787"/>
      <c r="C37" s="788"/>
      <c r="D37" s="788"/>
      <c r="E37" s="789" t="s">
        <v>609</v>
      </c>
      <c r="F37" s="789"/>
      <c r="G37" s="790">
        <f>SUM(G35:G36)</f>
        <v>0</v>
      </c>
      <c r="H37" s="912" t="e">
        <f t="shared" si="1"/>
        <v>#DIV/0!</v>
      </c>
      <c r="I37" s="790">
        <f>SUM(I35:I36)</f>
        <v>0</v>
      </c>
      <c r="J37" s="790">
        <f>SUM(J35:J36)</f>
        <v>0</v>
      </c>
      <c r="K37" s="790">
        <f>SUM(K35:K36)</f>
        <v>0</v>
      </c>
      <c r="L37" s="913"/>
      <c r="M37" s="913"/>
      <c r="N37" s="914"/>
    </row>
    <row r="38" spans="2:15" ht="15" customHeight="1" x14ac:dyDescent="0.3">
      <c r="B38" s="794"/>
      <c r="C38" s="795"/>
      <c r="D38" s="796"/>
      <c r="E38" s="797" t="s">
        <v>615</v>
      </c>
      <c r="F38" s="797"/>
      <c r="G38" s="798">
        <f>G37+G33+G26+G19+G15</f>
        <v>0</v>
      </c>
      <c r="H38" s="915" t="e">
        <f t="shared" si="1"/>
        <v>#DIV/0!</v>
      </c>
      <c r="I38" s="800"/>
      <c r="J38" s="800"/>
      <c r="L38" s="667"/>
      <c r="M38" s="667"/>
      <c r="N38" s="916"/>
    </row>
    <row r="39" spans="2:15" ht="15" customHeight="1" x14ac:dyDescent="0.3">
      <c r="B39" s="804" t="s">
        <v>616</v>
      </c>
      <c r="C39" s="805" t="s">
        <v>609</v>
      </c>
      <c r="D39" s="806"/>
      <c r="E39" s="807" t="s">
        <v>617</v>
      </c>
      <c r="F39" s="808"/>
      <c r="G39" s="817">
        <f>D39*F39</f>
        <v>0</v>
      </c>
      <c r="H39" s="917" t="e">
        <f t="shared" si="1"/>
        <v>#DIV/0!</v>
      </c>
      <c r="I39" s="811">
        <f>G39*ca</f>
        <v>0</v>
      </c>
      <c r="J39" s="811">
        <f>G39*cb</f>
        <v>0</v>
      </c>
      <c r="K39" s="811">
        <f>I39*cc</f>
        <v>0</v>
      </c>
      <c r="L39" s="812"/>
      <c r="M39" s="812"/>
      <c r="N39" s="813"/>
      <c r="O39" s="664"/>
    </row>
    <row r="40" spans="2:15" ht="15" customHeight="1" x14ac:dyDescent="0.3">
      <c r="B40" s="815" t="s">
        <v>618</v>
      </c>
      <c r="C40" s="805" t="s">
        <v>609</v>
      </c>
      <c r="D40" s="816"/>
      <c r="E40" s="807" t="s">
        <v>617</v>
      </c>
      <c r="F40" s="808"/>
      <c r="G40" s="817">
        <f>D40*F40</f>
        <v>0</v>
      </c>
      <c r="H40" s="893" t="e">
        <f t="shared" si="1"/>
        <v>#DIV/0!</v>
      </c>
      <c r="I40" s="817">
        <f>G40*ca</f>
        <v>0</v>
      </c>
      <c r="J40" s="905">
        <f>G40*cb</f>
        <v>0</v>
      </c>
      <c r="K40" s="905">
        <f>I40*cc</f>
        <v>0</v>
      </c>
      <c r="L40" s="906"/>
      <c r="M40" s="906"/>
      <c r="N40" s="766"/>
      <c r="O40" s="664"/>
    </row>
    <row r="41" spans="2:15" ht="15" customHeight="1" x14ac:dyDescent="0.3">
      <c r="B41" s="804" t="s">
        <v>619</v>
      </c>
      <c r="C41" s="818"/>
      <c r="D41" s="819"/>
      <c r="E41" s="820"/>
      <c r="F41" s="821"/>
      <c r="G41" s="829"/>
      <c r="H41" s="829"/>
      <c r="I41" s="829"/>
      <c r="J41" s="829"/>
      <c r="K41" s="823"/>
      <c r="L41" s="824"/>
      <c r="M41" s="824"/>
      <c r="N41" s="825"/>
    </row>
    <row r="42" spans="2:15" ht="15" customHeight="1" x14ac:dyDescent="0.3">
      <c r="B42" s="872"/>
      <c r="C42" s="805" t="s">
        <v>609</v>
      </c>
      <c r="D42" s="918"/>
      <c r="E42" s="807" t="s">
        <v>617</v>
      </c>
      <c r="F42" s="808"/>
      <c r="G42" s="817">
        <f>D42*F42</f>
        <v>0</v>
      </c>
      <c r="H42" s="893" t="e">
        <f>+G42/$J$7</f>
        <v>#DIV/0!</v>
      </c>
      <c r="I42" s="817">
        <f>G42*ca</f>
        <v>0</v>
      </c>
      <c r="J42" s="905">
        <f>G42*cb</f>
        <v>0</v>
      </c>
      <c r="K42" s="905">
        <f>I42*cc</f>
        <v>0</v>
      </c>
      <c r="L42" s="906"/>
      <c r="M42" s="906"/>
      <c r="N42" s="766"/>
      <c r="O42" s="664"/>
    </row>
    <row r="43" spans="2:15" ht="15" customHeight="1" x14ac:dyDescent="0.3">
      <c r="B43" s="815" t="s">
        <v>620</v>
      </c>
      <c r="C43" s="827"/>
      <c r="D43" s="828"/>
      <c r="E43" s="829"/>
      <c r="F43" s="829"/>
      <c r="G43" s="829"/>
      <c r="H43" s="829"/>
      <c r="I43" s="829"/>
      <c r="J43" s="829"/>
      <c r="K43" s="823"/>
      <c r="L43" s="824"/>
      <c r="M43" s="824"/>
      <c r="N43" s="825"/>
    </row>
    <row r="44" spans="2:15" ht="15" customHeight="1" x14ac:dyDescent="0.3">
      <c r="B44" s="872"/>
      <c r="C44" s="919" t="s">
        <v>609</v>
      </c>
      <c r="D44" s="918"/>
      <c r="E44" s="807" t="s">
        <v>617</v>
      </c>
      <c r="F44" s="920"/>
      <c r="G44" s="817">
        <f>D44*F44</f>
        <v>0</v>
      </c>
      <c r="H44" s="893" t="e">
        <f>+G44/$J$7</f>
        <v>#DIV/0!</v>
      </c>
      <c r="I44" s="817">
        <f>G44*ca</f>
        <v>0</v>
      </c>
      <c r="J44" s="905">
        <f>G44*cb</f>
        <v>0</v>
      </c>
      <c r="K44" s="905">
        <f>I44*cc</f>
        <v>0</v>
      </c>
      <c r="L44" s="906"/>
      <c r="M44" s="906"/>
      <c r="N44" s="766"/>
      <c r="O44" s="664"/>
    </row>
    <row r="45" spans="2:15" ht="8.25" customHeight="1" thickBot="1" x14ac:dyDescent="0.35">
      <c r="B45" s="833"/>
      <c r="C45" s="834"/>
      <c r="D45" s="834"/>
      <c r="E45" s="834"/>
      <c r="F45" s="834"/>
      <c r="G45" s="834"/>
      <c r="H45" s="834"/>
      <c r="I45" s="834"/>
      <c r="J45" s="834"/>
      <c r="K45" s="836"/>
      <c r="L45" s="837"/>
      <c r="M45" s="837"/>
      <c r="N45" s="838"/>
    </row>
    <row r="46" spans="2:15" ht="15" customHeight="1" x14ac:dyDescent="0.3">
      <c r="B46" s="839"/>
      <c r="C46" s="839"/>
      <c r="D46" s="839"/>
      <c r="E46" s="921" t="s">
        <v>621</v>
      </c>
      <c r="F46" s="921"/>
      <c r="G46" s="888">
        <f>G15+G19+G22+G26+G33+G37+G39+G40+G42+G44</f>
        <v>0</v>
      </c>
      <c r="H46" s="907" t="e">
        <f>G46/$J$7</f>
        <v>#DIV/0!</v>
      </c>
      <c r="I46" s="888">
        <f>I15+I19+I33+I37+I39+I42+I44</f>
        <v>0</v>
      </c>
      <c r="J46" s="888">
        <f>J15+J19+J33+J37+J39+J42+J44</f>
        <v>0</v>
      </c>
      <c r="K46" s="888">
        <f>K15+K19+K33+K37+K39+K42+K44</f>
        <v>0</v>
      </c>
      <c r="L46" s="667"/>
      <c r="M46" s="922"/>
      <c r="N46" s="843"/>
    </row>
    <row r="47" spans="2:15" x14ac:dyDescent="0.3">
      <c r="I47" s="48"/>
      <c r="J47" s="48"/>
      <c r="M47" s="49"/>
      <c r="N47" s="681" t="s">
        <v>622</v>
      </c>
    </row>
    <row r="48" spans="2:15" ht="16.5" customHeight="1" x14ac:dyDescent="0.3">
      <c r="I48" s="48"/>
      <c r="J48" s="48"/>
      <c r="M48" s="49"/>
      <c r="N48" s="681"/>
    </row>
    <row r="49" spans="2:14" ht="15" customHeight="1" x14ac:dyDescent="0.3">
      <c r="B49" s="896" t="s">
        <v>623</v>
      </c>
      <c r="C49" s="897"/>
      <c r="G49" s="863"/>
      <c r="H49" s="864"/>
      <c r="L49" s="898" t="s">
        <v>598</v>
      </c>
      <c r="M49" s="898" t="s">
        <v>599</v>
      </c>
      <c r="N49" s="899" t="s">
        <v>600</v>
      </c>
    </row>
    <row r="50" spans="2:14" ht="16.5" customHeight="1" x14ac:dyDescent="0.3">
      <c r="B50" s="899" t="s">
        <v>601</v>
      </c>
      <c r="C50" s="900"/>
      <c r="D50" s="899"/>
      <c r="E50" s="901"/>
      <c r="F50" s="901"/>
      <c r="G50" s="898" t="s">
        <v>602</v>
      </c>
      <c r="I50" s="898">
        <f>$J$1</f>
        <v>0</v>
      </c>
      <c r="J50" s="898">
        <f>$K$1</f>
        <v>0</v>
      </c>
      <c r="K50" s="736">
        <f>$L$1</f>
        <v>0</v>
      </c>
      <c r="L50" s="737" t="s">
        <v>603</v>
      </c>
      <c r="M50" s="737" t="s">
        <v>604</v>
      </c>
      <c r="N50" s="738"/>
    </row>
    <row r="51" spans="2:14" x14ac:dyDescent="0.3">
      <c r="B51" s="740" t="s">
        <v>605</v>
      </c>
      <c r="C51" s="741"/>
      <c r="D51" s="741"/>
      <c r="E51" s="742"/>
      <c r="F51" s="742"/>
      <c r="G51" s="743"/>
      <c r="H51" s="902" t="s">
        <v>606</v>
      </c>
      <c r="I51" s="763"/>
      <c r="J51" s="763"/>
      <c r="K51" s="746"/>
      <c r="L51" s="746"/>
      <c r="M51" s="747"/>
      <c r="N51" s="748"/>
    </row>
    <row r="52" spans="2:14" ht="14.4" x14ac:dyDescent="0.3">
      <c r="B52" s="939"/>
      <c r="C52" s="940"/>
      <c r="D52" s="940"/>
      <c r="E52" s="947"/>
      <c r="F52" s="903"/>
      <c r="G52" s="904"/>
      <c r="H52" s="893" t="e">
        <f>+G52/$J$7</f>
        <v>#DIV/0!</v>
      </c>
      <c r="I52" s="905">
        <f>G52*ca</f>
        <v>0</v>
      </c>
      <c r="J52" s="905">
        <f>G52*cb</f>
        <v>0</v>
      </c>
      <c r="K52" s="905">
        <f>I52*cc</f>
        <v>0</v>
      </c>
      <c r="L52" s="906"/>
      <c r="M52" s="906"/>
      <c r="N52" s="754"/>
    </row>
    <row r="53" spans="2:14" ht="14.4" x14ac:dyDescent="0.3">
      <c r="B53" s="937"/>
      <c r="C53" s="947"/>
      <c r="D53" s="947"/>
      <c r="E53" s="947"/>
      <c r="F53" s="903"/>
      <c r="G53" s="904"/>
      <c r="H53" s="893" t="e">
        <f>+G53/$J$7</f>
        <v>#DIV/0!</v>
      </c>
      <c r="I53" s="905">
        <f>G53*ca</f>
        <v>0</v>
      </c>
      <c r="J53" s="905">
        <f>G53*cb</f>
        <v>0</v>
      </c>
      <c r="K53" s="905">
        <f>I53*cc</f>
        <v>0</v>
      </c>
      <c r="L53" s="906"/>
      <c r="M53" s="906"/>
      <c r="N53" s="754"/>
    </row>
    <row r="54" spans="2:14" ht="14.4" x14ac:dyDescent="0.3">
      <c r="B54" s="755"/>
      <c r="C54" s="756"/>
      <c r="D54" s="756"/>
      <c r="E54" s="757" t="s">
        <v>609</v>
      </c>
      <c r="F54" s="757"/>
      <c r="G54" s="888">
        <f>SUM(G52:G53)</f>
        <v>0</v>
      </c>
      <c r="H54" s="907" t="e">
        <f>+G54/$J$7</f>
        <v>#DIV/0!</v>
      </c>
      <c r="I54" s="888">
        <f>SUM(I52:I53)</f>
        <v>0</v>
      </c>
      <c r="J54" s="888">
        <f>SUM(J52:J53)</f>
        <v>0</v>
      </c>
      <c r="K54" s="759">
        <f>SUM(K52:K53)</f>
        <v>0</v>
      </c>
      <c r="L54" s="760"/>
      <c r="M54" s="760"/>
      <c r="N54" s="761"/>
    </row>
    <row r="55" spans="2:14" x14ac:dyDescent="0.3">
      <c r="B55" s="740" t="s">
        <v>610</v>
      </c>
      <c r="C55" s="762"/>
      <c r="D55" s="762"/>
      <c r="E55" s="742"/>
      <c r="F55" s="742"/>
      <c r="G55" s="763"/>
      <c r="H55" s="763"/>
      <c r="I55" s="763"/>
      <c r="J55" s="763"/>
      <c r="K55" s="746"/>
      <c r="L55" s="764"/>
      <c r="M55" s="764"/>
      <c r="N55" s="765"/>
    </row>
    <row r="56" spans="2:14" ht="14.4" x14ac:dyDescent="0.3">
      <c r="B56" s="939"/>
      <c r="C56" s="940"/>
      <c r="D56" s="940"/>
      <c r="E56" s="940"/>
      <c r="F56" s="903"/>
      <c r="G56" s="904"/>
      <c r="H56" s="893" t="e">
        <f>+G56/$J$7</f>
        <v>#DIV/0!</v>
      </c>
      <c r="I56" s="905">
        <f>G56*ca</f>
        <v>0</v>
      </c>
      <c r="J56" s="905">
        <f>G56*cb</f>
        <v>0</v>
      </c>
      <c r="K56" s="905">
        <f>I56*cc</f>
        <v>0</v>
      </c>
      <c r="L56" s="906"/>
      <c r="M56" s="906"/>
      <c r="N56" s="766"/>
    </row>
    <row r="57" spans="2:14" ht="14.4" x14ac:dyDescent="0.3">
      <c r="B57" s="937"/>
      <c r="C57" s="947"/>
      <c r="D57" s="947"/>
      <c r="E57" s="947"/>
      <c r="F57" s="903"/>
      <c r="G57" s="904"/>
      <c r="H57" s="893" t="e">
        <f>+G57/$J$7</f>
        <v>#DIV/0!</v>
      </c>
      <c r="I57" s="905">
        <f>G57*ca</f>
        <v>0</v>
      </c>
      <c r="J57" s="905">
        <f>G57*cb</f>
        <v>0</v>
      </c>
      <c r="K57" s="905">
        <f>I57*cc</f>
        <v>0</v>
      </c>
      <c r="L57" s="906"/>
      <c r="M57" s="906"/>
      <c r="N57" s="766"/>
    </row>
    <row r="58" spans="2:14" ht="16.5" customHeight="1" x14ac:dyDescent="0.3">
      <c r="B58" s="767"/>
      <c r="C58" s="756"/>
      <c r="D58" s="756"/>
      <c r="E58" s="757" t="s">
        <v>609</v>
      </c>
      <c r="F58" s="757"/>
      <c r="G58" s="888">
        <f>SUM(G56:G57)</f>
        <v>0</v>
      </c>
      <c r="H58" s="907" t="e">
        <f>+G58/$J$7</f>
        <v>#DIV/0!</v>
      </c>
      <c r="I58" s="888">
        <f>SUM(I56:I57)</f>
        <v>0</v>
      </c>
      <c r="J58" s="888">
        <f>SUM(J56:J57)</f>
        <v>0</v>
      </c>
      <c r="K58" s="759">
        <f>SUM(K56:K57)</f>
        <v>0</v>
      </c>
      <c r="L58" s="760"/>
      <c r="M58" s="760"/>
      <c r="N58" s="761"/>
    </row>
    <row r="59" spans="2:14" x14ac:dyDescent="0.3">
      <c r="B59" s="770" t="s">
        <v>611</v>
      </c>
      <c r="C59" s="771"/>
      <c r="D59" s="771"/>
      <c r="E59" s="742"/>
      <c r="F59" s="742"/>
      <c r="G59" s="763"/>
      <c r="H59" s="763"/>
      <c r="I59" s="763"/>
      <c r="J59" s="763"/>
      <c r="K59" s="746"/>
      <c r="L59" s="764"/>
      <c r="M59" s="764"/>
      <c r="N59" s="765"/>
    </row>
    <row r="60" spans="2:14" ht="14.4" x14ac:dyDescent="0.3">
      <c r="B60" s="937"/>
      <c r="C60" s="947"/>
      <c r="D60" s="947"/>
      <c r="E60" s="947"/>
      <c r="F60" s="903"/>
      <c r="G60" s="904"/>
      <c r="H60" s="893" t="e">
        <f>+G60/$J$7</f>
        <v>#DIV/0!</v>
      </c>
      <c r="I60" s="905">
        <f>G60*ca</f>
        <v>0</v>
      </c>
      <c r="J60" s="905">
        <f>G60*cb</f>
        <v>0</v>
      </c>
      <c r="K60" s="905">
        <f>I60*cc</f>
        <v>0</v>
      </c>
      <c r="L60" s="906"/>
      <c r="M60" s="906"/>
      <c r="N60" s="766"/>
    </row>
    <row r="61" spans="2:14" ht="14.4" x14ac:dyDescent="0.3">
      <c r="B61" s="767"/>
      <c r="C61" s="908"/>
      <c r="D61" s="756"/>
      <c r="E61" s="757" t="s">
        <v>609</v>
      </c>
      <c r="F61" s="757"/>
      <c r="G61" s="888">
        <f>SUM(G60:G60)</f>
        <v>0</v>
      </c>
      <c r="H61" s="907" t="e">
        <f>+G61/$J$7</f>
        <v>#DIV/0!</v>
      </c>
      <c r="I61" s="888">
        <f>SUM(I60)</f>
        <v>0</v>
      </c>
      <c r="J61" s="888">
        <f>SUM(J60)</f>
        <v>0</v>
      </c>
      <c r="K61" s="759">
        <f>SUM(K60)</f>
        <v>0</v>
      </c>
      <c r="L61" s="909"/>
      <c r="M61" s="909"/>
      <c r="N61" s="761"/>
    </row>
    <row r="62" spans="2:14" ht="16.5" customHeight="1" x14ac:dyDescent="0.3">
      <c r="B62" s="770" t="s">
        <v>612</v>
      </c>
      <c r="C62" s="774"/>
      <c r="D62" s="774"/>
      <c r="E62" s="742"/>
      <c r="F62" s="742"/>
      <c r="G62" s="763"/>
      <c r="H62" s="763"/>
      <c r="I62" s="763"/>
      <c r="J62" s="763"/>
      <c r="K62" s="746"/>
      <c r="L62" s="764"/>
      <c r="M62" s="764"/>
      <c r="N62" s="765"/>
    </row>
    <row r="63" spans="2:14" ht="16.5" customHeight="1" x14ac:dyDescent="0.3">
      <c r="B63" s="939"/>
      <c r="C63" s="940"/>
      <c r="D63" s="940"/>
      <c r="E63" s="940"/>
      <c r="F63" s="903"/>
      <c r="G63" s="904"/>
      <c r="H63" s="893" t="e">
        <f>+G63/$J$7</f>
        <v>#DIV/0!</v>
      </c>
      <c r="I63" s="905">
        <f>G63*ca</f>
        <v>0</v>
      </c>
      <c r="J63" s="905">
        <f>G63*cb</f>
        <v>0</v>
      </c>
      <c r="K63" s="905">
        <f>I63*cc</f>
        <v>0</v>
      </c>
      <c r="L63" s="906"/>
      <c r="M63" s="906"/>
      <c r="N63" s="766"/>
    </row>
    <row r="64" spans="2:14" ht="14.4" x14ac:dyDescent="0.3">
      <c r="B64" s="872"/>
      <c r="C64" s="903"/>
      <c r="D64" s="903"/>
      <c r="E64" s="903"/>
      <c r="F64" s="903"/>
      <c r="G64" s="904"/>
      <c r="H64" s="893" t="e">
        <f>+G64/$J$7</f>
        <v>#DIV/0!</v>
      </c>
      <c r="I64" s="905">
        <f>G64*ca</f>
        <v>0</v>
      </c>
      <c r="J64" s="905">
        <f>G64*cb</f>
        <v>0</v>
      </c>
      <c r="K64" s="905">
        <f>I64*cc</f>
        <v>0</v>
      </c>
      <c r="L64" s="906"/>
      <c r="M64" s="906"/>
      <c r="N64" s="766"/>
    </row>
    <row r="65" spans="2:15" ht="16.5" customHeight="1" x14ac:dyDescent="0.3">
      <c r="B65" s="767"/>
      <c r="C65" s="756"/>
      <c r="D65" s="756"/>
      <c r="E65" s="757" t="s">
        <v>609</v>
      </c>
      <c r="F65" s="757"/>
      <c r="G65" s="888">
        <f>SUM(G63:G63)</f>
        <v>0</v>
      </c>
      <c r="H65" s="907" t="e">
        <f>+G65/$J$7</f>
        <v>#DIV/0!</v>
      </c>
      <c r="I65" s="888">
        <f>SUM(I63:I63)</f>
        <v>0</v>
      </c>
      <c r="J65" s="888">
        <f>SUM(J63:J63)</f>
        <v>0</v>
      </c>
      <c r="K65" s="759">
        <f>SUM(K63:K63)</f>
        <v>0</v>
      </c>
      <c r="L65" s="910"/>
      <c r="M65" s="760"/>
      <c r="N65" s="761"/>
    </row>
    <row r="66" spans="2:15" ht="14.4" x14ac:dyDescent="0.3">
      <c r="B66" s="815" t="s">
        <v>613</v>
      </c>
      <c r="C66" s="819"/>
      <c r="D66" s="819"/>
      <c r="E66" s="820"/>
      <c r="F66" s="820"/>
      <c r="G66" s="829"/>
      <c r="H66" s="829"/>
      <c r="I66" s="829"/>
      <c r="J66" s="829"/>
      <c r="K66" s="850"/>
      <c r="L66" s="851"/>
      <c r="M66" s="851"/>
      <c r="N66" s="784"/>
      <c r="O66" s="664"/>
    </row>
    <row r="67" spans="2:15" ht="14.4" x14ac:dyDescent="0.3">
      <c r="B67" s="939"/>
      <c r="C67" s="940"/>
      <c r="D67" s="940"/>
      <c r="E67" s="940"/>
      <c r="F67" s="903"/>
      <c r="G67" s="904"/>
      <c r="H67" s="893" t="e">
        <f t="shared" ref="H67:H72" si="2">+G67/$J$7</f>
        <v>#DIV/0!</v>
      </c>
      <c r="I67" s="905">
        <f>G67*ca</f>
        <v>0</v>
      </c>
      <c r="J67" s="905">
        <f>G67*cb</f>
        <v>0</v>
      </c>
      <c r="K67" s="905">
        <f>I67*cc</f>
        <v>0</v>
      </c>
      <c r="L67" s="906"/>
      <c r="M67" s="906"/>
      <c r="N67" s="766"/>
    </row>
    <row r="68" spans="2:15" ht="16.5" customHeight="1" x14ac:dyDescent="0.3">
      <c r="B68" s="941"/>
      <c r="C68" s="948"/>
      <c r="D68" s="948"/>
      <c r="E68" s="948"/>
      <c r="F68" s="911"/>
      <c r="G68" s="904"/>
      <c r="H68" s="893" t="e">
        <f t="shared" si="2"/>
        <v>#DIV/0!</v>
      </c>
      <c r="I68" s="905">
        <f>G68*ca</f>
        <v>0</v>
      </c>
      <c r="J68" s="905">
        <f>G68*cb</f>
        <v>0</v>
      </c>
      <c r="K68" s="905">
        <f>I68*cc</f>
        <v>0</v>
      </c>
      <c r="L68" s="906"/>
      <c r="M68" s="906"/>
      <c r="N68" s="766"/>
    </row>
    <row r="69" spans="2:15" ht="16.5" customHeight="1" x14ac:dyDescent="0.3">
      <c r="B69" s="937"/>
      <c r="C69" s="947"/>
      <c r="D69" s="947"/>
      <c r="E69" s="947"/>
      <c r="F69" s="903"/>
      <c r="G69" s="904"/>
      <c r="H69" s="893" t="e">
        <f t="shared" si="2"/>
        <v>#DIV/0!</v>
      </c>
      <c r="I69" s="905">
        <f>G69*ca</f>
        <v>0</v>
      </c>
      <c r="J69" s="905">
        <f>G69*cb</f>
        <v>0</v>
      </c>
      <c r="K69" s="905">
        <f>I69*cc</f>
        <v>0</v>
      </c>
      <c r="L69" s="906"/>
      <c r="M69" s="906"/>
      <c r="N69" s="766"/>
    </row>
    <row r="70" spans="2:15" ht="16.5" customHeight="1" x14ac:dyDescent="0.3">
      <c r="B70" s="872"/>
      <c r="C70" s="903"/>
      <c r="D70" s="903"/>
      <c r="E70" s="903"/>
      <c r="F70" s="903"/>
      <c r="G70" s="904"/>
      <c r="H70" s="893" t="e">
        <f t="shared" si="2"/>
        <v>#DIV/0!</v>
      </c>
      <c r="I70" s="905">
        <f>G70*ca</f>
        <v>0</v>
      </c>
      <c r="J70" s="905">
        <f>G70*cb</f>
        <v>0</v>
      </c>
      <c r="K70" s="905">
        <f>I70*cc</f>
        <v>0</v>
      </c>
      <c r="L70" s="906"/>
      <c r="M70" s="906"/>
      <c r="N70" s="766"/>
    </row>
    <row r="71" spans="2:15" ht="16.5" customHeight="1" x14ac:dyDescent="0.3">
      <c r="B71" s="937"/>
      <c r="C71" s="947"/>
      <c r="D71" s="947"/>
      <c r="E71" s="947"/>
      <c r="F71" s="903"/>
      <c r="G71" s="904"/>
      <c r="H71" s="893" t="e">
        <f t="shared" si="2"/>
        <v>#DIV/0!</v>
      </c>
      <c r="I71" s="905">
        <f>G71*ca</f>
        <v>0</v>
      </c>
      <c r="J71" s="905">
        <f>G71*cb</f>
        <v>0</v>
      </c>
      <c r="K71" s="905">
        <f>I71*cc</f>
        <v>0</v>
      </c>
      <c r="L71" s="906"/>
      <c r="M71" s="906"/>
      <c r="N71" s="766"/>
    </row>
    <row r="72" spans="2:15" ht="16.5" customHeight="1" x14ac:dyDescent="0.3">
      <c r="B72" s="767"/>
      <c r="C72" s="756"/>
      <c r="D72" s="756"/>
      <c r="E72" s="757" t="s">
        <v>609</v>
      </c>
      <c r="F72" s="757"/>
      <c r="G72" s="888">
        <f>SUM(G67:G71)</f>
        <v>0</v>
      </c>
      <c r="H72" s="907" t="e">
        <f t="shared" si="2"/>
        <v>#DIV/0!</v>
      </c>
      <c r="I72" s="888">
        <f>SUM(I67:I71)</f>
        <v>0</v>
      </c>
      <c r="J72" s="888">
        <f>SUM(J67:J71)</f>
        <v>0</v>
      </c>
      <c r="K72" s="759">
        <f>SUM(K67:K71)</f>
        <v>0</v>
      </c>
      <c r="L72" s="910"/>
      <c r="M72" s="760"/>
      <c r="N72" s="761"/>
    </row>
    <row r="73" spans="2:15" ht="16.5" customHeight="1" x14ac:dyDescent="0.3">
      <c r="B73" s="770" t="s">
        <v>614</v>
      </c>
      <c r="C73" s="771"/>
      <c r="D73" s="771"/>
      <c r="E73" s="742"/>
      <c r="F73" s="742"/>
      <c r="G73" s="763"/>
      <c r="H73" s="763"/>
      <c r="I73" s="763"/>
      <c r="J73" s="763"/>
      <c r="K73" s="746"/>
      <c r="L73" s="764"/>
      <c r="M73" s="764"/>
      <c r="N73" s="765"/>
    </row>
    <row r="74" spans="2:15" ht="16.5" customHeight="1" x14ac:dyDescent="0.3">
      <c r="B74" s="939"/>
      <c r="C74" s="940"/>
      <c r="D74" s="940"/>
      <c r="E74" s="940"/>
      <c r="F74" s="903"/>
      <c r="G74" s="904"/>
      <c r="H74" s="893" t="e">
        <f t="shared" ref="H74:H79" si="3">+G74/$J$7</f>
        <v>#DIV/0!</v>
      </c>
      <c r="I74" s="905">
        <f>G74*ca</f>
        <v>0</v>
      </c>
      <c r="J74" s="905">
        <f>G74*cb</f>
        <v>0</v>
      </c>
      <c r="K74" s="905">
        <f>I74*cc</f>
        <v>0</v>
      </c>
      <c r="L74" s="906"/>
      <c r="M74" s="906"/>
      <c r="N74" s="766"/>
    </row>
    <row r="75" spans="2:15" ht="14.4" x14ac:dyDescent="0.3">
      <c r="B75" s="937"/>
      <c r="C75" s="947"/>
      <c r="D75" s="947"/>
      <c r="E75" s="947"/>
      <c r="F75" s="903"/>
      <c r="G75" s="904"/>
      <c r="H75" s="893" t="e">
        <f t="shared" si="3"/>
        <v>#DIV/0!</v>
      </c>
      <c r="I75" s="905">
        <f>G75*ca</f>
        <v>0</v>
      </c>
      <c r="J75" s="905">
        <f>G75*cb</f>
        <v>0</v>
      </c>
      <c r="K75" s="905">
        <f>I75*cc</f>
        <v>0</v>
      </c>
      <c r="L75" s="906"/>
      <c r="M75" s="906"/>
      <c r="N75" s="766"/>
    </row>
    <row r="76" spans="2:15" ht="15" thickBot="1" x14ac:dyDescent="0.35">
      <c r="B76" s="787"/>
      <c r="C76" s="788"/>
      <c r="D76" s="788"/>
      <c r="E76" s="789" t="s">
        <v>609</v>
      </c>
      <c r="F76" s="789"/>
      <c r="G76" s="790">
        <f>SUM(G74:G75)</f>
        <v>0</v>
      </c>
      <c r="H76" s="912" t="e">
        <f t="shared" si="3"/>
        <v>#DIV/0!</v>
      </c>
      <c r="I76" s="790">
        <f>SUM(I74:I75)</f>
        <v>0</v>
      </c>
      <c r="J76" s="790">
        <f>SUM(J74:J75)</f>
        <v>0</v>
      </c>
      <c r="K76" s="790">
        <f>SUM(K74:K75)</f>
        <v>0</v>
      </c>
      <c r="L76" s="913"/>
      <c r="M76" s="913"/>
      <c r="N76" s="914"/>
    </row>
    <row r="77" spans="2:15" ht="14.4" x14ac:dyDescent="0.3">
      <c r="B77" s="794"/>
      <c r="C77" s="795"/>
      <c r="D77" s="796"/>
      <c r="E77" s="797" t="s">
        <v>615</v>
      </c>
      <c r="F77" s="797"/>
      <c r="G77" s="798">
        <f>G76+G72+G65+G58+G54</f>
        <v>0</v>
      </c>
      <c r="H77" s="915" t="e">
        <f t="shared" si="3"/>
        <v>#DIV/0!</v>
      </c>
      <c r="I77" s="800"/>
      <c r="J77" s="800"/>
      <c r="L77" s="667"/>
      <c r="M77" s="667"/>
      <c r="N77" s="916"/>
    </row>
    <row r="78" spans="2:15" ht="14.4" x14ac:dyDescent="0.3">
      <c r="B78" s="804" t="s">
        <v>616</v>
      </c>
      <c r="C78" s="805" t="s">
        <v>609</v>
      </c>
      <c r="D78" s="923">
        <f>D39</f>
        <v>0</v>
      </c>
      <c r="E78" s="807" t="s">
        <v>617</v>
      </c>
      <c r="F78" s="808"/>
      <c r="G78" s="817">
        <f>D78*F78</f>
        <v>0</v>
      </c>
      <c r="H78" s="917" t="e">
        <f t="shared" si="3"/>
        <v>#DIV/0!</v>
      </c>
      <c r="I78" s="811">
        <f>G78*ca</f>
        <v>0</v>
      </c>
      <c r="J78" s="811">
        <f>G78*cb</f>
        <v>0</v>
      </c>
      <c r="K78" s="811">
        <f>I78*cc</f>
        <v>0</v>
      </c>
      <c r="L78" s="812"/>
      <c r="M78" s="812"/>
      <c r="N78" s="813"/>
    </row>
    <row r="79" spans="2:15" ht="16.5" customHeight="1" x14ac:dyDescent="0.3">
      <c r="B79" s="815" t="s">
        <v>618</v>
      </c>
      <c r="C79" s="805" t="s">
        <v>609</v>
      </c>
      <c r="D79" s="924">
        <f>D40</f>
        <v>0</v>
      </c>
      <c r="E79" s="807" t="s">
        <v>617</v>
      </c>
      <c r="F79" s="808"/>
      <c r="G79" s="817">
        <f>D79*F79</f>
        <v>0</v>
      </c>
      <c r="H79" s="893" t="e">
        <f t="shared" si="3"/>
        <v>#DIV/0!</v>
      </c>
      <c r="I79" s="817">
        <f>G79*ca</f>
        <v>0</v>
      </c>
      <c r="J79" s="905">
        <f>G79*cb</f>
        <v>0</v>
      </c>
      <c r="K79" s="905">
        <f>I79*cc</f>
        <v>0</v>
      </c>
      <c r="L79" s="906"/>
      <c r="M79" s="906"/>
      <c r="N79" s="766"/>
    </row>
    <row r="80" spans="2:15" ht="16.5" customHeight="1" x14ac:dyDescent="0.3">
      <c r="B80" s="804" t="s">
        <v>619</v>
      </c>
      <c r="C80" s="818"/>
      <c r="D80" s="819"/>
      <c r="E80" s="820"/>
      <c r="F80" s="821"/>
      <c r="G80" s="829"/>
      <c r="H80" s="829"/>
      <c r="I80" s="829"/>
      <c r="J80" s="829"/>
      <c r="K80" s="823"/>
      <c r="L80" s="824"/>
      <c r="M80" s="824"/>
      <c r="N80" s="825"/>
    </row>
    <row r="81" spans="2:14" ht="16.5" customHeight="1" x14ac:dyDescent="0.3">
      <c r="B81" s="872"/>
      <c r="C81" s="805" t="s">
        <v>609</v>
      </c>
      <c r="D81" s="925">
        <f>D42</f>
        <v>0</v>
      </c>
      <c r="E81" s="807" t="s">
        <v>617</v>
      </c>
      <c r="F81" s="808"/>
      <c r="G81" s="817">
        <f>D81*F81</f>
        <v>0</v>
      </c>
      <c r="H81" s="893" t="e">
        <f>+G81/$J$7</f>
        <v>#DIV/0!</v>
      </c>
      <c r="I81" s="817">
        <f>G81*ca</f>
        <v>0</v>
      </c>
      <c r="J81" s="905">
        <f>G81*cb</f>
        <v>0</v>
      </c>
      <c r="K81" s="905">
        <f>I81*cc</f>
        <v>0</v>
      </c>
      <c r="L81" s="906"/>
      <c r="M81" s="906"/>
      <c r="N81" s="766"/>
    </row>
    <row r="82" spans="2:14" ht="16.5" customHeight="1" x14ac:dyDescent="0.3">
      <c r="B82" s="815" t="s">
        <v>620</v>
      </c>
      <c r="C82" s="827"/>
      <c r="D82" s="828"/>
      <c r="E82" s="829"/>
      <c r="F82" s="829"/>
      <c r="G82" s="829"/>
      <c r="H82" s="829"/>
      <c r="I82" s="829"/>
      <c r="J82" s="829"/>
      <c r="K82" s="823"/>
      <c r="L82" s="824"/>
      <c r="M82" s="824"/>
      <c r="N82" s="825"/>
    </row>
    <row r="83" spans="2:14" ht="16.5" customHeight="1" x14ac:dyDescent="0.3">
      <c r="B83" s="872"/>
      <c r="C83" s="919" t="s">
        <v>609</v>
      </c>
      <c r="D83" s="925">
        <f>D44</f>
        <v>0</v>
      </c>
      <c r="E83" s="807" t="s">
        <v>617</v>
      </c>
      <c r="F83" s="920"/>
      <c r="G83" s="817">
        <f>D83*F83</f>
        <v>0</v>
      </c>
      <c r="H83" s="893" t="e">
        <f>+G83/$J$7</f>
        <v>#DIV/0!</v>
      </c>
      <c r="I83" s="817">
        <f>G83*ca</f>
        <v>0</v>
      </c>
      <c r="J83" s="905">
        <f>G83*cb</f>
        <v>0</v>
      </c>
      <c r="K83" s="905">
        <f>I83*cc</f>
        <v>0</v>
      </c>
      <c r="L83" s="906"/>
      <c r="M83" s="906"/>
      <c r="N83" s="766"/>
    </row>
    <row r="84" spans="2:14" ht="15" thickBot="1" x14ac:dyDescent="0.35">
      <c r="B84" s="833"/>
      <c r="C84" s="834"/>
      <c r="D84" s="834"/>
      <c r="E84" s="834"/>
      <c r="F84" s="834"/>
      <c r="G84" s="834"/>
      <c r="H84" s="834"/>
      <c r="I84" s="834"/>
      <c r="J84" s="834"/>
      <c r="K84" s="836"/>
      <c r="L84" s="837"/>
      <c r="M84" s="837"/>
      <c r="N84" s="838"/>
    </row>
    <row r="85" spans="2:14" ht="16.5" customHeight="1" x14ac:dyDescent="0.3">
      <c r="B85" s="839"/>
      <c r="C85" s="839"/>
      <c r="D85" s="839"/>
      <c r="E85" s="921" t="s">
        <v>624</v>
      </c>
      <c r="F85" s="921"/>
      <c r="G85" s="888">
        <f>G54+G58+G61+G65+G72+G76+G78+G79+G81+G83</f>
        <v>0</v>
      </c>
      <c r="H85" s="907" t="e">
        <f>G85/$J$7</f>
        <v>#DIV/0!</v>
      </c>
      <c r="I85" s="888">
        <f>I54+I58+I72+I76+I78+I81+I83</f>
        <v>0</v>
      </c>
      <c r="J85" s="888">
        <f>J54+J58+J72+J76+J78+J81+J83</f>
        <v>0</v>
      </c>
      <c r="K85" s="888">
        <f>K54+K58+K72+K76+K78+K81+K83</f>
        <v>0</v>
      </c>
      <c r="L85" s="667"/>
      <c r="M85" s="922"/>
      <c r="N85" s="843"/>
    </row>
    <row r="86" spans="2:14" ht="16.5" customHeight="1" x14ac:dyDescent="0.3">
      <c r="B86" s="839"/>
      <c r="C86" s="839"/>
      <c r="D86" s="839"/>
      <c r="E86" s="921"/>
      <c r="F86" s="921"/>
      <c r="G86" s="888"/>
      <c r="H86" s="907"/>
      <c r="I86" s="888"/>
      <c r="J86" s="888"/>
      <c r="M86" s="926"/>
      <c r="N86" s="681" t="s">
        <v>625</v>
      </c>
    </row>
    <row r="87" spans="2:14" ht="16.5" customHeight="1" x14ac:dyDescent="0.3">
      <c r="B87" s="839"/>
      <c r="C87" s="839"/>
      <c r="D87" s="839"/>
      <c r="E87" s="921"/>
      <c r="F87" s="921"/>
      <c r="G87" s="888"/>
      <c r="H87" s="907"/>
      <c r="I87" s="888"/>
      <c r="J87" s="888"/>
      <c r="M87" s="926"/>
      <c r="N87" s="681"/>
    </row>
    <row r="88" spans="2:14" ht="14.4" x14ac:dyDescent="0.3">
      <c r="B88" s="896" t="s">
        <v>626</v>
      </c>
      <c r="C88" s="897"/>
      <c r="G88" s="863"/>
      <c r="H88" s="864"/>
      <c r="L88" s="898" t="s">
        <v>598</v>
      </c>
      <c r="M88" s="898" t="s">
        <v>599</v>
      </c>
      <c r="N88" s="899" t="s">
        <v>600</v>
      </c>
    </row>
    <row r="89" spans="2:14" ht="14.4" x14ac:dyDescent="0.3">
      <c r="B89" s="899" t="s">
        <v>601</v>
      </c>
      <c r="C89" s="900"/>
      <c r="D89" s="899"/>
      <c r="E89" s="901"/>
      <c r="F89" s="901"/>
      <c r="G89" s="898" t="s">
        <v>602</v>
      </c>
      <c r="I89" s="898">
        <f>$J$1</f>
        <v>0</v>
      </c>
      <c r="J89" s="898">
        <f>$K$1</f>
        <v>0</v>
      </c>
      <c r="K89" s="736">
        <f>$L$1</f>
        <v>0</v>
      </c>
      <c r="L89" s="737" t="s">
        <v>603</v>
      </c>
      <c r="M89" s="737" t="s">
        <v>604</v>
      </c>
      <c r="N89" s="738"/>
    </row>
    <row r="90" spans="2:14" x14ac:dyDescent="0.3">
      <c r="B90" s="740" t="s">
        <v>605</v>
      </c>
      <c r="C90" s="741"/>
      <c r="D90" s="741"/>
      <c r="E90" s="742"/>
      <c r="F90" s="742"/>
      <c r="G90" s="743"/>
      <c r="H90" s="902" t="s">
        <v>606</v>
      </c>
      <c r="I90" s="763"/>
      <c r="J90" s="763"/>
      <c r="K90" s="746"/>
      <c r="L90" s="746"/>
      <c r="M90" s="747"/>
      <c r="N90" s="748"/>
    </row>
    <row r="91" spans="2:14" ht="14.4" x14ac:dyDescent="0.3">
      <c r="B91" s="939"/>
      <c r="C91" s="940"/>
      <c r="D91" s="940"/>
      <c r="E91" s="947"/>
      <c r="F91" s="903"/>
      <c r="G91" s="904"/>
      <c r="H91" s="893" t="e">
        <f>+G91/$J$7</f>
        <v>#DIV/0!</v>
      </c>
      <c r="I91" s="905">
        <f>G91*ca</f>
        <v>0</v>
      </c>
      <c r="J91" s="905">
        <f>G91*cb</f>
        <v>0</v>
      </c>
      <c r="K91" s="905">
        <f>I91*cc</f>
        <v>0</v>
      </c>
      <c r="L91" s="906"/>
      <c r="M91" s="906"/>
      <c r="N91" s="754"/>
    </row>
    <row r="92" spans="2:14" ht="14.4" x14ac:dyDescent="0.3">
      <c r="B92" s="937"/>
      <c r="C92" s="947"/>
      <c r="D92" s="947"/>
      <c r="E92" s="947"/>
      <c r="F92" s="903"/>
      <c r="G92" s="904"/>
      <c r="H92" s="893" t="e">
        <f>+G92/$J$7</f>
        <v>#DIV/0!</v>
      </c>
      <c r="I92" s="905">
        <f>G92*ca</f>
        <v>0</v>
      </c>
      <c r="J92" s="905">
        <f>G92*cb</f>
        <v>0</v>
      </c>
      <c r="K92" s="905">
        <f>I92*cc</f>
        <v>0</v>
      </c>
      <c r="L92" s="906"/>
      <c r="M92" s="906"/>
      <c r="N92" s="754"/>
    </row>
    <row r="93" spans="2:14" ht="14.4" x14ac:dyDescent="0.3">
      <c r="B93" s="755"/>
      <c r="C93" s="756"/>
      <c r="D93" s="756"/>
      <c r="E93" s="757" t="s">
        <v>609</v>
      </c>
      <c r="F93" s="757"/>
      <c r="G93" s="888">
        <f>SUM(G91:G92)</f>
        <v>0</v>
      </c>
      <c r="H93" s="907" t="e">
        <f>+G93/$J$7</f>
        <v>#DIV/0!</v>
      </c>
      <c r="I93" s="888">
        <f>SUM(I91:I92)</f>
        <v>0</v>
      </c>
      <c r="J93" s="888">
        <f>SUM(J91:J92)</f>
        <v>0</v>
      </c>
      <c r="K93" s="759">
        <f>SUM(K91:K92)</f>
        <v>0</v>
      </c>
      <c r="L93" s="760"/>
      <c r="M93" s="760"/>
      <c r="N93" s="761"/>
    </row>
    <row r="94" spans="2:14" x14ac:dyDescent="0.3">
      <c r="B94" s="740" t="s">
        <v>610</v>
      </c>
      <c r="C94" s="762"/>
      <c r="D94" s="762"/>
      <c r="E94" s="742"/>
      <c r="F94" s="742"/>
      <c r="G94" s="763"/>
      <c r="H94" s="763"/>
      <c r="I94" s="763"/>
      <c r="J94" s="763"/>
      <c r="K94" s="746"/>
      <c r="L94" s="764"/>
      <c r="M94" s="764"/>
      <c r="N94" s="765"/>
    </row>
    <row r="95" spans="2:14" ht="14.4" x14ac:dyDescent="0.3">
      <c r="B95" s="939"/>
      <c r="C95" s="940"/>
      <c r="D95" s="940"/>
      <c r="E95" s="940"/>
      <c r="F95" s="903"/>
      <c r="G95" s="904"/>
      <c r="H95" s="893" t="e">
        <f>+G95/$J$7</f>
        <v>#DIV/0!</v>
      </c>
      <c r="I95" s="905">
        <f>G95*ca</f>
        <v>0</v>
      </c>
      <c r="J95" s="905">
        <f>G95*cb</f>
        <v>0</v>
      </c>
      <c r="K95" s="905">
        <f>I95*cc</f>
        <v>0</v>
      </c>
      <c r="L95" s="906"/>
      <c r="M95" s="906"/>
      <c r="N95" s="766"/>
    </row>
    <row r="96" spans="2:14" ht="14.4" x14ac:dyDescent="0.3">
      <c r="B96" s="937"/>
      <c r="C96" s="947"/>
      <c r="D96" s="947"/>
      <c r="E96" s="947"/>
      <c r="F96" s="903"/>
      <c r="G96" s="904"/>
      <c r="H96" s="893" t="e">
        <f>+G96/$J$7</f>
        <v>#DIV/0!</v>
      </c>
      <c r="I96" s="905">
        <f>G96*ca</f>
        <v>0</v>
      </c>
      <c r="J96" s="905">
        <f>G96*cb</f>
        <v>0</v>
      </c>
      <c r="K96" s="905">
        <f>I96*cc</f>
        <v>0</v>
      </c>
      <c r="L96" s="906"/>
      <c r="M96" s="906"/>
      <c r="N96" s="766"/>
    </row>
    <row r="97" spans="2:14" ht="14.4" x14ac:dyDescent="0.3">
      <c r="B97" s="767"/>
      <c r="C97" s="756"/>
      <c r="D97" s="756"/>
      <c r="E97" s="757" t="s">
        <v>609</v>
      </c>
      <c r="F97" s="757"/>
      <c r="G97" s="888">
        <f>SUM(G95:G96)</f>
        <v>0</v>
      </c>
      <c r="H97" s="907" t="e">
        <f>+G97/$J$7</f>
        <v>#DIV/0!</v>
      </c>
      <c r="I97" s="888">
        <f>SUM(I95:I96)</f>
        <v>0</v>
      </c>
      <c r="J97" s="888">
        <f>SUM(J95:J96)</f>
        <v>0</v>
      </c>
      <c r="K97" s="759">
        <f>SUM(K95:K96)</f>
        <v>0</v>
      </c>
      <c r="L97" s="760"/>
      <c r="M97" s="760"/>
      <c r="N97" s="761"/>
    </row>
    <row r="98" spans="2:14" x14ac:dyDescent="0.3">
      <c r="B98" s="770" t="s">
        <v>611</v>
      </c>
      <c r="C98" s="771"/>
      <c r="D98" s="771"/>
      <c r="E98" s="742"/>
      <c r="F98" s="742"/>
      <c r="G98" s="763"/>
      <c r="H98" s="763"/>
      <c r="I98" s="763"/>
      <c r="J98" s="763"/>
      <c r="K98" s="746"/>
      <c r="L98" s="764"/>
      <c r="M98" s="764"/>
      <c r="N98" s="765"/>
    </row>
    <row r="99" spans="2:14" ht="14.4" x14ac:dyDescent="0.3">
      <c r="B99" s="937"/>
      <c r="C99" s="947"/>
      <c r="D99" s="947"/>
      <c r="E99" s="947"/>
      <c r="F99" s="903"/>
      <c r="G99" s="904"/>
      <c r="H99" s="893" t="e">
        <f>+G99/$J$7</f>
        <v>#DIV/0!</v>
      </c>
      <c r="I99" s="905">
        <f>G99*ca</f>
        <v>0</v>
      </c>
      <c r="J99" s="905">
        <f>G99*cb</f>
        <v>0</v>
      </c>
      <c r="K99" s="905">
        <f>I99*cc</f>
        <v>0</v>
      </c>
      <c r="L99" s="906"/>
      <c r="M99" s="906"/>
      <c r="N99" s="766"/>
    </row>
    <row r="100" spans="2:14" ht="14.4" x14ac:dyDescent="0.3">
      <c r="B100" s="767"/>
      <c r="C100" s="908"/>
      <c r="D100" s="756"/>
      <c r="E100" s="757" t="s">
        <v>609</v>
      </c>
      <c r="F100" s="757"/>
      <c r="G100" s="888">
        <f>SUM(G99:G99)</f>
        <v>0</v>
      </c>
      <c r="H100" s="907" t="e">
        <f>+G100/$J$7</f>
        <v>#DIV/0!</v>
      </c>
      <c r="I100" s="888">
        <f>SUM(I99)</f>
        <v>0</v>
      </c>
      <c r="J100" s="888">
        <f>SUM(J99)</f>
        <v>0</v>
      </c>
      <c r="K100" s="759">
        <f>SUM(K99)</f>
        <v>0</v>
      </c>
      <c r="L100" s="909"/>
      <c r="M100" s="909"/>
      <c r="N100" s="761"/>
    </row>
    <row r="101" spans="2:14" x14ac:dyDescent="0.3">
      <c r="B101" s="770" t="s">
        <v>612</v>
      </c>
      <c r="C101" s="774"/>
      <c r="D101" s="774"/>
      <c r="E101" s="742"/>
      <c r="F101" s="742"/>
      <c r="G101" s="763"/>
      <c r="H101" s="763"/>
      <c r="I101" s="763"/>
      <c r="J101" s="763"/>
      <c r="K101" s="746"/>
      <c r="L101" s="764"/>
      <c r="M101" s="764"/>
      <c r="N101" s="765"/>
    </row>
    <row r="102" spans="2:14" ht="14.4" x14ac:dyDescent="0.3">
      <c r="B102" s="939"/>
      <c r="C102" s="940"/>
      <c r="D102" s="940"/>
      <c r="E102" s="940"/>
      <c r="F102" s="903"/>
      <c r="G102" s="904"/>
      <c r="H102" s="893" t="e">
        <f>+G102/$J$7</f>
        <v>#DIV/0!</v>
      </c>
      <c r="I102" s="905">
        <f>G102*ca</f>
        <v>0</v>
      </c>
      <c r="J102" s="905">
        <f>G102*cb</f>
        <v>0</v>
      </c>
      <c r="K102" s="905">
        <f>I102*cc</f>
        <v>0</v>
      </c>
      <c r="L102" s="906"/>
      <c r="M102" s="906"/>
      <c r="N102" s="766"/>
    </row>
    <row r="103" spans="2:14" ht="14.4" x14ac:dyDescent="0.3">
      <c r="B103" s="872"/>
      <c r="C103" s="903"/>
      <c r="D103" s="903"/>
      <c r="E103" s="903"/>
      <c r="F103" s="903"/>
      <c r="G103" s="904"/>
      <c r="H103" s="893" t="e">
        <f>+G103/$J$7</f>
        <v>#DIV/0!</v>
      </c>
      <c r="I103" s="905">
        <f>G103*ca</f>
        <v>0</v>
      </c>
      <c r="J103" s="905">
        <f>G103*cb</f>
        <v>0</v>
      </c>
      <c r="K103" s="905">
        <f>I103*cc</f>
        <v>0</v>
      </c>
      <c r="L103" s="906"/>
      <c r="M103" s="906"/>
      <c r="N103" s="766"/>
    </row>
    <row r="104" spans="2:14" ht="14.4" x14ac:dyDescent="0.3">
      <c r="B104" s="767"/>
      <c r="C104" s="756"/>
      <c r="D104" s="756"/>
      <c r="E104" s="757" t="s">
        <v>609</v>
      </c>
      <c r="F104" s="757"/>
      <c r="G104" s="888">
        <f>SUM(G102:G102)</f>
        <v>0</v>
      </c>
      <c r="H104" s="907" t="e">
        <f>+G104/$J$7</f>
        <v>#DIV/0!</v>
      </c>
      <c r="I104" s="888">
        <f>SUM(I102:I102)</f>
        <v>0</v>
      </c>
      <c r="J104" s="888">
        <f>SUM(J102:J102)</f>
        <v>0</v>
      </c>
      <c r="K104" s="759">
        <f>SUM(K102:K102)</f>
        <v>0</v>
      </c>
      <c r="L104" s="910"/>
      <c r="M104" s="760"/>
      <c r="N104" s="761"/>
    </row>
    <row r="105" spans="2:14" ht="14.4" x14ac:dyDescent="0.3">
      <c r="B105" s="815" t="s">
        <v>613</v>
      </c>
      <c r="C105" s="819"/>
      <c r="D105" s="819"/>
      <c r="E105" s="820"/>
      <c r="F105" s="820"/>
      <c r="G105" s="829"/>
      <c r="H105" s="829"/>
      <c r="I105" s="829"/>
      <c r="J105" s="829"/>
      <c r="K105" s="850"/>
      <c r="L105" s="851"/>
      <c r="M105" s="851"/>
      <c r="N105" s="784"/>
    </row>
    <row r="106" spans="2:14" ht="14.4" x14ac:dyDescent="0.3">
      <c r="B106" s="939"/>
      <c r="C106" s="940"/>
      <c r="D106" s="940"/>
      <c r="E106" s="940"/>
      <c r="F106" s="903"/>
      <c r="G106" s="904"/>
      <c r="H106" s="893" t="e">
        <f t="shared" ref="H106:H111" si="4">+G106/$J$7</f>
        <v>#DIV/0!</v>
      </c>
      <c r="I106" s="905">
        <f>G106*ca</f>
        <v>0</v>
      </c>
      <c r="J106" s="905">
        <f>G106*cb</f>
        <v>0</v>
      </c>
      <c r="K106" s="905">
        <f>I106*cc</f>
        <v>0</v>
      </c>
      <c r="L106" s="906"/>
      <c r="M106" s="906"/>
      <c r="N106" s="766"/>
    </row>
    <row r="107" spans="2:14" ht="14.4" x14ac:dyDescent="0.3">
      <c r="B107" s="941"/>
      <c r="C107" s="948"/>
      <c r="D107" s="948"/>
      <c r="E107" s="948"/>
      <c r="F107" s="911"/>
      <c r="G107" s="904"/>
      <c r="H107" s="893" t="e">
        <f t="shared" si="4"/>
        <v>#DIV/0!</v>
      </c>
      <c r="I107" s="905">
        <f>G107*ca</f>
        <v>0</v>
      </c>
      <c r="J107" s="905">
        <f>G107*cb</f>
        <v>0</v>
      </c>
      <c r="K107" s="905">
        <f>I107*cc</f>
        <v>0</v>
      </c>
      <c r="L107" s="906"/>
      <c r="M107" s="906"/>
      <c r="N107" s="766"/>
    </row>
    <row r="108" spans="2:14" ht="14.4" x14ac:dyDescent="0.3">
      <c r="B108" s="937"/>
      <c r="C108" s="947"/>
      <c r="D108" s="947"/>
      <c r="E108" s="947"/>
      <c r="F108" s="903"/>
      <c r="G108" s="904"/>
      <c r="H108" s="893" t="e">
        <f t="shared" si="4"/>
        <v>#DIV/0!</v>
      </c>
      <c r="I108" s="905">
        <f>G108*ca</f>
        <v>0</v>
      </c>
      <c r="J108" s="905">
        <f>G108*cb</f>
        <v>0</v>
      </c>
      <c r="K108" s="905">
        <f>I108*cc</f>
        <v>0</v>
      </c>
      <c r="L108" s="906"/>
      <c r="M108" s="906"/>
      <c r="N108" s="766"/>
    </row>
    <row r="109" spans="2:14" ht="14.4" x14ac:dyDescent="0.3">
      <c r="B109" s="872"/>
      <c r="C109" s="903"/>
      <c r="D109" s="903"/>
      <c r="E109" s="903"/>
      <c r="F109" s="903"/>
      <c r="G109" s="904"/>
      <c r="H109" s="893" t="e">
        <f t="shared" si="4"/>
        <v>#DIV/0!</v>
      </c>
      <c r="I109" s="905">
        <f>G109*ca</f>
        <v>0</v>
      </c>
      <c r="J109" s="905">
        <f>G109*cb</f>
        <v>0</v>
      </c>
      <c r="K109" s="905">
        <f>I109*cc</f>
        <v>0</v>
      </c>
      <c r="L109" s="906"/>
      <c r="M109" s="906"/>
      <c r="N109" s="766"/>
    </row>
    <row r="110" spans="2:14" ht="14.4" x14ac:dyDescent="0.3">
      <c r="B110" s="937"/>
      <c r="C110" s="947"/>
      <c r="D110" s="947"/>
      <c r="E110" s="947"/>
      <c r="F110" s="903"/>
      <c r="G110" s="904"/>
      <c r="H110" s="893" t="e">
        <f t="shared" si="4"/>
        <v>#DIV/0!</v>
      </c>
      <c r="I110" s="905">
        <f>G110*ca</f>
        <v>0</v>
      </c>
      <c r="J110" s="905">
        <f>G110*cb</f>
        <v>0</v>
      </c>
      <c r="K110" s="905">
        <f>I110*cc</f>
        <v>0</v>
      </c>
      <c r="L110" s="906"/>
      <c r="M110" s="906"/>
      <c r="N110" s="766"/>
    </row>
    <row r="111" spans="2:14" ht="14.4" x14ac:dyDescent="0.3">
      <c r="B111" s="767"/>
      <c r="C111" s="756"/>
      <c r="D111" s="756"/>
      <c r="E111" s="757" t="s">
        <v>609</v>
      </c>
      <c r="F111" s="757"/>
      <c r="G111" s="888">
        <f>SUM(G106:G110)</f>
        <v>0</v>
      </c>
      <c r="H111" s="907" t="e">
        <f t="shared" si="4"/>
        <v>#DIV/0!</v>
      </c>
      <c r="I111" s="888">
        <f>SUM(I106:I110)</f>
        <v>0</v>
      </c>
      <c r="J111" s="888">
        <f>SUM(J106:J110)</f>
        <v>0</v>
      </c>
      <c r="K111" s="759">
        <f>SUM(K106:K110)</f>
        <v>0</v>
      </c>
      <c r="L111" s="910"/>
      <c r="M111" s="760"/>
      <c r="N111" s="761"/>
    </row>
    <row r="112" spans="2:14" x14ac:dyDescent="0.3">
      <c r="B112" s="770" t="s">
        <v>614</v>
      </c>
      <c r="C112" s="771"/>
      <c r="D112" s="771"/>
      <c r="E112" s="742"/>
      <c r="F112" s="742"/>
      <c r="G112" s="763"/>
      <c r="H112" s="763"/>
      <c r="I112" s="763"/>
      <c r="J112" s="763"/>
      <c r="K112" s="746"/>
      <c r="L112" s="764"/>
      <c r="M112" s="764"/>
      <c r="N112" s="765"/>
    </row>
    <row r="113" spans="2:14" ht="14.4" x14ac:dyDescent="0.3">
      <c r="B113" s="939"/>
      <c r="C113" s="940"/>
      <c r="D113" s="940"/>
      <c r="E113" s="940"/>
      <c r="F113" s="903"/>
      <c r="G113" s="904"/>
      <c r="H113" s="893" t="e">
        <f t="shared" ref="H113:H118" si="5">+G113/$J$7</f>
        <v>#DIV/0!</v>
      </c>
      <c r="I113" s="905">
        <f>G113*ca</f>
        <v>0</v>
      </c>
      <c r="J113" s="905">
        <f>G113*cb</f>
        <v>0</v>
      </c>
      <c r="K113" s="905">
        <f>I113*cc</f>
        <v>0</v>
      </c>
      <c r="L113" s="906"/>
      <c r="M113" s="906"/>
      <c r="N113" s="766"/>
    </row>
    <row r="114" spans="2:14" ht="14.4" x14ac:dyDescent="0.3">
      <c r="B114" s="937"/>
      <c r="C114" s="947"/>
      <c r="D114" s="947"/>
      <c r="E114" s="947"/>
      <c r="F114" s="903"/>
      <c r="G114" s="904"/>
      <c r="H114" s="893" t="e">
        <f t="shared" si="5"/>
        <v>#DIV/0!</v>
      </c>
      <c r="I114" s="905">
        <f>G114*ca</f>
        <v>0</v>
      </c>
      <c r="J114" s="905">
        <f>G114*cb</f>
        <v>0</v>
      </c>
      <c r="K114" s="905">
        <f>I114*cc</f>
        <v>0</v>
      </c>
      <c r="L114" s="906"/>
      <c r="M114" s="906"/>
      <c r="N114" s="766"/>
    </row>
    <row r="115" spans="2:14" ht="15" thickBot="1" x14ac:dyDescent="0.35">
      <c r="B115" s="787"/>
      <c r="C115" s="788"/>
      <c r="D115" s="788"/>
      <c r="E115" s="789" t="s">
        <v>609</v>
      </c>
      <c r="F115" s="789"/>
      <c r="G115" s="790">
        <f>SUM(G113:G114)</f>
        <v>0</v>
      </c>
      <c r="H115" s="912" t="e">
        <f t="shared" si="5"/>
        <v>#DIV/0!</v>
      </c>
      <c r="I115" s="790">
        <f>SUM(I113:I114)</f>
        <v>0</v>
      </c>
      <c r="J115" s="790">
        <f>SUM(J113:J114)</f>
        <v>0</v>
      </c>
      <c r="K115" s="790">
        <f>SUM(K113:K114)</f>
        <v>0</v>
      </c>
      <c r="L115" s="913"/>
      <c r="M115" s="913"/>
      <c r="N115" s="914"/>
    </row>
    <row r="116" spans="2:14" ht="14.4" x14ac:dyDescent="0.3">
      <c r="B116" s="794"/>
      <c r="C116" s="795"/>
      <c r="D116" s="796"/>
      <c r="E116" s="797" t="s">
        <v>615</v>
      </c>
      <c r="F116" s="797"/>
      <c r="G116" s="798">
        <f>G115+G111+G104+G97+G93</f>
        <v>0</v>
      </c>
      <c r="H116" s="915" t="e">
        <f t="shared" si="5"/>
        <v>#DIV/0!</v>
      </c>
      <c r="I116" s="800"/>
      <c r="J116" s="800"/>
      <c r="L116" s="667"/>
      <c r="M116" s="667"/>
      <c r="N116" s="916"/>
    </row>
    <row r="117" spans="2:14" ht="14.4" x14ac:dyDescent="0.3">
      <c r="B117" s="804" t="s">
        <v>616</v>
      </c>
      <c r="C117" s="805" t="s">
        <v>609</v>
      </c>
      <c r="D117" s="923">
        <f>D78</f>
        <v>0</v>
      </c>
      <c r="E117" s="807" t="s">
        <v>617</v>
      </c>
      <c r="F117" s="808"/>
      <c r="G117" s="817">
        <f>D117*F117</f>
        <v>0</v>
      </c>
      <c r="H117" s="917" t="e">
        <f t="shared" si="5"/>
        <v>#DIV/0!</v>
      </c>
      <c r="I117" s="811">
        <f>G117*ca</f>
        <v>0</v>
      </c>
      <c r="J117" s="811">
        <f>G117*cb</f>
        <v>0</v>
      </c>
      <c r="K117" s="811">
        <f>I117*cc</f>
        <v>0</v>
      </c>
      <c r="L117" s="812"/>
      <c r="M117" s="812"/>
      <c r="N117" s="813"/>
    </row>
    <row r="118" spans="2:14" ht="14.4" x14ac:dyDescent="0.3">
      <c r="B118" s="815" t="s">
        <v>618</v>
      </c>
      <c r="C118" s="805" t="s">
        <v>609</v>
      </c>
      <c r="D118" s="924">
        <f>D79</f>
        <v>0</v>
      </c>
      <c r="E118" s="807" t="s">
        <v>617</v>
      </c>
      <c r="F118" s="808"/>
      <c r="G118" s="817">
        <f>D118*F118</f>
        <v>0</v>
      </c>
      <c r="H118" s="893" t="e">
        <f t="shared" si="5"/>
        <v>#DIV/0!</v>
      </c>
      <c r="I118" s="817">
        <f>G118*ca</f>
        <v>0</v>
      </c>
      <c r="J118" s="905">
        <f>G118*cb</f>
        <v>0</v>
      </c>
      <c r="K118" s="905">
        <f>I118*cc</f>
        <v>0</v>
      </c>
      <c r="L118" s="906"/>
      <c r="M118" s="906"/>
      <c r="N118" s="766"/>
    </row>
    <row r="119" spans="2:14" ht="14.4" x14ac:dyDescent="0.3">
      <c r="B119" s="804" t="s">
        <v>619</v>
      </c>
      <c r="C119" s="818"/>
      <c r="D119" s="819"/>
      <c r="E119" s="820"/>
      <c r="F119" s="821"/>
      <c r="G119" s="829"/>
      <c r="H119" s="829"/>
      <c r="I119" s="829"/>
      <c r="J119" s="829"/>
      <c r="K119" s="823"/>
      <c r="L119" s="824"/>
      <c r="M119" s="824"/>
      <c r="N119" s="825"/>
    </row>
    <row r="120" spans="2:14" ht="14.4" x14ac:dyDescent="0.3">
      <c r="B120" s="872"/>
      <c r="C120" s="805" t="s">
        <v>609</v>
      </c>
      <c r="D120" s="925">
        <f>D81</f>
        <v>0</v>
      </c>
      <c r="E120" s="807" t="s">
        <v>617</v>
      </c>
      <c r="F120" s="808"/>
      <c r="G120" s="817">
        <f>D120*F120</f>
        <v>0</v>
      </c>
      <c r="H120" s="893" t="e">
        <f>+G120/$J$7</f>
        <v>#DIV/0!</v>
      </c>
      <c r="I120" s="817">
        <f>G120*ca</f>
        <v>0</v>
      </c>
      <c r="J120" s="905">
        <f>G120*cb</f>
        <v>0</v>
      </c>
      <c r="K120" s="905">
        <f>I120*cc</f>
        <v>0</v>
      </c>
      <c r="L120" s="906"/>
      <c r="M120" s="906"/>
      <c r="N120" s="766"/>
    </row>
    <row r="121" spans="2:14" ht="14.4" x14ac:dyDescent="0.3">
      <c r="B121" s="815" t="s">
        <v>620</v>
      </c>
      <c r="C121" s="827"/>
      <c r="D121" s="828"/>
      <c r="E121" s="829"/>
      <c r="F121" s="829"/>
      <c r="G121" s="829"/>
      <c r="H121" s="829"/>
      <c r="I121" s="829"/>
      <c r="J121" s="829"/>
      <c r="K121" s="823"/>
      <c r="L121" s="824"/>
      <c r="M121" s="824"/>
      <c r="N121" s="825"/>
    </row>
    <row r="122" spans="2:14" ht="14.4" x14ac:dyDescent="0.3">
      <c r="B122" s="872"/>
      <c r="C122" s="919" t="s">
        <v>609</v>
      </c>
      <c r="D122" s="925">
        <f>D83</f>
        <v>0</v>
      </c>
      <c r="E122" s="807" t="s">
        <v>617</v>
      </c>
      <c r="F122" s="920"/>
      <c r="G122" s="817">
        <f>D122*F122</f>
        <v>0</v>
      </c>
      <c r="H122" s="893" t="e">
        <f>+G122/$J$7</f>
        <v>#DIV/0!</v>
      </c>
      <c r="I122" s="817">
        <f>G122*ca</f>
        <v>0</v>
      </c>
      <c r="J122" s="905">
        <f>G122*cb</f>
        <v>0</v>
      </c>
      <c r="K122" s="905">
        <f>I122*cc</f>
        <v>0</v>
      </c>
      <c r="L122" s="906"/>
      <c r="M122" s="906"/>
      <c r="N122" s="766"/>
    </row>
    <row r="123" spans="2:14" ht="15" thickBot="1" x14ac:dyDescent="0.35">
      <c r="B123" s="833"/>
      <c r="C123" s="834"/>
      <c r="D123" s="834"/>
      <c r="E123" s="834"/>
      <c r="F123" s="834"/>
      <c r="G123" s="834"/>
      <c r="H123" s="834"/>
      <c r="I123" s="834"/>
      <c r="J123" s="834"/>
      <c r="K123" s="836"/>
      <c r="L123" s="837"/>
      <c r="M123" s="837"/>
      <c r="N123" s="838"/>
    </row>
    <row r="124" spans="2:14" ht="14.4" x14ac:dyDescent="0.3">
      <c r="B124" s="839"/>
      <c r="C124" s="839"/>
      <c r="D124" s="839"/>
      <c r="E124" s="921" t="s">
        <v>624</v>
      </c>
      <c r="F124" s="921"/>
      <c r="G124" s="888">
        <f>G93+G97+G100+G104+G111+G115+G117+G118++G120+G122</f>
        <v>0</v>
      </c>
      <c r="H124" s="893" t="e">
        <f>+G124/$J$7</f>
        <v>#DIV/0!</v>
      </c>
      <c r="I124" s="888">
        <f>I93+I97+I111+I115+I117+I120+I122</f>
        <v>0</v>
      </c>
      <c r="J124" s="888">
        <f>J93+J97+J111+J115+J117+J120+J122</f>
        <v>0</v>
      </c>
      <c r="K124" s="888">
        <f>K93+K97+K111+K115+K117+K120+K122</f>
        <v>0</v>
      </c>
      <c r="L124" s="667"/>
      <c r="M124" s="922"/>
      <c r="N124" s="843"/>
    </row>
    <row r="125" spans="2:14" ht="14.4" x14ac:dyDescent="0.3">
      <c r="L125" s="898"/>
      <c r="M125" s="898"/>
      <c r="N125" s="681" t="s">
        <v>627</v>
      </c>
    </row>
    <row r="126" spans="2:14" ht="16.5" customHeight="1" x14ac:dyDescent="0.3">
      <c r="L126" s="898"/>
      <c r="M126" s="898"/>
      <c r="N126" s="681"/>
    </row>
    <row r="127" spans="2:14" ht="14.4" x14ac:dyDescent="0.3">
      <c r="B127" s="896" t="s">
        <v>628</v>
      </c>
      <c r="C127" s="897"/>
      <c r="G127" s="863"/>
      <c r="H127" s="864"/>
      <c r="L127" s="898" t="s">
        <v>598</v>
      </c>
      <c r="M127" s="898" t="s">
        <v>599</v>
      </c>
      <c r="N127" s="899" t="s">
        <v>600</v>
      </c>
    </row>
    <row r="128" spans="2:14" ht="14.4" x14ac:dyDescent="0.3">
      <c r="B128" s="899" t="s">
        <v>601</v>
      </c>
      <c r="C128" s="900"/>
      <c r="D128" s="899"/>
      <c r="E128" s="901"/>
      <c r="F128" s="901"/>
      <c r="G128" s="898" t="s">
        <v>602</v>
      </c>
      <c r="I128" s="898">
        <f>$J$1</f>
        <v>0</v>
      </c>
      <c r="J128" s="898">
        <f>$K$1</f>
        <v>0</v>
      </c>
      <c r="K128" s="736">
        <f>$L$1</f>
        <v>0</v>
      </c>
      <c r="L128" s="737" t="s">
        <v>603</v>
      </c>
      <c r="M128" s="737" t="s">
        <v>604</v>
      </c>
      <c r="N128" s="738"/>
    </row>
    <row r="129" spans="2:14" x14ac:dyDescent="0.3">
      <c r="B129" s="740" t="s">
        <v>605</v>
      </c>
      <c r="C129" s="741"/>
      <c r="D129" s="741"/>
      <c r="E129" s="742"/>
      <c r="F129" s="742"/>
      <c r="G129" s="743"/>
      <c r="H129" s="902" t="s">
        <v>606</v>
      </c>
      <c r="I129" s="763"/>
      <c r="J129" s="763"/>
      <c r="K129" s="746"/>
      <c r="L129" s="746"/>
      <c r="M129" s="747"/>
      <c r="N129" s="748"/>
    </row>
    <row r="130" spans="2:14" ht="14.4" x14ac:dyDescent="0.3">
      <c r="B130" s="939"/>
      <c r="C130" s="940"/>
      <c r="D130" s="940"/>
      <c r="E130" s="947"/>
      <c r="F130" s="903"/>
      <c r="G130" s="904"/>
      <c r="H130" s="893" t="e">
        <f>+G130/$J$7</f>
        <v>#DIV/0!</v>
      </c>
      <c r="I130" s="905">
        <f>G130*ca</f>
        <v>0</v>
      </c>
      <c r="J130" s="905">
        <f>G130*cb</f>
        <v>0</v>
      </c>
      <c r="K130" s="905">
        <f>I130*cc</f>
        <v>0</v>
      </c>
      <c r="L130" s="906"/>
      <c r="M130" s="906"/>
      <c r="N130" s="754"/>
    </row>
    <row r="131" spans="2:14" ht="14.4" x14ac:dyDescent="0.3">
      <c r="B131" s="937"/>
      <c r="C131" s="947"/>
      <c r="D131" s="947"/>
      <c r="E131" s="947"/>
      <c r="F131" s="903"/>
      <c r="G131" s="904"/>
      <c r="H131" s="893" t="e">
        <f>+G131/$J$7</f>
        <v>#DIV/0!</v>
      </c>
      <c r="I131" s="905">
        <f>G131*ca</f>
        <v>0</v>
      </c>
      <c r="J131" s="905">
        <f>G131*cb</f>
        <v>0</v>
      </c>
      <c r="K131" s="905">
        <f>I131*cc</f>
        <v>0</v>
      </c>
      <c r="L131" s="906"/>
      <c r="M131" s="906"/>
      <c r="N131" s="754"/>
    </row>
    <row r="132" spans="2:14" ht="14.4" x14ac:dyDescent="0.3">
      <c r="B132" s="755"/>
      <c r="C132" s="756"/>
      <c r="D132" s="756"/>
      <c r="E132" s="757" t="s">
        <v>609</v>
      </c>
      <c r="F132" s="757"/>
      <c r="G132" s="888">
        <f>SUM(G130:G131)</f>
        <v>0</v>
      </c>
      <c r="H132" s="907" t="e">
        <f>+G132/$J$7</f>
        <v>#DIV/0!</v>
      </c>
      <c r="I132" s="888">
        <f>SUM(I130:I131)</f>
        <v>0</v>
      </c>
      <c r="J132" s="888">
        <f>SUM(J130:J131)</f>
        <v>0</v>
      </c>
      <c r="K132" s="759">
        <f>SUM(K130:K131)</f>
        <v>0</v>
      </c>
      <c r="L132" s="760"/>
      <c r="M132" s="760"/>
      <c r="N132" s="761"/>
    </row>
    <row r="133" spans="2:14" x14ac:dyDescent="0.3">
      <c r="B133" s="740" t="s">
        <v>610</v>
      </c>
      <c r="C133" s="762"/>
      <c r="D133" s="762"/>
      <c r="E133" s="742"/>
      <c r="F133" s="742"/>
      <c r="G133" s="763"/>
      <c r="H133" s="763"/>
      <c r="I133" s="763"/>
      <c r="J133" s="763"/>
      <c r="K133" s="746"/>
      <c r="L133" s="764"/>
      <c r="M133" s="764"/>
      <c r="N133" s="765"/>
    </row>
    <row r="134" spans="2:14" ht="14.4" x14ac:dyDescent="0.3">
      <c r="B134" s="939"/>
      <c r="C134" s="940"/>
      <c r="D134" s="940"/>
      <c r="E134" s="940"/>
      <c r="F134" s="903"/>
      <c r="G134" s="904"/>
      <c r="H134" s="893" t="e">
        <f>+G134/$J$7</f>
        <v>#DIV/0!</v>
      </c>
      <c r="I134" s="905">
        <f>G134*ca</f>
        <v>0</v>
      </c>
      <c r="J134" s="905">
        <f>G134*cb</f>
        <v>0</v>
      </c>
      <c r="K134" s="905">
        <f>I134*cc</f>
        <v>0</v>
      </c>
      <c r="L134" s="906"/>
      <c r="M134" s="906"/>
      <c r="N134" s="766"/>
    </row>
    <row r="135" spans="2:14" ht="14.4" x14ac:dyDescent="0.3">
      <c r="B135" s="937"/>
      <c r="C135" s="947"/>
      <c r="D135" s="947"/>
      <c r="E135" s="947"/>
      <c r="F135" s="903"/>
      <c r="G135" s="904"/>
      <c r="H135" s="893" t="e">
        <f>+G135/$J$7</f>
        <v>#DIV/0!</v>
      </c>
      <c r="I135" s="905">
        <f>G135*ca</f>
        <v>0</v>
      </c>
      <c r="J135" s="905">
        <f>G135*cb</f>
        <v>0</v>
      </c>
      <c r="K135" s="905">
        <f>I135*cc</f>
        <v>0</v>
      </c>
      <c r="L135" s="906"/>
      <c r="M135" s="906"/>
      <c r="N135" s="766"/>
    </row>
    <row r="136" spans="2:14" ht="14.4" x14ac:dyDescent="0.3">
      <c r="B136" s="767"/>
      <c r="C136" s="756"/>
      <c r="D136" s="756"/>
      <c r="E136" s="757" t="s">
        <v>609</v>
      </c>
      <c r="F136" s="757"/>
      <c r="G136" s="888">
        <f>SUM(G134:G135)</f>
        <v>0</v>
      </c>
      <c r="H136" s="907" t="e">
        <f>+G136/$J$7</f>
        <v>#DIV/0!</v>
      </c>
      <c r="I136" s="888">
        <f>SUM(I134:I135)</f>
        <v>0</v>
      </c>
      <c r="J136" s="888">
        <f>SUM(J134:J135)</f>
        <v>0</v>
      </c>
      <c r="K136" s="759">
        <f>SUM(K134:K135)</f>
        <v>0</v>
      </c>
      <c r="L136" s="760"/>
      <c r="M136" s="760"/>
      <c r="N136" s="761"/>
    </row>
    <row r="137" spans="2:14" x14ac:dyDescent="0.3">
      <c r="B137" s="770" t="s">
        <v>611</v>
      </c>
      <c r="C137" s="771"/>
      <c r="D137" s="771"/>
      <c r="E137" s="742"/>
      <c r="F137" s="742"/>
      <c r="G137" s="763"/>
      <c r="H137" s="763"/>
      <c r="I137" s="763"/>
      <c r="J137" s="763"/>
      <c r="K137" s="746"/>
      <c r="L137" s="764"/>
      <c r="M137" s="764"/>
      <c r="N137" s="765"/>
    </row>
    <row r="138" spans="2:14" ht="14.4" x14ac:dyDescent="0.3">
      <c r="B138" s="937"/>
      <c r="C138" s="947"/>
      <c r="D138" s="947"/>
      <c r="E138" s="947"/>
      <c r="F138" s="903"/>
      <c r="G138" s="904"/>
      <c r="H138" s="893" t="e">
        <f>+G138/$J$7</f>
        <v>#DIV/0!</v>
      </c>
      <c r="I138" s="905">
        <f>G138*ca</f>
        <v>0</v>
      </c>
      <c r="J138" s="905">
        <f>G138*cb</f>
        <v>0</v>
      </c>
      <c r="K138" s="905">
        <f>I138*cc</f>
        <v>0</v>
      </c>
      <c r="L138" s="906"/>
      <c r="M138" s="906"/>
      <c r="N138" s="766"/>
    </row>
    <row r="139" spans="2:14" ht="14.4" x14ac:dyDescent="0.3">
      <c r="B139" s="767"/>
      <c r="C139" s="908"/>
      <c r="D139" s="756"/>
      <c r="E139" s="757" t="s">
        <v>609</v>
      </c>
      <c r="F139" s="757"/>
      <c r="G139" s="888">
        <f>SUM(G138:G138)</f>
        <v>0</v>
      </c>
      <c r="H139" s="907" t="e">
        <f>+G139/$J$7</f>
        <v>#DIV/0!</v>
      </c>
      <c r="I139" s="888">
        <f>SUM(I138)</f>
        <v>0</v>
      </c>
      <c r="J139" s="888">
        <f>SUM(J138)</f>
        <v>0</v>
      </c>
      <c r="K139" s="759">
        <f>SUM(K138)</f>
        <v>0</v>
      </c>
      <c r="L139" s="909"/>
      <c r="M139" s="909"/>
      <c r="N139" s="761"/>
    </row>
    <row r="140" spans="2:14" x14ac:dyDescent="0.3">
      <c r="B140" s="770" t="s">
        <v>612</v>
      </c>
      <c r="C140" s="774"/>
      <c r="D140" s="774"/>
      <c r="E140" s="742"/>
      <c r="F140" s="742"/>
      <c r="G140" s="763"/>
      <c r="H140" s="763"/>
      <c r="I140" s="763"/>
      <c r="J140" s="763"/>
      <c r="K140" s="746"/>
      <c r="L140" s="764"/>
      <c r="M140" s="764"/>
      <c r="N140" s="765"/>
    </row>
    <row r="141" spans="2:14" ht="14.4" x14ac:dyDescent="0.3">
      <c r="B141" s="939"/>
      <c r="C141" s="940"/>
      <c r="D141" s="940"/>
      <c r="E141" s="940"/>
      <c r="F141" s="903"/>
      <c r="G141" s="904"/>
      <c r="H141" s="893" t="e">
        <f>+G141/$J$7</f>
        <v>#DIV/0!</v>
      </c>
      <c r="I141" s="905">
        <f>G141*ca</f>
        <v>0</v>
      </c>
      <c r="J141" s="905">
        <f>G141*cb</f>
        <v>0</v>
      </c>
      <c r="K141" s="905">
        <f>I141*cc</f>
        <v>0</v>
      </c>
      <c r="L141" s="906"/>
      <c r="M141" s="906"/>
      <c r="N141" s="766"/>
    </row>
    <row r="142" spans="2:14" ht="14.4" x14ac:dyDescent="0.3">
      <c r="B142" s="872"/>
      <c r="C142" s="903"/>
      <c r="D142" s="903"/>
      <c r="E142" s="903"/>
      <c r="F142" s="903"/>
      <c r="G142" s="904"/>
      <c r="H142" s="893" t="e">
        <f>+G142/$J$7</f>
        <v>#DIV/0!</v>
      </c>
      <c r="I142" s="905">
        <f>G142*ca</f>
        <v>0</v>
      </c>
      <c r="J142" s="905">
        <f>G142*cb</f>
        <v>0</v>
      </c>
      <c r="K142" s="905">
        <f>I142*cc</f>
        <v>0</v>
      </c>
      <c r="L142" s="906"/>
      <c r="M142" s="906"/>
      <c r="N142" s="766"/>
    </row>
    <row r="143" spans="2:14" ht="14.4" x14ac:dyDescent="0.3">
      <c r="B143" s="767"/>
      <c r="C143" s="756"/>
      <c r="D143" s="756"/>
      <c r="E143" s="757" t="s">
        <v>609</v>
      </c>
      <c r="F143" s="757"/>
      <c r="G143" s="888">
        <f>SUM(G141:G141)</f>
        <v>0</v>
      </c>
      <c r="H143" s="907" t="e">
        <f>+G143/$J$7</f>
        <v>#DIV/0!</v>
      </c>
      <c r="I143" s="888">
        <f>SUM(I141:I141)</f>
        <v>0</v>
      </c>
      <c r="J143" s="888">
        <f>SUM(J141:J141)</f>
        <v>0</v>
      </c>
      <c r="K143" s="759">
        <f>SUM(K141:K141)</f>
        <v>0</v>
      </c>
      <c r="L143" s="910"/>
      <c r="M143" s="760"/>
      <c r="N143" s="761"/>
    </row>
    <row r="144" spans="2:14" ht="14.4" x14ac:dyDescent="0.3">
      <c r="B144" s="815" t="s">
        <v>613</v>
      </c>
      <c r="C144" s="819"/>
      <c r="D144" s="819"/>
      <c r="E144" s="820"/>
      <c r="F144" s="820"/>
      <c r="G144" s="829"/>
      <c r="H144" s="829"/>
      <c r="I144" s="829"/>
      <c r="J144" s="829"/>
      <c r="K144" s="850"/>
      <c r="L144" s="851"/>
      <c r="M144" s="851"/>
      <c r="N144" s="784"/>
    </row>
    <row r="145" spans="2:14" ht="14.4" x14ac:dyDescent="0.3">
      <c r="B145" s="939"/>
      <c r="C145" s="940"/>
      <c r="D145" s="940"/>
      <c r="E145" s="940"/>
      <c r="F145" s="903"/>
      <c r="G145" s="904"/>
      <c r="H145" s="893" t="e">
        <f t="shared" ref="H145:H150" si="6">+G145/$J$7</f>
        <v>#DIV/0!</v>
      </c>
      <c r="I145" s="905">
        <f>G145*ca</f>
        <v>0</v>
      </c>
      <c r="J145" s="905">
        <f>G145*cb</f>
        <v>0</v>
      </c>
      <c r="K145" s="905">
        <f>I145*cc</f>
        <v>0</v>
      </c>
      <c r="L145" s="906"/>
      <c r="M145" s="906"/>
      <c r="N145" s="766"/>
    </row>
    <row r="146" spans="2:14" ht="14.4" x14ac:dyDescent="0.3">
      <c r="B146" s="941"/>
      <c r="C146" s="948"/>
      <c r="D146" s="948"/>
      <c r="E146" s="948"/>
      <c r="F146" s="911"/>
      <c r="G146" s="904"/>
      <c r="H146" s="893" t="e">
        <f t="shared" si="6"/>
        <v>#DIV/0!</v>
      </c>
      <c r="I146" s="905">
        <f>G146*ca</f>
        <v>0</v>
      </c>
      <c r="J146" s="905">
        <f>G146*cb</f>
        <v>0</v>
      </c>
      <c r="K146" s="905">
        <f>I146*cc</f>
        <v>0</v>
      </c>
      <c r="L146" s="906"/>
      <c r="M146" s="906"/>
      <c r="N146" s="766"/>
    </row>
    <row r="147" spans="2:14" ht="14.4" x14ac:dyDescent="0.3">
      <c r="B147" s="937"/>
      <c r="C147" s="947"/>
      <c r="D147" s="947"/>
      <c r="E147" s="947"/>
      <c r="F147" s="903"/>
      <c r="G147" s="904"/>
      <c r="H147" s="893" t="e">
        <f t="shared" si="6"/>
        <v>#DIV/0!</v>
      </c>
      <c r="I147" s="905">
        <f>G147*ca</f>
        <v>0</v>
      </c>
      <c r="J147" s="905">
        <f>G147*cb</f>
        <v>0</v>
      </c>
      <c r="K147" s="905">
        <f>I147*cc</f>
        <v>0</v>
      </c>
      <c r="L147" s="906"/>
      <c r="M147" s="906"/>
      <c r="N147" s="766"/>
    </row>
    <row r="148" spans="2:14" ht="14.4" x14ac:dyDescent="0.3">
      <c r="B148" s="872"/>
      <c r="C148" s="903"/>
      <c r="D148" s="903"/>
      <c r="E148" s="903"/>
      <c r="F148" s="903"/>
      <c r="G148" s="904"/>
      <c r="H148" s="893" t="e">
        <f t="shared" si="6"/>
        <v>#DIV/0!</v>
      </c>
      <c r="I148" s="905">
        <f>G148*ca</f>
        <v>0</v>
      </c>
      <c r="J148" s="905">
        <f>G148*cb</f>
        <v>0</v>
      </c>
      <c r="K148" s="905">
        <f>I148*cc</f>
        <v>0</v>
      </c>
      <c r="L148" s="906"/>
      <c r="M148" s="906"/>
      <c r="N148" s="766"/>
    </row>
    <row r="149" spans="2:14" ht="14.4" x14ac:dyDescent="0.3">
      <c r="B149" s="937"/>
      <c r="C149" s="947"/>
      <c r="D149" s="947"/>
      <c r="E149" s="947"/>
      <c r="F149" s="903"/>
      <c r="G149" s="904"/>
      <c r="H149" s="893" t="e">
        <f t="shared" si="6"/>
        <v>#DIV/0!</v>
      </c>
      <c r="I149" s="905">
        <f>G149*ca</f>
        <v>0</v>
      </c>
      <c r="J149" s="905">
        <f>G149*cb</f>
        <v>0</v>
      </c>
      <c r="K149" s="905">
        <f>I149*cc</f>
        <v>0</v>
      </c>
      <c r="L149" s="906"/>
      <c r="M149" s="906"/>
      <c r="N149" s="766"/>
    </row>
    <row r="150" spans="2:14" ht="14.4" x14ac:dyDescent="0.3">
      <c r="B150" s="767"/>
      <c r="C150" s="756"/>
      <c r="D150" s="756"/>
      <c r="E150" s="757" t="s">
        <v>609</v>
      </c>
      <c r="F150" s="757"/>
      <c r="G150" s="888">
        <f>SUM(G145:G149)</f>
        <v>0</v>
      </c>
      <c r="H150" s="907" t="e">
        <f t="shared" si="6"/>
        <v>#DIV/0!</v>
      </c>
      <c r="I150" s="888">
        <f>SUM(I145:I149)</f>
        <v>0</v>
      </c>
      <c r="J150" s="888">
        <f>SUM(J145:J149)</f>
        <v>0</v>
      </c>
      <c r="K150" s="759">
        <f>SUM(K145:K149)</f>
        <v>0</v>
      </c>
      <c r="L150" s="910"/>
      <c r="M150" s="760"/>
      <c r="N150" s="761"/>
    </row>
    <row r="151" spans="2:14" x14ac:dyDescent="0.3">
      <c r="B151" s="770" t="s">
        <v>614</v>
      </c>
      <c r="C151" s="771"/>
      <c r="D151" s="771"/>
      <c r="E151" s="742"/>
      <c r="F151" s="742"/>
      <c r="G151" s="763"/>
      <c r="H151" s="763"/>
      <c r="I151" s="763"/>
      <c r="J151" s="763"/>
      <c r="K151" s="746"/>
      <c r="L151" s="764"/>
      <c r="M151" s="764"/>
      <c r="N151" s="765"/>
    </row>
    <row r="152" spans="2:14" ht="14.4" x14ac:dyDescent="0.3">
      <c r="B152" s="939"/>
      <c r="C152" s="940"/>
      <c r="D152" s="940"/>
      <c r="E152" s="940"/>
      <c r="F152" s="903"/>
      <c r="G152" s="904"/>
      <c r="H152" s="893" t="e">
        <f t="shared" ref="H152:H157" si="7">+G152/$J$7</f>
        <v>#DIV/0!</v>
      </c>
      <c r="I152" s="905">
        <f>G152*ca</f>
        <v>0</v>
      </c>
      <c r="J152" s="905">
        <f>G152*cb</f>
        <v>0</v>
      </c>
      <c r="K152" s="905">
        <f>I152*cc</f>
        <v>0</v>
      </c>
      <c r="L152" s="906"/>
      <c r="M152" s="906"/>
      <c r="N152" s="766"/>
    </row>
    <row r="153" spans="2:14" ht="14.4" x14ac:dyDescent="0.3">
      <c r="B153" s="937"/>
      <c r="C153" s="947"/>
      <c r="D153" s="947"/>
      <c r="E153" s="947"/>
      <c r="F153" s="903"/>
      <c r="G153" s="904"/>
      <c r="H153" s="893" t="e">
        <f t="shared" si="7"/>
        <v>#DIV/0!</v>
      </c>
      <c r="I153" s="905">
        <f>G153*ca</f>
        <v>0</v>
      </c>
      <c r="J153" s="905">
        <f>G153*cb</f>
        <v>0</v>
      </c>
      <c r="K153" s="905">
        <f>I153*cc</f>
        <v>0</v>
      </c>
      <c r="L153" s="906"/>
      <c r="M153" s="906"/>
      <c r="N153" s="766"/>
    </row>
    <row r="154" spans="2:14" ht="15" thickBot="1" x14ac:dyDescent="0.35">
      <c r="B154" s="787"/>
      <c r="C154" s="788"/>
      <c r="D154" s="788"/>
      <c r="E154" s="789" t="s">
        <v>609</v>
      </c>
      <c r="F154" s="789"/>
      <c r="G154" s="790">
        <f>SUM(G152:G153)</f>
        <v>0</v>
      </c>
      <c r="H154" s="912" t="e">
        <f t="shared" si="7"/>
        <v>#DIV/0!</v>
      </c>
      <c r="I154" s="790">
        <f>SUM(I152:I153)</f>
        <v>0</v>
      </c>
      <c r="J154" s="790">
        <f>SUM(J152:J153)</f>
        <v>0</v>
      </c>
      <c r="K154" s="790">
        <f>SUM(K152:K153)</f>
        <v>0</v>
      </c>
      <c r="L154" s="913"/>
      <c r="M154" s="913"/>
      <c r="N154" s="914"/>
    </row>
    <row r="155" spans="2:14" ht="14.4" x14ac:dyDescent="0.3">
      <c r="B155" s="794"/>
      <c r="C155" s="795"/>
      <c r="D155" s="796"/>
      <c r="E155" s="797" t="s">
        <v>615</v>
      </c>
      <c r="F155" s="797"/>
      <c r="G155" s="798">
        <f>G154+G150+G143+G136+G132</f>
        <v>0</v>
      </c>
      <c r="H155" s="915" t="e">
        <f t="shared" si="7"/>
        <v>#DIV/0!</v>
      </c>
      <c r="I155" s="800"/>
      <c r="J155" s="800"/>
      <c r="L155" s="667"/>
      <c r="M155" s="667"/>
      <c r="N155" s="916"/>
    </row>
    <row r="156" spans="2:14" ht="14.4" x14ac:dyDescent="0.3">
      <c r="B156" s="804" t="s">
        <v>616</v>
      </c>
      <c r="C156" s="805" t="s">
        <v>609</v>
      </c>
      <c r="D156" s="923">
        <f>D117</f>
        <v>0</v>
      </c>
      <c r="E156" s="807" t="s">
        <v>617</v>
      </c>
      <c r="F156" s="808"/>
      <c r="G156" s="817">
        <f>D156*F156</f>
        <v>0</v>
      </c>
      <c r="H156" s="917" t="e">
        <f t="shared" si="7"/>
        <v>#DIV/0!</v>
      </c>
      <c r="I156" s="811">
        <f>G156*ca</f>
        <v>0</v>
      </c>
      <c r="J156" s="811">
        <f>G156*cb</f>
        <v>0</v>
      </c>
      <c r="K156" s="811">
        <f>I156*cc</f>
        <v>0</v>
      </c>
      <c r="L156" s="812"/>
      <c r="M156" s="812"/>
      <c r="N156" s="813"/>
    </row>
    <row r="157" spans="2:14" ht="14.4" x14ac:dyDescent="0.3">
      <c r="B157" s="815" t="s">
        <v>618</v>
      </c>
      <c r="C157" s="805" t="s">
        <v>609</v>
      </c>
      <c r="D157" s="924">
        <f>D118</f>
        <v>0</v>
      </c>
      <c r="E157" s="807" t="s">
        <v>617</v>
      </c>
      <c r="F157" s="808"/>
      <c r="G157" s="817">
        <f>D157*F157</f>
        <v>0</v>
      </c>
      <c r="H157" s="893" t="e">
        <f t="shared" si="7"/>
        <v>#DIV/0!</v>
      </c>
      <c r="I157" s="817">
        <f>G157*ca</f>
        <v>0</v>
      </c>
      <c r="J157" s="905">
        <f>G157*cb</f>
        <v>0</v>
      </c>
      <c r="K157" s="905">
        <f>I157*cc</f>
        <v>0</v>
      </c>
      <c r="L157" s="906"/>
      <c r="M157" s="906"/>
      <c r="N157" s="766"/>
    </row>
    <row r="158" spans="2:14" ht="14.4" x14ac:dyDescent="0.3">
      <c r="B158" s="804" t="s">
        <v>619</v>
      </c>
      <c r="C158" s="818"/>
      <c r="D158" s="819"/>
      <c r="E158" s="820"/>
      <c r="F158" s="821"/>
      <c r="G158" s="829"/>
      <c r="H158" s="829"/>
      <c r="I158" s="829"/>
      <c r="J158" s="829"/>
      <c r="K158" s="823"/>
      <c r="L158" s="824"/>
      <c r="M158" s="824"/>
      <c r="N158" s="825"/>
    </row>
    <row r="159" spans="2:14" ht="14.4" x14ac:dyDescent="0.3">
      <c r="B159" s="872"/>
      <c r="C159" s="805" t="s">
        <v>609</v>
      </c>
      <c r="D159" s="925">
        <f>D120</f>
        <v>0</v>
      </c>
      <c r="E159" s="807" t="s">
        <v>617</v>
      </c>
      <c r="F159" s="808"/>
      <c r="G159" s="817">
        <f>D159*F159</f>
        <v>0</v>
      </c>
      <c r="H159" s="893" t="e">
        <f>+G159/$J$7</f>
        <v>#DIV/0!</v>
      </c>
      <c r="I159" s="817">
        <f>G159*ca</f>
        <v>0</v>
      </c>
      <c r="J159" s="905">
        <f>G159*cb</f>
        <v>0</v>
      </c>
      <c r="K159" s="905">
        <f>I159*cc</f>
        <v>0</v>
      </c>
      <c r="L159" s="906"/>
      <c r="M159" s="906"/>
      <c r="N159" s="766"/>
    </row>
    <row r="160" spans="2:14" ht="14.4" x14ac:dyDescent="0.3">
      <c r="B160" s="815" t="s">
        <v>620</v>
      </c>
      <c r="C160" s="827"/>
      <c r="D160" s="828"/>
      <c r="E160" s="829"/>
      <c r="F160" s="829"/>
      <c r="G160" s="829"/>
      <c r="H160" s="829"/>
      <c r="I160" s="829"/>
      <c r="J160" s="829"/>
      <c r="K160" s="823"/>
      <c r="L160" s="824"/>
      <c r="M160" s="824"/>
      <c r="N160" s="825"/>
    </row>
    <row r="161" spans="2:14" ht="14.4" x14ac:dyDescent="0.3">
      <c r="B161" s="872"/>
      <c r="C161" s="919" t="s">
        <v>609</v>
      </c>
      <c r="D161" s="925">
        <f>D122</f>
        <v>0</v>
      </c>
      <c r="E161" s="807" t="s">
        <v>617</v>
      </c>
      <c r="F161" s="920"/>
      <c r="G161" s="817">
        <f>D161*F161</f>
        <v>0</v>
      </c>
      <c r="H161" s="893" t="e">
        <f>+G161/$J$7</f>
        <v>#DIV/0!</v>
      </c>
      <c r="I161" s="817">
        <f>G161*ca</f>
        <v>0</v>
      </c>
      <c r="J161" s="905">
        <f>G161*cb</f>
        <v>0</v>
      </c>
      <c r="K161" s="905">
        <f>I161*cc</f>
        <v>0</v>
      </c>
      <c r="L161" s="906"/>
      <c r="M161" s="906"/>
      <c r="N161" s="766"/>
    </row>
    <row r="162" spans="2:14" ht="15" thickBot="1" x14ac:dyDescent="0.35">
      <c r="B162" s="833"/>
      <c r="C162" s="834"/>
      <c r="D162" s="834"/>
      <c r="E162" s="834"/>
      <c r="F162" s="834"/>
      <c r="G162" s="834"/>
      <c r="H162" s="834"/>
      <c r="I162" s="834"/>
      <c r="J162" s="834"/>
      <c r="K162" s="836"/>
      <c r="L162" s="837"/>
      <c r="M162" s="837"/>
      <c r="N162" s="838"/>
    </row>
    <row r="163" spans="2:14" ht="14.4" x14ac:dyDescent="0.3">
      <c r="B163" s="839"/>
      <c r="C163" s="839"/>
      <c r="D163" s="839"/>
      <c r="E163" s="921" t="s">
        <v>624</v>
      </c>
      <c r="F163" s="921"/>
      <c r="G163" s="888">
        <f>G132+G136+G139+G143+G150+G154+G156+G157+G159+G161</f>
        <v>0</v>
      </c>
      <c r="H163" s="907" t="e">
        <f>G163/$J$7</f>
        <v>#DIV/0!</v>
      </c>
      <c r="I163" s="888">
        <f>I132+I136+I150+I154+I156+I159+I161</f>
        <v>0</v>
      </c>
      <c r="J163" s="888">
        <f>J132+J136+J150+J154+J156+J159+J161</f>
        <v>0</v>
      </c>
      <c r="K163" s="888">
        <f>K132+K136+K150+K154+K156+K159+K161</f>
        <v>0</v>
      </c>
      <c r="L163" s="667"/>
      <c r="M163" s="922"/>
      <c r="N163" s="843"/>
    </row>
    <row r="164" spans="2:14" x14ac:dyDescent="0.3">
      <c r="E164" s="71"/>
      <c r="F164" s="71"/>
      <c r="G164" s="867"/>
      <c r="H164" s="927"/>
      <c r="I164" s="864"/>
      <c r="J164" s="864"/>
      <c r="N164" s="681" t="s">
        <v>629</v>
      </c>
    </row>
    <row r="165" spans="2:14" ht="16.5" customHeight="1" x14ac:dyDescent="0.3">
      <c r="E165" s="71"/>
      <c r="F165" s="71"/>
      <c r="G165" s="867"/>
      <c r="H165" s="927"/>
      <c r="I165" s="864"/>
      <c r="J165" s="864"/>
      <c r="N165" s="681"/>
    </row>
    <row r="166" spans="2:14" ht="14.4" x14ac:dyDescent="0.3">
      <c r="B166" s="896" t="s">
        <v>630</v>
      </c>
      <c r="C166" s="897"/>
      <c r="G166" s="863"/>
      <c r="H166" s="864"/>
      <c r="L166" s="898" t="s">
        <v>598</v>
      </c>
      <c r="M166" s="898" t="s">
        <v>599</v>
      </c>
      <c r="N166" s="899" t="s">
        <v>600</v>
      </c>
    </row>
    <row r="167" spans="2:14" ht="14.4" x14ac:dyDescent="0.3">
      <c r="B167" s="899" t="s">
        <v>601</v>
      </c>
      <c r="C167" s="900"/>
      <c r="D167" s="899"/>
      <c r="E167" s="901"/>
      <c r="F167" s="901"/>
      <c r="G167" s="898" t="s">
        <v>602</v>
      </c>
      <c r="I167" s="898">
        <f>J157</f>
        <v>0</v>
      </c>
      <c r="J167" s="898">
        <f>$K$1</f>
        <v>0</v>
      </c>
      <c r="K167" s="736">
        <f>$L$1</f>
        <v>0</v>
      </c>
      <c r="L167" s="737" t="s">
        <v>603</v>
      </c>
      <c r="M167" s="737" t="s">
        <v>604</v>
      </c>
      <c r="N167" s="738"/>
    </row>
    <row r="168" spans="2:14" x14ac:dyDescent="0.3">
      <c r="B168" s="740" t="s">
        <v>605</v>
      </c>
      <c r="C168" s="741"/>
      <c r="D168" s="741"/>
      <c r="E168" s="742"/>
      <c r="F168" s="742"/>
      <c r="G168" s="743"/>
      <c r="H168" s="902" t="s">
        <v>606</v>
      </c>
      <c r="I168" s="763"/>
      <c r="J168" s="763"/>
      <c r="K168" s="746"/>
      <c r="L168" s="746"/>
      <c r="M168" s="747"/>
      <c r="N168" s="748"/>
    </row>
    <row r="169" spans="2:14" ht="14.4" x14ac:dyDescent="0.3">
      <c r="B169" s="939"/>
      <c r="C169" s="940"/>
      <c r="D169" s="940"/>
      <c r="E169" s="947"/>
      <c r="F169" s="903"/>
      <c r="G169" s="904"/>
      <c r="H169" s="893" t="e">
        <f>+G169/$J$7</f>
        <v>#DIV/0!</v>
      </c>
      <c r="I169" s="905">
        <f>G169*ca</f>
        <v>0</v>
      </c>
      <c r="J169" s="905">
        <f>G169*cb</f>
        <v>0</v>
      </c>
      <c r="K169" s="905">
        <f>I169*cc</f>
        <v>0</v>
      </c>
      <c r="L169" s="906"/>
      <c r="M169" s="906"/>
      <c r="N169" s="754"/>
    </row>
    <row r="170" spans="2:14" ht="14.4" x14ac:dyDescent="0.3">
      <c r="B170" s="937"/>
      <c r="C170" s="947"/>
      <c r="D170" s="947"/>
      <c r="E170" s="947"/>
      <c r="F170" s="903"/>
      <c r="G170" s="904"/>
      <c r="H170" s="893" t="e">
        <f>+G170/$J$7</f>
        <v>#DIV/0!</v>
      </c>
      <c r="I170" s="905">
        <f>G170*ca</f>
        <v>0</v>
      </c>
      <c r="J170" s="905">
        <f>G170*cb</f>
        <v>0</v>
      </c>
      <c r="K170" s="905">
        <f>I170*cc</f>
        <v>0</v>
      </c>
      <c r="L170" s="906"/>
      <c r="M170" s="906"/>
      <c r="N170" s="754"/>
    </row>
    <row r="171" spans="2:14" ht="14.4" x14ac:dyDescent="0.3">
      <c r="B171" s="755"/>
      <c r="C171" s="756"/>
      <c r="D171" s="756"/>
      <c r="E171" s="757" t="s">
        <v>609</v>
      </c>
      <c r="F171" s="757"/>
      <c r="G171" s="888">
        <f>SUM(G169:G170)</f>
        <v>0</v>
      </c>
      <c r="H171" s="907" t="e">
        <f>+G171/$J$7</f>
        <v>#DIV/0!</v>
      </c>
      <c r="I171" s="888">
        <f>SUM(I169:I170)</f>
        <v>0</v>
      </c>
      <c r="J171" s="888">
        <f>SUM(J169:J170)</f>
        <v>0</v>
      </c>
      <c r="K171" s="759">
        <f>SUM(K169:K170)</f>
        <v>0</v>
      </c>
      <c r="L171" s="760"/>
      <c r="M171" s="760"/>
      <c r="N171" s="761"/>
    </row>
    <row r="172" spans="2:14" x14ac:dyDescent="0.3">
      <c r="B172" s="740" t="s">
        <v>610</v>
      </c>
      <c r="C172" s="762"/>
      <c r="D172" s="762"/>
      <c r="E172" s="742"/>
      <c r="F172" s="742"/>
      <c r="G172" s="763"/>
      <c r="H172" s="763"/>
      <c r="I172" s="763"/>
      <c r="J172" s="763"/>
      <c r="K172" s="746"/>
      <c r="L172" s="764"/>
      <c r="M172" s="764"/>
      <c r="N172" s="765"/>
    </row>
    <row r="173" spans="2:14" ht="14.4" x14ac:dyDescent="0.3">
      <c r="B173" s="939"/>
      <c r="C173" s="940"/>
      <c r="D173" s="940"/>
      <c r="E173" s="940"/>
      <c r="F173" s="903"/>
      <c r="G173" s="904"/>
      <c r="H173" s="893" t="e">
        <f>+G173/$J$7</f>
        <v>#DIV/0!</v>
      </c>
      <c r="I173" s="905">
        <f>G173*ca</f>
        <v>0</v>
      </c>
      <c r="J173" s="905">
        <f>G173*cb</f>
        <v>0</v>
      </c>
      <c r="K173" s="905">
        <f>I173*cc</f>
        <v>0</v>
      </c>
      <c r="L173" s="906"/>
      <c r="M173" s="906"/>
      <c r="N173" s="766"/>
    </row>
    <row r="174" spans="2:14" ht="14.4" x14ac:dyDescent="0.3">
      <c r="B174" s="937"/>
      <c r="C174" s="947"/>
      <c r="D174" s="947"/>
      <c r="E174" s="947"/>
      <c r="F174" s="903"/>
      <c r="G174" s="904"/>
      <c r="H174" s="893" t="e">
        <f>+G174/$J$7</f>
        <v>#DIV/0!</v>
      </c>
      <c r="I174" s="905">
        <f>G174*ca</f>
        <v>0</v>
      </c>
      <c r="J174" s="905">
        <f>G174*cb</f>
        <v>0</v>
      </c>
      <c r="K174" s="905">
        <f>I174*cc</f>
        <v>0</v>
      </c>
      <c r="L174" s="906"/>
      <c r="M174" s="906"/>
      <c r="N174" s="766"/>
    </row>
    <row r="175" spans="2:14" ht="14.4" x14ac:dyDescent="0.3">
      <c r="B175" s="767"/>
      <c r="C175" s="756"/>
      <c r="D175" s="756"/>
      <c r="E175" s="757" t="s">
        <v>609</v>
      </c>
      <c r="F175" s="757"/>
      <c r="G175" s="888">
        <f>SUM(G173:G174)</f>
        <v>0</v>
      </c>
      <c r="H175" s="907" t="e">
        <f>+G175/$J$7</f>
        <v>#DIV/0!</v>
      </c>
      <c r="I175" s="888">
        <f>SUM(I173:I174)</f>
        <v>0</v>
      </c>
      <c r="J175" s="888">
        <f>SUM(J173:J174)</f>
        <v>0</v>
      </c>
      <c r="K175" s="759">
        <f>SUM(K173:K174)</f>
        <v>0</v>
      </c>
      <c r="L175" s="760"/>
      <c r="M175" s="760"/>
      <c r="N175" s="761"/>
    </row>
    <row r="176" spans="2:14" x14ac:dyDescent="0.3">
      <c r="B176" s="770" t="s">
        <v>611</v>
      </c>
      <c r="C176" s="771"/>
      <c r="D176" s="771"/>
      <c r="E176" s="742"/>
      <c r="F176" s="742"/>
      <c r="G176" s="763"/>
      <c r="H176" s="763"/>
      <c r="I176" s="763"/>
      <c r="J176" s="763"/>
      <c r="K176" s="746"/>
      <c r="L176" s="764"/>
      <c r="M176" s="764"/>
      <c r="N176" s="765"/>
    </row>
    <row r="177" spans="2:14" ht="14.4" x14ac:dyDescent="0.3">
      <c r="B177" s="937"/>
      <c r="C177" s="947"/>
      <c r="D177" s="947"/>
      <c r="E177" s="947"/>
      <c r="F177" s="903"/>
      <c r="G177" s="904"/>
      <c r="H177" s="893" t="e">
        <f>+G177/$J$7</f>
        <v>#DIV/0!</v>
      </c>
      <c r="I177" s="905">
        <f>G177*ca</f>
        <v>0</v>
      </c>
      <c r="J177" s="905">
        <f>G177*cb</f>
        <v>0</v>
      </c>
      <c r="K177" s="905">
        <f>I177*cc</f>
        <v>0</v>
      </c>
      <c r="L177" s="906"/>
      <c r="M177" s="906"/>
      <c r="N177" s="766"/>
    </row>
    <row r="178" spans="2:14" ht="14.4" x14ac:dyDescent="0.3">
      <c r="B178" s="767"/>
      <c r="C178" s="908"/>
      <c r="D178" s="756"/>
      <c r="E178" s="757" t="s">
        <v>609</v>
      </c>
      <c r="F178" s="757"/>
      <c r="G178" s="888">
        <f>SUM(G177:G177)</f>
        <v>0</v>
      </c>
      <c r="H178" s="907" t="e">
        <f>+G178/$J$7</f>
        <v>#DIV/0!</v>
      </c>
      <c r="I178" s="888">
        <f>SUM(I177)</f>
        <v>0</v>
      </c>
      <c r="J178" s="888">
        <f>SUM(J177)</f>
        <v>0</v>
      </c>
      <c r="K178" s="759">
        <f>SUM(K177)</f>
        <v>0</v>
      </c>
      <c r="L178" s="909"/>
      <c r="M178" s="909"/>
      <c r="N178" s="761"/>
    </row>
    <row r="179" spans="2:14" x14ac:dyDescent="0.3">
      <c r="B179" s="770" t="s">
        <v>612</v>
      </c>
      <c r="C179" s="774"/>
      <c r="D179" s="774"/>
      <c r="E179" s="742"/>
      <c r="F179" s="742"/>
      <c r="G179" s="763"/>
      <c r="H179" s="763"/>
      <c r="I179" s="763"/>
      <c r="J179" s="763"/>
      <c r="K179" s="746"/>
      <c r="L179" s="764"/>
      <c r="M179" s="764"/>
      <c r="N179" s="765"/>
    </row>
    <row r="180" spans="2:14" ht="14.4" x14ac:dyDescent="0.3">
      <c r="B180" s="939"/>
      <c r="C180" s="940"/>
      <c r="D180" s="940"/>
      <c r="E180" s="940"/>
      <c r="F180" s="903"/>
      <c r="G180" s="904"/>
      <c r="H180" s="893" t="e">
        <f>+G180/$J$7</f>
        <v>#DIV/0!</v>
      </c>
      <c r="I180" s="905">
        <f>G180*ca</f>
        <v>0</v>
      </c>
      <c r="J180" s="905">
        <f>G180*cb</f>
        <v>0</v>
      </c>
      <c r="K180" s="905">
        <f>I180*cc</f>
        <v>0</v>
      </c>
      <c r="L180" s="906"/>
      <c r="M180" s="906"/>
      <c r="N180" s="766"/>
    </row>
    <row r="181" spans="2:14" ht="14.4" x14ac:dyDescent="0.3">
      <c r="B181" s="872"/>
      <c r="C181" s="903"/>
      <c r="D181" s="903"/>
      <c r="E181" s="903"/>
      <c r="F181" s="903"/>
      <c r="G181" s="904"/>
      <c r="H181" s="893" t="e">
        <f>+G181/$J$7</f>
        <v>#DIV/0!</v>
      </c>
      <c r="I181" s="905">
        <f>G181*ca</f>
        <v>0</v>
      </c>
      <c r="J181" s="905">
        <f>G181*cb</f>
        <v>0</v>
      </c>
      <c r="K181" s="905">
        <f>I181*cc</f>
        <v>0</v>
      </c>
      <c r="L181" s="906"/>
      <c r="M181" s="906"/>
      <c r="N181" s="766"/>
    </row>
    <row r="182" spans="2:14" ht="14.4" x14ac:dyDescent="0.3">
      <c r="B182" s="767"/>
      <c r="C182" s="756"/>
      <c r="D182" s="756"/>
      <c r="E182" s="757" t="s">
        <v>609</v>
      </c>
      <c r="F182" s="757"/>
      <c r="G182" s="888">
        <f>SUM(G180:G180)</f>
        <v>0</v>
      </c>
      <c r="H182" s="907" t="e">
        <f>+G182/$J$7</f>
        <v>#DIV/0!</v>
      </c>
      <c r="I182" s="888">
        <f>SUM(I180:I180)</f>
        <v>0</v>
      </c>
      <c r="J182" s="888">
        <f>SUM(J180:J180)</f>
        <v>0</v>
      </c>
      <c r="K182" s="759">
        <f>SUM(K180:K180)</f>
        <v>0</v>
      </c>
      <c r="L182" s="910"/>
      <c r="M182" s="760"/>
      <c r="N182" s="761"/>
    </row>
    <row r="183" spans="2:14" ht="14.4" x14ac:dyDescent="0.3">
      <c r="B183" s="815" t="s">
        <v>613</v>
      </c>
      <c r="C183" s="819"/>
      <c r="D183" s="819"/>
      <c r="E183" s="820"/>
      <c r="F183" s="820"/>
      <c r="G183" s="829"/>
      <c r="H183" s="829"/>
      <c r="I183" s="829"/>
      <c r="J183" s="829"/>
      <c r="K183" s="850"/>
      <c r="L183" s="851"/>
      <c r="M183" s="851"/>
      <c r="N183" s="784"/>
    </row>
    <row r="184" spans="2:14" ht="14.4" x14ac:dyDescent="0.3">
      <c r="B184" s="939"/>
      <c r="C184" s="940"/>
      <c r="D184" s="940"/>
      <c r="E184" s="940"/>
      <c r="F184" s="903"/>
      <c r="G184" s="904"/>
      <c r="H184" s="893" t="e">
        <f t="shared" ref="H184:H189" si="8">+G184/$J$7</f>
        <v>#DIV/0!</v>
      </c>
      <c r="I184" s="905">
        <f>G184*ca</f>
        <v>0</v>
      </c>
      <c r="J184" s="905">
        <f>G184*cb</f>
        <v>0</v>
      </c>
      <c r="K184" s="905">
        <f>I184*cc</f>
        <v>0</v>
      </c>
      <c r="L184" s="906"/>
      <c r="M184" s="906"/>
      <c r="N184" s="766"/>
    </row>
    <row r="185" spans="2:14" ht="14.4" x14ac:dyDescent="0.3">
      <c r="B185" s="941"/>
      <c r="C185" s="948"/>
      <c r="D185" s="948"/>
      <c r="E185" s="948"/>
      <c r="F185" s="911"/>
      <c r="G185" s="904"/>
      <c r="H185" s="893" t="e">
        <f t="shared" si="8"/>
        <v>#DIV/0!</v>
      </c>
      <c r="I185" s="905">
        <f>G185*ca</f>
        <v>0</v>
      </c>
      <c r="J185" s="905">
        <f>G185*cb</f>
        <v>0</v>
      </c>
      <c r="K185" s="905">
        <f>I185*cc</f>
        <v>0</v>
      </c>
      <c r="L185" s="906"/>
      <c r="M185" s="906"/>
      <c r="N185" s="766"/>
    </row>
    <row r="186" spans="2:14" ht="14.4" x14ac:dyDescent="0.3">
      <c r="B186" s="937"/>
      <c r="C186" s="947"/>
      <c r="D186" s="947"/>
      <c r="E186" s="947"/>
      <c r="F186" s="903"/>
      <c r="G186" s="904"/>
      <c r="H186" s="893" t="e">
        <f t="shared" si="8"/>
        <v>#DIV/0!</v>
      </c>
      <c r="I186" s="905">
        <f>G186*ca</f>
        <v>0</v>
      </c>
      <c r="J186" s="905">
        <f>G186*cb</f>
        <v>0</v>
      </c>
      <c r="K186" s="905">
        <f>I186*cc</f>
        <v>0</v>
      </c>
      <c r="L186" s="906"/>
      <c r="M186" s="906"/>
      <c r="N186" s="766"/>
    </row>
    <row r="187" spans="2:14" ht="14.4" x14ac:dyDescent="0.3">
      <c r="B187" s="872"/>
      <c r="C187" s="903"/>
      <c r="D187" s="903"/>
      <c r="E187" s="903"/>
      <c r="F187" s="903"/>
      <c r="G187" s="904"/>
      <c r="H187" s="893" t="e">
        <f t="shared" si="8"/>
        <v>#DIV/0!</v>
      </c>
      <c r="I187" s="905">
        <f>G187*ca</f>
        <v>0</v>
      </c>
      <c r="J187" s="905">
        <f>G187*cb</f>
        <v>0</v>
      </c>
      <c r="K187" s="905">
        <f>I187*cc</f>
        <v>0</v>
      </c>
      <c r="L187" s="906"/>
      <c r="M187" s="906"/>
      <c r="N187" s="766"/>
    </row>
    <row r="188" spans="2:14" ht="14.4" x14ac:dyDescent="0.3">
      <c r="B188" s="937"/>
      <c r="C188" s="947"/>
      <c r="D188" s="947"/>
      <c r="E188" s="947"/>
      <c r="F188" s="903"/>
      <c r="G188" s="904"/>
      <c r="H188" s="893" t="e">
        <f t="shared" si="8"/>
        <v>#DIV/0!</v>
      </c>
      <c r="I188" s="905">
        <f>G188*ca</f>
        <v>0</v>
      </c>
      <c r="J188" s="905">
        <f>G188*cb</f>
        <v>0</v>
      </c>
      <c r="K188" s="905">
        <f>I188*cc</f>
        <v>0</v>
      </c>
      <c r="L188" s="906"/>
      <c r="M188" s="906"/>
      <c r="N188" s="766"/>
    </row>
    <row r="189" spans="2:14" ht="14.4" x14ac:dyDescent="0.3">
      <c r="B189" s="767"/>
      <c r="C189" s="756"/>
      <c r="D189" s="756"/>
      <c r="E189" s="757" t="s">
        <v>609</v>
      </c>
      <c r="F189" s="757"/>
      <c r="G189" s="888">
        <f>SUM(G184:G188)</f>
        <v>0</v>
      </c>
      <c r="H189" s="907" t="e">
        <f t="shared" si="8"/>
        <v>#DIV/0!</v>
      </c>
      <c r="I189" s="888">
        <f>SUM(I184:I188)</f>
        <v>0</v>
      </c>
      <c r="J189" s="888">
        <f>SUM(J184:J188)</f>
        <v>0</v>
      </c>
      <c r="K189" s="759">
        <f>SUM(K184:K188)</f>
        <v>0</v>
      </c>
      <c r="L189" s="910"/>
      <c r="M189" s="760"/>
      <c r="N189" s="761"/>
    </row>
    <row r="190" spans="2:14" x14ac:dyDescent="0.3">
      <c r="B190" s="770" t="s">
        <v>614</v>
      </c>
      <c r="C190" s="771"/>
      <c r="D190" s="771"/>
      <c r="E190" s="742"/>
      <c r="F190" s="742"/>
      <c r="G190" s="763"/>
      <c r="H190" s="763"/>
      <c r="I190" s="763"/>
      <c r="J190" s="763"/>
      <c r="K190" s="746"/>
      <c r="L190" s="764"/>
      <c r="M190" s="764"/>
      <c r="N190" s="765"/>
    </row>
    <row r="191" spans="2:14" ht="14.4" x14ac:dyDescent="0.3">
      <c r="B191" s="939"/>
      <c r="C191" s="940"/>
      <c r="D191" s="940"/>
      <c r="E191" s="940"/>
      <c r="F191" s="903"/>
      <c r="G191" s="904"/>
      <c r="H191" s="893" t="e">
        <f t="shared" ref="H191:H196" si="9">+G191/$J$7</f>
        <v>#DIV/0!</v>
      </c>
      <c r="I191" s="905">
        <f>G191*ca</f>
        <v>0</v>
      </c>
      <c r="J191" s="905">
        <f>G191*cb</f>
        <v>0</v>
      </c>
      <c r="K191" s="905">
        <f>I191*cc</f>
        <v>0</v>
      </c>
      <c r="L191" s="906"/>
      <c r="M191" s="906"/>
      <c r="N191" s="766"/>
    </row>
    <row r="192" spans="2:14" ht="14.4" x14ac:dyDescent="0.3">
      <c r="B192" s="937"/>
      <c r="C192" s="947"/>
      <c r="D192" s="947"/>
      <c r="E192" s="947"/>
      <c r="F192" s="903"/>
      <c r="G192" s="904"/>
      <c r="H192" s="893" t="e">
        <f t="shared" si="9"/>
        <v>#DIV/0!</v>
      </c>
      <c r="I192" s="905">
        <f>G192*ca</f>
        <v>0</v>
      </c>
      <c r="J192" s="905">
        <f>G192*cb</f>
        <v>0</v>
      </c>
      <c r="K192" s="905">
        <f>I192*cc</f>
        <v>0</v>
      </c>
      <c r="L192" s="906"/>
      <c r="M192" s="906"/>
      <c r="N192" s="766"/>
    </row>
    <row r="193" spans="2:14" ht="15" thickBot="1" x14ac:dyDescent="0.35">
      <c r="B193" s="787"/>
      <c r="C193" s="788"/>
      <c r="D193" s="788"/>
      <c r="E193" s="789" t="s">
        <v>609</v>
      </c>
      <c r="F193" s="789"/>
      <c r="G193" s="790">
        <f>SUM(G191:G192)</f>
        <v>0</v>
      </c>
      <c r="H193" s="912" t="e">
        <f t="shared" si="9"/>
        <v>#DIV/0!</v>
      </c>
      <c r="I193" s="790">
        <f>SUM(I191:I192)</f>
        <v>0</v>
      </c>
      <c r="J193" s="790">
        <f>SUM(J191:J192)</f>
        <v>0</v>
      </c>
      <c r="K193" s="790">
        <f>SUM(K191:K192)</f>
        <v>0</v>
      </c>
      <c r="L193" s="913"/>
      <c r="M193" s="913"/>
      <c r="N193" s="914"/>
    </row>
    <row r="194" spans="2:14" ht="14.4" x14ac:dyDescent="0.3">
      <c r="B194" s="794"/>
      <c r="C194" s="795"/>
      <c r="D194" s="796"/>
      <c r="E194" s="797" t="s">
        <v>615</v>
      </c>
      <c r="F194" s="797"/>
      <c r="G194" s="798">
        <f>G193+G189+G182+G175+G171</f>
        <v>0</v>
      </c>
      <c r="H194" s="915" t="e">
        <f t="shared" si="9"/>
        <v>#DIV/0!</v>
      </c>
      <c r="I194" s="800"/>
      <c r="J194" s="800"/>
      <c r="L194" s="667"/>
      <c r="M194" s="667"/>
      <c r="N194" s="916"/>
    </row>
    <row r="195" spans="2:14" ht="14.4" x14ac:dyDescent="0.3">
      <c r="B195" s="804" t="s">
        <v>616</v>
      </c>
      <c r="C195" s="805" t="s">
        <v>609</v>
      </c>
      <c r="D195" s="923">
        <f>D156</f>
        <v>0</v>
      </c>
      <c r="E195" s="807" t="s">
        <v>617</v>
      </c>
      <c r="F195" s="808"/>
      <c r="G195" s="817">
        <f>D195*F195</f>
        <v>0</v>
      </c>
      <c r="H195" s="917" t="e">
        <f t="shared" si="9"/>
        <v>#DIV/0!</v>
      </c>
      <c r="I195" s="811">
        <f>G195*ca</f>
        <v>0</v>
      </c>
      <c r="J195" s="811">
        <f>G195*cb</f>
        <v>0</v>
      </c>
      <c r="K195" s="811">
        <f>I195*cc</f>
        <v>0</v>
      </c>
      <c r="L195" s="812"/>
      <c r="M195" s="812"/>
      <c r="N195" s="813"/>
    </row>
    <row r="196" spans="2:14" ht="14.4" x14ac:dyDescent="0.3">
      <c r="B196" s="815" t="s">
        <v>618</v>
      </c>
      <c r="C196" s="805" t="s">
        <v>609</v>
      </c>
      <c r="D196" s="924">
        <f>D157</f>
        <v>0</v>
      </c>
      <c r="E196" s="807" t="s">
        <v>617</v>
      </c>
      <c r="F196" s="808"/>
      <c r="G196" s="817">
        <f>D196*F196</f>
        <v>0</v>
      </c>
      <c r="H196" s="893" t="e">
        <f t="shared" si="9"/>
        <v>#DIV/0!</v>
      </c>
      <c r="I196" s="817">
        <f>G196*ca</f>
        <v>0</v>
      </c>
      <c r="J196" s="905">
        <f>G196*cb</f>
        <v>0</v>
      </c>
      <c r="K196" s="905">
        <f>I196*cc</f>
        <v>0</v>
      </c>
      <c r="L196" s="906"/>
      <c r="M196" s="906"/>
      <c r="N196" s="766"/>
    </row>
    <row r="197" spans="2:14" ht="14.4" x14ac:dyDescent="0.3">
      <c r="B197" s="804" t="s">
        <v>619</v>
      </c>
      <c r="C197" s="818"/>
      <c r="D197" s="819"/>
      <c r="E197" s="820"/>
      <c r="F197" s="821"/>
      <c r="G197" s="829"/>
      <c r="H197" s="829"/>
      <c r="I197" s="829"/>
      <c r="J197" s="829"/>
      <c r="K197" s="823"/>
      <c r="L197" s="824"/>
      <c r="M197" s="824"/>
      <c r="N197" s="825"/>
    </row>
    <row r="198" spans="2:14" ht="14.4" x14ac:dyDescent="0.3">
      <c r="B198" s="872"/>
      <c r="C198" s="805" t="s">
        <v>609</v>
      </c>
      <c r="D198" s="925">
        <f>D159</f>
        <v>0</v>
      </c>
      <c r="E198" s="807" t="s">
        <v>617</v>
      </c>
      <c r="F198" s="808"/>
      <c r="G198" s="817">
        <f>D198*F198</f>
        <v>0</v>
      </c>
      <c r="H198" s="893" t="e">
        <f>+G198/$J$7</f>
        <v>#DIV/0!</v>
      </c>
      <c r="I198" s="817">
        <f>G198*ca</f>
        <v>0</v>
      </c>
      <c r="J198" s="905">
        <f>G198*cb</f>
        <v>0</v>
      </c>
      <c r="K198" s="905">
        <f>I198*cc</f>
        <v>0</v>
      </c>
      <c r="L198" s="906"/>
      <c r="M198" s="906"/>
      <c r="N198" s="766"/>
    </row>
    <row r="199" spans="2:14" ht="14.4" x14ac:dyDescent="0.3">
      <c r="B199" s="815" t="s">
        <v>620</v>
      </c>
      <c r="C199" s="827"/>
      <c r="D199" s="828"/>
      <c r="E199" s="829"/>
      <c r="F199" s="829"/>
      <c r="G199" s="829"/>
      <c r="H199" s="829"/>
      <c r="I199" s="829"/>
      <c r="J199" s="829"/>
      <c r="K199" s="823"/>
      <c r="L199" s="824"/>
      <c r="M199" s="824"/>
      <c r="N199" s="825"/>
    </row>
    <row r="200" spans="2:14" ht="14.4" x14ac:dyDescent="0.3">
      <c r="B200" s="872"/>
      <c r="C200" s="919" t="s">
        <v>609</v>
      </c>
      <c r="D200" s="925">
        <f>D161</f>
        <v>0</v>
      </c>
      <c r="E200" s="807" t="s">
        <v>617</v>
      </c>
      <c r="F200" s="920"/>
      <c r="G200" s="817">
        <f>D200*F200</f>
        <v>0</v>
      </c>
      <c r="H200" s="893" t="e">
        <f>+G200/$J$7</f>
        <v>#DIV/0!</v>
      </c>
      <c r="I200" s="817">
        <f>G200*ca</f>
        <v>0</v>
      </c>
      <c r="J200" s="905">
        <f>G200*cb</f>
        <v>0</v>
      </c>
      <c r="K200" s="905">
        <f>I200*cc</f>
        <v>0</v>
      </c>
      <c r="L200" s="906"/>
      <c r="M200" s="906"/>
      <c r="N200" s="766"/>
    </row>
    <row r="201" spans="2:14" ht="15" thickBot="1" x14ac:dyDescent="0.35">
      <c r="B201" s="833"/>
      <c r="C201" s="834"/>
      <c r="D201" s="834"/>
      <c r="E201" s="834"/>
      <c r="F201" s="834"/>
      <c r="G201" s="834"/>
      <c r="H201" s="834"/>
      <c r="I201" s="834"/>
      <c r="J201" s="834"/>
      <c r="K201" s="836"/>
      <c r="L201" s="837"/>
      <c r="M201" s="837"/>
      <c r="N201" s="838"/>
    </row>
    <row r="202" spans="2:14" ht="14.4" x14ac:dyDescent="0.3">
      <c r="B202" s="839"/>
      <c r="C202" s="839"/>
      <c r="D202" s="839"/>
      <c r="E202" s="921" t="s">
        <v>624</v>
      </c>
      <c r="F202" s="921"/>
      <c r="G202" s="888">
        <f>G171+G175+G178+G182+G189+G193+G195+G196+G198+G200</f>
        <v>0</v>
      </c>
      <c r="H202" s="907" t="e">
        <f>G202/$J$7</f>
        <v>#DIV/0!</v>
      </c>
      <c r="I202" s="888">
        <f>I171+I175+I189+I193+I195+I198+I200</f>
        <v>0</v>
      </c>
      <c r="J202" s="888">
        <f>J171+J175+J189+J193+J195+J198+J200</f>
        <v>0</v>
      </c>
      <c r="K202" s="888">
        <f>K171+K175+K189+K193+K195+K198+K200</f>
        <v>0</v>
      </c>
      <c r="L202" s="667"/>
      <c r="M202" s="922"/>
      <c r="N202" s="843"/>
    </row>
    <row r="203" spans="2:14" x14ac:dyDescent="0.3">
      <c r="E203" s="71"/>
      <c r="F203" s="71"/>
      <c r="G203" s="867"/>
      <c r="H203" s="927"/>
      <c r="I203" s="864"/>
      <c r="J203" s="864"/>
    </row>
    <row r="204" spans="2:14" x14ac:dyDescent="0.3">
      <c r="E204" s="71"/>
      <c r="F204" s="71"/>
      <c r="G204" s="867"/>
      <c r="H204" s="927"/>
      <c r="I204" s="864"/>
      <c r="J204" s="864"/>
    </row>
    <row r="205" spans="2:14" x14ac:dyDescent="0.3">
      <c r="E205" s="71"/>
      <c r="F205" s="71"/>
      <c r="G205" s="867"/>
      <c r="H205" s="927"/>
      <c r="I205" s="864"/>
      <c r="J205" s="864"/>
    </row>
    <row r="206" spans="2:14" x14ac:dyDescent="0.3">
      <c r="E206" s="71"/>
      <c r="F206" s="71"/>
      <c r="G206" s="867"/>
      <c r="H206" s="927"/>
      <c r="I206" s="864"/>
      <c r="J206" s="864"/>
    </row>
    <row r="207" spans="2:14" x14ac:dyDescent="0.3">
      <c r="E207" s="71"/>
      <c r="F207" s="71"/>
      <c r="G207" s="867"/>
      <c r="H207" s="927"/>
      <c r="I207" s="864"/>
      <c r="J207" s="864"/>
    </row>
    <row r="208" spans="2:14" x14ac:dyDescent="0.3">
      <c r="E208" s="71"/>
      <c r="F208" s="71"/>
      <c r="G208" s="867"/>
      <c r="H208" s="927"/>
      <c r="I208" s="864"/>
      <c r="J208" s="864"/>
    </row>
    <row r="209" spans="5:10" x14ac:dyDescent="0.3">
      <c r="E209" s="71"/>
      <c r="F209" s="71"/>
      <c r="G209" s="867"/>
      <c r="H209" s="927"/>
      <c r="I209" s="864"/>
      <c r="J209" s="864"/>
    </row>
    <row r="210" spans="5:10" x14ac:dyDescent="0.3">
      <c r="E210" s="71"/>
      <c r="F210" s="71"/>
      <c r="G210" s="867"/>
      <c r="H210" s="927"/>
      <c r="I210" s="864"/>
      <c r="J210" s="864"/>
    </row>
    <row r="211" spans="5:10" x14ac:dyDescent="0.3">
      <c r="E211" s="71"/>
      <c r="F211" s="71"/>
      <c r="G211" s="867"/>
      <c r="H211" s="927"/>
      <c r="I211" s="864"/>
      <c r="J211" s="864"/>
    </row>
    <row r="212" spans="5:10" x14ac:dyDescent="0.3">
      <c r="E212" s="71"/>
      <c r="F212" s="71"/>
      <c r="G212" s="867"/>
      <c r="H212" s="927"/>
      <c r="I212" s="864"/>
      <c r="J212" s="864"/>
    </row>
    <row r="213" spans="5:10" x14ac:dyDescent="0.3">
      <c r="E213" s="71"/>
      <c r="F213" s="71"/>
      <c r="G213" s="867"/>
      <c r="H213" s="927"/>
      <c r="I213" s="864"/>
      <c r="J213" s="864"/>
    </row>
    <row r="214" spans="5:10" x14ac:dyDescent="0.3">
      <c r="E214" s="71"/>
      <c r="F214" s="71"/>
      <c r="G214" s="867"/>
      <c r="H214" s="927"/>
      <c r="I214" s="864"/>
      <c r="J214" s="864"/>
    </row>
    <row r="215" spans="5:10" x14ac:dyDescent="0.3">
      <c r="E215" s="71"/>
      <c r="F215" s="71"/>
      <c r="G215" s="867"/>
      <c r="H215" s="927"/>
      <c r="I215" s="864"/>
      <c r="J215" s="864"/>
    </row>
    <row r="216" spans="5:10" x14ac:dyDescent="0.3">
      <c r="E216" s="71"/>
      <c r="F216" s="71"/>
      <c r="G216" s="867"/>
      <c r="H216" s="927"/>
      <c r="I216" s="864"/>
      <c r="J216" s="864"/>
    </row>
    <row r="217" spans="5:10" x14ac:dyDescent="0.3">
      <c r="E217" s="71"/>
      <c r="F217" s="71"/>
      <c r="G217" s="867"/>
      <c r="H217" s="927"/>
      <c r="I217" s="864"/>
      <c r="J217" s="864"/>
    </row>
    <row r="218" spans="5:10" x14ac:dyDescent="0.3">
      <c r="E218" s="71"/>
      <c r="F218" s="71"/>
      <c r="G218" s="867"/>
      <c r="H218" s="927"/>
      <c r="I218" s="864"/>
      <c r="J218" s="864"/>
    </row>
    <row r="219" spans="5:10" x14ac:dyDescent="0.3">
      <c r="E219" s="71"/>
      <c r="F219" s="71"/>
      <c r="G219" s="867"/>
      <c r="H219" s="927"/>
      <c r="I219" s="864"/>
      <c r="J219" s="864"/>
    </row>
    <row r="220" spans="5:10" x14ac:dyDescent="0.3">
      <c r="E220" s="71"/>
      <c r="F220" s="71"/>
      <c r="G220" s="867"/>
      <c r="H220" s="927"/>
      <c r="I220" s="864"/>
      <c r="J220" s="864"/>
    </row>
    <row r="221" spans="5:10" x14ac:dyDescent="0.3">
      <c r="E221" s="71"/>
      <c r="F221" s="71"/>
      <c r="G221" s="867"/>
      <c r="H221" s="927"/>
      <c r="I221" s="864"/>
      <c r="J221" s="864"/>
    </row>
    <row r="222" spans="5:10" x14ac:dyDescent="0.3">
      <c r="E222" s="71"/>
      <c r="F222" s="71"/>
      <c r="G222" s="867"/>
      <c r="H222" s="927"/>
      <c r="I222" s="864"/>
      <c r="J222" s="864"/>
    </row>
    <row r="223" spans="5:10" x14ac:dyDescent="0.3">
      <c r="E223" s="71"/>
      <c r="F223" s="71"/>
      <c r="G223" s="867"/>
      <c r="H223" s="927"/>
      <c r="I223" s="864"/>
      <c r="J223" s="864"/>
    </row>
    <row r="224" spans="5:10" x14ac:dyDescent="0.3">
      <c r="E224" s="71"/>
      <c r="F224" s="71"/>
      <c r="G224" s="867"/>
      <c r="H224" s="927"/>
      <c r="I224" s="864"/>
      <c r="J224" s="864"/>
    </row>
    <row r="225" spans="5:10" x14ac:dyDescent="0.3">
      <c r="E225" s="71"/>
      <c r="F225" s="71"/>
      <c r="G225" s="867"/>
      <c r="H225" s="927"/>
      <c r="I225" s="864"/>
      <c r="J225" s="864"/>
    </row>
    <row r="226" spans="5:10" x14ac:dyDescent="0.3">
      <c r="E226" s="71"/>
      <c r="F226" s="71"/>
      <c r="G226" s="867"/>
      <c r="H226" s="927"/>
      <c r="I226" s="864"/>
      <c r="J226" s="864"/>
    </row>
    <row r="227" spans="5:10" x14ac:dyDescent="0.3">
      <c r="E227" s="71"/>
      <c r="F227" s="71"/>
      <c r="G227" s="867"/>
      <c r="H227" s="927"/>
      <c r="I227" s="864"/>
      <c r="J227" s="864"/>
    </row>
    <row r="228" spans="5:10" x14ac:dyDescent="0.3">
      <c r="E228" s="71"/>
      <c r="F228" s="71"/>
      <c r="G228" s="867"/>
      <c r="H228" s="927"/>
      <c r="I228" s="864"/>
      <c r="J228" s="864"/>
    </row>
    <row r="229" spans="5:10" x14ac:dyDescent="0.3">
      <c r="E229" s="71"/>
      <c r="F229" s="71"/>
      <c r="G229" s="867"/>
      <c r="H229" s="927"/>
      <c r="I229" s="864"/>
      <c r="J229" s="864"/>
    </row>
    <row r="230" spans="5:10" x14ac:dyDescent="0.3">
      <c r="E230" s="71"/>
      <c r="F230" s="71"/>
      <c r="G230" s="867"/>
      <c r="H230" s="927"/>
      <c r="I230" s="864"/>
      <c r="J230" s="864"/>
    </row>
    <row r="231" spans="5:10" x14ac:dyDescent="0.3">
      <c r="E231" s="71"/>
      <c r="F231" s="71"/>
      <c r="G231" s="867"/>
      <c r="H231" s="927"/>
      <c r="I231" s="864"/>
      <c r="J231" s="864"/>
    </row>
    <row r="232" spans="5:10" x14ac:dyDescent="0.3">
      <c r="E232" s="71"/>
      <c r="F232" s="71"/>
      <c r="G232" s="867"/>
      <c r="H232" s="927"/>
      <c r="I232" s="864"/>
      <c r="J232" s="864"/>
    </row>
    <row r="233" spans="5:10" x14ac:dyDescent="0.3">
      <c r="E233" s="71"/>
      <c r="F233" s="71"/>
      <c r="G233" s="867"/>
      <c r="H233" s="927"/>
      <c r="I233" s="864"/>
      <c r="J233" s="864"/>
    </row>
    <row r="234" spans="5:10" x14ac:dyDescent="0.3">
      <c r="E234" s="71"/>
      <c r="F234" s="71"/>
      <c r="G234" s="867"/>
      <c r="H234" s="927"/>
      <c r="I234" s="864"/>
      <c r="J234" s="864"/>
    </row>
    <row r="235" spans="5:10" x14ac:dyDescent="0.3">
      <c r="E235" s="71"/>
      <c r="F235" s="71"/>
      <c r="G235" s="867"/>
      <c r="H235" s="927"/>
      <c r="I235" s="864"/>
      <c r="J235" s="864"/>
    </row>
    <row r="236" spans="5:10" x14ac:dyDescent="0.3">
      <c r="E236" s="71"/>
      <c r="F236" s="71"/>
      <c r="G236" s="867"/>
      <c r="H236" s="927"/>
      <c r="I236" s="864"/>
      <c r="J236" s="864"/>
    </row>
    <row r="237" spans="5:10" x14ac:dyDescent="0.3">
      <c r="E237" s="71"/>
      <c r="F237" s="71"/>
      <c r="G237" s="867"/>
      <c r="H237" s="927"/>
      <c r="I237" s="864"/>
      <c r="J237" s="864"/>
    </row>
    <row r="238" spans="5:10" x14ac:dyDescent="0.3">
      <c r="E238" s="71"/>
      <c r="F238" s="71"/>
      <c r="G238" s="867"/>
      <c r="H238" s="927"/>
      <c r="I238" s="864"/>
      <c r="J238" s="864"/>
    </row>
    <row r="239" spans="5:10" x14ac:dyDescent="0.3">
      <c r="E239" s="71"/>
      <c r="F239" s="71"/>
      <c r="G239" s="867"/>
      <c r="H239" s="927"/>
      <c r="I239" s="864"/>
      <c r="J239" s="864"/>
    </row>
    <row r="240" spans="5:10" x14ac:dyDescent="0.3">
      <c r="E240" s="71"/>
      <c r="F240" s="71"/>
      <c r="G240" s="867"/>
      <c r="H240" s="927"/>
      <c r="I240" s="864"/>
      <c r="J240" s="864"/>
    </row>
    <row r="241" spans="5:10" x14ac:dyDescent="0.3">
      <c r="E241" s="71"/>
      <c r="F241" s="71"/>
      <c r="G241" s="867"/>
      <c r="H241" s="927"/>
      <c r="I241" s="864"/>
      <c r="J241" s="864"/>
    </row>
    <row r="242" spans="5:10" x14ac:dyDescent="0.3">
      <c r="E242" s="71"/>
      <c r="F242" s="71"/>
      <c r="G242" s="867"/>
      <c r="H242" s="927"/>
      <c r="I242" s="864"/>
      <c r="J242" s="864"/>
    </row>
    <row r="243" spans="5:10" x14ac:dyDescent="0.3">
      <c r="E243" s="71"/>
      <c r="F243" s="71"/>
      <c r="G243" s="867"/>
      <c r="H243" s="927"/>
      <c r="I243" s="864"/>
      <c r="J243" s="864"/>
    </row>
    <row r="244" spans="5:10" x14ac:dyDescent="0.3">
      <c r="E244" s="71"/>
      <c r="F244" s="71"/>
      <c r="G244" s="867"/>
      <c r="H244" s="927"/>
      <c r="I244" s="864"/>
      <c r="J244" s="864"/>
    </row>
    <row r="245" spans="5:10" x14ac:dyDescent="0.3">
      <c r="E245" s="71"/>
      <c r="F245" s="71"/>
      <c r="G245" s="867"/>
      <c r="H245" s="927"/>
      <c r="I245" s="864"/>
      <c r="J245" s="864"/>
    </row>
    <row r="246" spans="5:10" x14ac:dyDescent="0.3">
      <c r="E246" s="71"/>
      <c r="F246" s="71"/>
      <c r="G246" s="867"/>
      <c r="H246" s="927"/>
      <c r="I246" s="864"/>
      <c r="J246" s="864"/>
    </row>
    <row r="247" spans="5:10" x14ac:dyDescent="0.3">
      <c r="E247" s="71"/>
      <c r="F247" s="71"/>
      <c r="G247" s="867"/>
      <c r="H247" s="927"/>
      <c r="I247" s="864"/>
      <c r="J247" s="864"/>
    </row>
    <row r="248" spans="5:10" x14ac:dyDescent="0.3">
      <c r="E248" s="71"/>
      <c r="F248" s="71"/>
      <c r="G248" s="867"/>
      <c r="H248" s="927"/>
      <c r="I248" s="864"/>
      <c r="J248" s="864"/>
    </row>
    <row r="249" spans="5:10" x14ac:dyDescent="0.3">
      <c r="E249" s="71"/>
      <c r="F249" s="71"/>
      <c r="G249" s="867"/>
      <c r="H249" s="927"/>
      <c r="I249" s="864"/>
      <c r="J249" s="864"/>
    </row>
    <row r="250" spans="5:10" x14ac:dyDescent="0.3">
      <c r="E250" s="71"/>
      <c r="F250" s="71"/>
      <c r="G250" s="867"/>
      <c r="H250" s="927"/>
      <c r="I250" s="864"/>
      <c r="J250" s="864"/>
    </row>
    <row r="251" spans="5:10" x14ac:dyDescent="0.3">
      <c r="E251" s="71"/>
      <c r="F251" s="71"/>
      <c r="G251" s="867"/>
      <c r="H251" s="927"/>
      <c r="I251" s="864"/>
      <c r="J251" s="864"/>
    </row>
    <row r="252" spans="5:10" x14ac:dyDescent="0.3">
      <c r="E252" s="71"/>
      <c r="F252" s="71"/>
      <c r="G252" s="867"/>
      <c r="H252" s="927"/>
      <c r="I252" s="864"/>
      <c r="J252" s="864"/>
    </row>
    <row r="253" spans="5:10" x14ac:dyDescent="0.3">
      <c r="E253" s="71"/>
      <c r="F253" s="71"/>
      <c r="G253" s="867"/>
      <c r="H253" s="927"/>
      <c r="I253" s="864"/>
      <c r="J253" s="864"/>
    </row>
    <row r="254" spans="5:10" x14ac:dyDescent="0.3">
      <c r="E254" s="71"/>
      <c r="F254" s="71"/>
      <c r="G254" s="867"/>
      <c r="H254" s="927"/>
      <c r="I254" s="864"/>
      <c r="J254" s="864"/>
    </row>
    <row r="255" spans="5:10" x14ac:dyDescent="0.3">
      <c r="E255" s="71"/>
      <c r="F255" s="71"/>
      <c r="G255" s="867"/>
      <c r="H255" s="927"/>
      <c r="I255" s="864"/>
      <c r="J255" s="864"/>
    </row>
    <row r="256" spans="5:10" x14ac:dyDescent="0.3">
      <c r="E256" s="71"/>
      <c r="F256" s="71"/>
      <c r="G256" s="867"/>
      <c r="H256" s="927"/>
      <c r="I256" s="864"/>
      <c r="J256" s="864"/>
    </row>
    <row r="257" spans="5:10" x14ac:dyDescent="0.3">
      <c r="E257" s="71"/>
      <c r="F257" s="71"/>
      <c r="G257" s="867"/>
      <c r="H257" s="927"/>
      <c r="I257" s="864"/>
      <c r="J257" s="864"/>
    </row>
    <row r="258" spans="5:10" x14ac:dyDescent="0.3">
      <c r="E258" s="71"/>
      <c r="F258" s="71"/>
      <c r="G258" s="867"/>
      <c r="H258" s="927"/>
      <c r="I258" s="864"/>
      <c r="J258" s="864"/>
    </row>
    <row r="259" spans="5:10" x14ac:dyDescent="0.3">
      <c r="E259" s="71"/>
      <c r="F259" s="71"/>
      <c r="G259" s="867"/>
      <c r="H259" s="927"/>
      <c r="I259" s="864"/>
      <c r="J259" s="864"/>
    </row>
    <row r="260" spans="5:10" x14ac:dyDescent="0.3">
      <c r="E260" s="71"/>
      <c r="F260" s="71"/>
      <c r="G260" s="867"/>
      <c r="H260" s="927"/>
      <c r="I260" s="864"/>
      <c r="J260" s="864"/>
    </row>
    <row r="261" spans="5:10" x14ac:dyDescent="0.3">
      <c r="E261" s="71"/>
      <c r="F261" s="71"/>
      <c r="G261" s="867"/>
      <c r="H261" s="927"/>
      <c r="I261" s="864"/>
      <c r="J261" s="864"/>
    </row>
    <row r="262" spans="5:10" x14ac:dyDescent="0.3">
      <c r="E262" s="71"/>
      <c r="F262" s="71"/>
      <c r="G262" s="867"/>
      <c r="H262" s="927"/>
      <c r="I262" s="864"/>
      <c r="J262" s="864"/>
    </row>
    <row r="263" spans="5:10" x14ac:dyDescent="0.3">
      <c r="E263" s="71"/>
      <c r="F263" s="71"/>
      <c r="G263" s="867"/>
      <c r="H263" s="927"/>
      <c r="I263" s="864"/>
      <c r="J263" s="864"/>
    </row>
    <row r="264" spans="5:10" x14ac:dyDescent="0.3">
      <c r="E264" s="71"/>
      <c r="F264" s="71"/>
      <c r="G264" s="867"/>
      <c r="H264" s="927"/>
      <c r="I264" s="864"/>
      <c r="J264" s="864"/>
    </row>
    <row r="265" spans="5:10" x14ac:dyDescent="0.3">
      <c r="E265" s="71"/>
      <c r="F265" s="71"/>
      <c r="G265" s="867"/>
      <c r="H265" s="927"/>
      <c r="I265" s="864"/>
      <c r="J265" s="864"/>
    </row>
    <row r="266" spans="5:10" x14ac:dyDescent="0.3">
      <c r="E266" s="71"/>
      <c r="F266" s="71"/>
      <c r="G266" s="867"/>
      <c r="H266" s="927"/>
      <c r="I266" s="864"/>
      <c r="J266" s="864"/>
    </row>
    <row r="267" spans="5:10" x14ac:dyDescent="0.3">
      <c r="E267" s="71"/>
      <c r="F267" s="71"/>
      <c r="G267" s="867"/>
      <c r="H267" s="927"/>
      <c r="I267" s="864"/>
      <c r="J267" s="864"/>
    </row>
    <row r="268" spans="5:10" x14ac:dyDescent="0.3">
      <c r="E268" s="71"/>
      <c r="F268" s="71"/>
      <c r="G268" s="867"/>
      <c r="H268" s="927"/>
      <c r="I268" s="864"/>
      <c r="J268" s="864"/>
    </row>
    <row r="269" spans="5:10" x14ac:dyDescent="0.3">
      <c r="E269" s="71"/>
      <c r="F269" s="71"/>
      <c r="G269" s="867"/>
      <c r="H269" s="927"/>
      <c r="I269" s="864"/>
      <c r="J269" s="864"/>
    </row>
    <row r="270" spans="5:10" x14ac:dyDescent="0.3">
      <c r="E270" s="71"/>
      <c r="F270" s="71"/>
      <c r="G270" s="867"/>
      <c r="H270" s="927"/>
      <c r="I270" s="864"/>
      <c r="J270" s="864"/>
    </row>
    <row r="271" spans="5:10" x14ac:dyDescent="0.3">
      <c r="E271" s="71"/>
      <c r="F271" s="71"/>
      <c r="G271" s="867"/>
      <c r="H271" s="927"/>
      <c r="I271" s="864"/>
      <c r="J271" s="864"/>
    </row>
    <row r="272" spans="5:10" x14ac:dyDescent="0.3">
      <c r="E272" s="71"/>
      <c r="F272" s="71"/>
      <c r="G272" s="867"/>
      <c r="H272" s="927"/>
      <c r="I272" s="864"/>
      <c r="J272" s="864"/>
    </row>
    <row r="273" spans="5:10" x14ac:dyDescent="0.3">
      <c r="E273" s="71"/>
      <c r="F273" s="71"/>
      <c r="G273" s="867"/>
      <c r="H273" s="927"/>
      <c r="I273" s="864"/>
      <c r="J273" s="864"/>
    </row>
    <row r="274" spans="5:10" x14ac:dyDescent="0.3">
      <c r="E274" s="71"/>
      <c r="F274" s="71"/>
      <c r="G274" s="867"/>
      <c r="H274" s="927"/>
      <c r="I274" s="864"/>
      <c r="J274" s="864"/>
    </row>
    <row r="275" spans="5:10" x14ac:dyDescent="0.3">
      <c r="E275" s="71"/>
      <c r="F275" s="71"/>
      <c r="G275" s="867"/>
      <c r="H275" s="927"/>
      <c r="I275" s="864"/>
      <c r="J275" s="864"/>
    </row>
    <row r="276" spans="5:10" x14ac:dyDescent="0.3">
      <c r="E276" s="71"/>
      <c r="F276" s="71"/>
      <c r="G276" s="867"/>
      <c r="H276" s="927"/>
      <c r="I276" s="864"/>
      <c r="J276" s="864"/>
    </row>
    <row r="277" spans="5:10" x14ac:dyDescent="0.3">
      <c r="E277" s="71"/>
      <c r="F277" s="71"/>
      <c r="G277" s="867"/>
      <c r="H277" s="927"/>
      <c r="I277" s="864"/>
      <c r="J277" s="864"/>
    </row>
    <row r="278" spans="5:10" x14ac:dyDescent="0.3">
      <c r="E278" s="71"/>
      <c r="F278" s="71"/>
      <c r="G278" s="867"/>
      <c r="H278" s="927"/>
      <c r="I278" s="864"/>
      <c r="J278" s="864"/>
    </row>
    <row r="279" spans="5:10" x14ac:dyDescent="0.3">
      <c r="E279" s="71"/>
      <c r="F279" s="71"/>
      <c r="G279" s="867"/>
      <c r="H279" s="927"/>
      <c r="I279" s="864"/>
      <c r="J279" s="864"/>
    </row>
    <row r="280" spans="5:10" x14ac:dyDescent="0.3">
      <c r="E280" s="71"/>
      <c r="F280" s="71"/>
      <c r="G280" s="867"/>
      <c r="H280" s="927"/>
      <c r="I280" s="864"/>
      <c r="J280" s="864"/>
    </row>
    <row r="281" spans="5:10" x14ac:dyDescent="0.3">
      <c r="E281" s="71"/>
      <c r="F281" s="71"/>
      <c r="G281" s="867"/>
      <c r="H281" s="927"/>
      <c r="I281" s="864"/>
      <c r="J281" s="864"/>
    </row>
    <row r="282" spans="5:10" x14ac:dyDescent="0.3">
      <c r="E282" s="71"/>
      <c r="F282" s="71"/>
      <c r="G282" s="867"/>
      <c r="H282" s="927"/>
      <c r="I282" s="864"/>
      <c r="J282" s="864"/>
    </row>
    <row r="283" spans="5:10" x14ac:dyDescent="0.3">
      <c r="E283" s="71"/>
      <c r="F283" s="71"/>
      <c r="G283" s="867"/>
      <c r="H283" s="927"/>
      <c r="I283" s="864"/>
      <c r="J283" s="864"/>
    </row>
    <row r="284" spans="5:10" x14ac:dyDescent="0.3">
      <c r="E284" s="71"/>
      <c r="F284" s="71"/>
      <c r="G284" s="867"/>
      <c r="H284" s="927"/>
      <c r="I284" s="864"/>
      <c r="J284" s="864"/>
    </row>
    <row r="285" spans="5:10" x14ac:dyDescent="0.3">
      <c r="E285" s="71"/>
      <c r="F285" s="71"/>
      <c r="G285" s="867"/>
      <c r="H285" s="927"/>
      <c r="I285" s="864"/>
      <c r="J285" s="864"/>
    </row>
    <row r="286" spans="5:10" x14ac:dyDescent="0.3">
      <c r="E286" s="71"/>
      <c r="F286" s="71"/>
      <c r="G286" s="867"/>
      <c r="H286" s="927"/>
      <c r="I286" s="864"/>
      <c r="J286" s="864"/>
    </row>
    <row r="287" spans="5:10" x14ac:dyDescent="0.3">
      <c r="E287" s="71"/>
      <c r="F287" s="71"/>
      <c r="G287" s="867"/>
      <c r="H287" s="927"/>
      <c r="I287" s="864"/>
      <c r="J287" s="864"/>
    </row>
    <row r="288" spans="5:10" x14ac:dyDescent="0.3">
      <c r="E288" s="71"/>
      <c r="F288" s="71"/>
      <c r="G288" s="867"/>
      <c r="H288" s="927"/>
      <c r="I288" s="864"/>
      <c r="J288" s="864"/>
    </row>
    <row r="289" spans="5:10" x14ac:dyDescent="0.3">
      <c r="E289" s="71"/>
      <c r="F289" s="71"/>
      <c r="G289" s="867"/>
      <c r="H289" s="927"/>
      <c r="I289" s="864"/>
      <c r="J289" s="864"/>
    </row>
    <row r="290" spans="5:10" x14ac:dyDescent="0.3">
      <c r="E290" s="71"/>
      <c r="F290" s="71"/>
      <c r="G290" s="867"/>
      <c r="H290" s="927"/>
      <c r="I290" s="864"/>
      <c r="J290" s="864"/>
    </row>
    <row r="291" spans="5:10" x14ac:dyDescent="0.3">
      <c r="E291" s="71"/>
      <c r="F291" s="71"/>
      <c r="G291" s="867"/>
      <c r="H291" s="927"/>
      <c r="I291" s="864"/>
      <c r="J291" s="864"/>
    </row>
    <row r="292" spans="5:10" x14ac:dyDescent="0.3">
      <c r="E292" s="71"/>
      <c r="F292" s="71"/>
      <c r="G292" s="867"/>
      <c r="H292" s="927"/>
      <c r="I292" s="864"/>
      <c r="J292" s="864"/>
    </row>
    <row r="293" spans="5:10" x14ac:dyDescent="0.3">
      <c r="E293" s="71"/>
      <c r="F293" s="71"/>
      <c r="G293" s="867"/>
      <c r="H293" s="927"/>
      <c r="I293" s="864"/>
      <c r="J293" s="864"/>
    </row>
    <row r="294" spans="5:10" x14ac:dyDescent="0.3">
      <c r="E294" s="71"/>
      <c r="F294" s="71"/>
      <c r="G294" s="867"/>
      <c r="H294" s="927"/>
      <c r="I294" s="864"/>
      <c r="J294" s="864"/>
    </row>
    <row r="295" spans="5:10" x14ac:dyDescent="0.3">
      <c r="E295" s="71"/>
      <c r="F295" s="71"/>
      <c r="G295" s="867"/>
      <c r="H295" s="927"/>
      <c r="I295" s="864"/>
      <c r="J295" s="864"/>
    </row>
    <row r="296" spans="5:10" x14ac:dyDescent="0.3">
      <c r="E296" s="71"/>
      <c r="F296" s="71"/>
      <c r="G296" s="867"/>
      <c r="H296" s="927"/>
      <c r="I296" s="864"/>
      <c r="J296" s="864"/>
    </row>
    <row r="297" spans="5:10" x14ac:dyDescent="0.3">
      <c r="E297" s="71"/>
      <c r="F297" s="71"/>
      <c r="G297" s="867"/>
      <c r="H297" s="927"/>
      <c r="I297" s="864"/>
      <c r="J297" s="864"/>
    </row>
    <row r="298" spans="5:10" x14ac:dyDescent="0.3">
      <c r="E298" s="71"/>
      <c r="F298" s="71"/>
      <c r="G298" s="867"/>
      <c r="H298" s="927"/>
      <c r="I298" s="864"/>
      <c r="J298" s="864"/>
    </row>
    <row r="299" spans="5:10" x14ac:dyDescent="0.3">
      <c r="E299" s="71"/>
      <c r="F299" s="71"/>
      <c r="G299" s="867"/>
      <c r="H299" s="927"/>
      <c r="I299" s="864"/>
      <c r="J299" s="864"/>
    </row>
    <row r="300" spans="5:10" x14ac:dyDescent="0.3">
      <c r="E300" s="71"/>
      <c r="F300" s="71"/>
      <c r="G300" s="867"/>
      <c r="H300" s="927"/>
      <c r="I300" s="864"/>
      <c r="J300" s="864"/>
    </row>
    <row r="301" spans="5:10" x14ac:dyDescent="0.3">
      <c r="E301" s="71"/>
      <c r="F301" s="71"/>
      <c r="G301" s="867"/>
      <c r="H301" s="927"/>
      <c r="I301" s="864"/>
      <c r="J301" s="864"/>
    </row>
    <row r="302" spans="5:10" x14ac:dyDescent="0.3">
      <c r="E302" s="71"/>
      <c r="F302" s="71"/>
      <c r="G302" s="867"/>
      <c r="H302" s="927"/>
      <c r="I302" s="864"/>
      <c r="J302" s="864"/>
    </row>
    <row r="303" spans="5:10" x14ac:dyDescent="0.3">
      <c r="E303" s="71"/>
      <c r="F303" s="71"/>
      <c r="G303" s="867"/>
      <c r="H303" s="927"/>
      <c r="I303" s="864"/>
      <c r="J303" s="864"/>
    </row>
    <row r="304" spans="5:10" x14ac:dyDescent="0.3">
      <c r="E304" s="71"/>
      <c r="F304" s="71"/>
      <c r="G304" s="867"/>
      <c r="H304" s="927"/>
      <c r="I304" s="864"/>
      <c r="J304" s="864"/>
    </row>
    <row r="305" spans="5:10" x14ac:dyDescent="0.3">
      <c r="E305" s="71"/>
      <c r="F305" s="71"/>
      <c r="G305" s="867"/>
      <c r="H305" s="927"/>
      <c r="I305" s="864"/>
      <c r="J305" s="864"/>
    </row>
    <row r="306" spans="5:10" x14ac:dyDescent="0.3">
      <c r="E306" s="71"/>
      <c r="F306" s="71"/>
      <c r="G306" s="867"/>
      <c r="H306" s="927"/>
      <c r="I306" s="864"/>
      <c r="J306" s="864"/>
    </row>
    <row r="307" spans="5:10" x14ac:dyDescent="0.3">
      <c r="E307" s="71"/>
      <c r="F307" s="71"/>
      <c r="G307" s="867"/>
      <c r="H307" s="927"/>
      <c r="I307" s="864"/>
      <c r="J307" s="864"/>
    </row>
    <row r="308" spans="5:10" x14ac:dyDescent="0.3">
      <c r="E308" s="71"/>
      <c r="F308" s="71"/>
      <c r="G308" s="867"/>
      <c r="H308" s="927"/>
      <c r="I308" s="864"/>
      <c r="J308" s="864"/>
    </row>
    <row r="309" spans="5:10" x14ac:dyDescent="0.3">
      <c r="E309" s="71"/>
      <c r="F309" s="71"/>
      <c r="G309" s="867"/>
      <c r="H309" s="927"/>
      <c r="I309" s="864"/>
      <c r="J309" s="864"/>
    </row>
    <row r="310" spans="5:10" x14ac:dyDescent="0.3">
      <c r="E310" s="71"/>
      <c r="F310" s="71"/>
      <c r="G310" s="867"/>
      <c r="H310" s="927"/>
      <c r="I310" s="864"/>
      <c r="J310" s="864"/>
    </row>
    <row r="311" spans="5:10" x14ac:dyDescent="0.3">
      <c r="E311" s="71"/>
      <c r="F311" s="71"/>
      <c r="G311" s="867"/>
      <c r="H311" s="927"/>
      <c r="I311" s="864"/>
      <c r="J311" s="864"/>
    </row>
    <row r="312" spans="5:10" x14ac:dyDescent="0.3">
      <c r="E312" s="71"/>
      <c r="F312" s="71"/>
      <c r="G312" s="867"/>
      <c r="H312" s="927"/>
      <c r="I312" s="864"/>
      <c r="J312" s="864"/>
    </row>
    <row r="313" spans="5:10" x14ac:dyDescent="0.3">
      <c r="E313" s="71"/>
      <c r="F313" s="71"/>
      <c r="G313" s="867"/>
      <c r="H313" s="927"/>
      <c r="I313" s="864"/>
      <c r="J313" s="864"/>
    </row>
    <row r="314" spans="5:10" x14ac:dyDescent="0.3">
      <c r="E314" s="71"/>
      <c r="F314" s="71"/>
      <c r="G314" s="867"/>
      <c r="H314" s="927"/>
      <c r="I314" s="864"/>
      <c r="J314" s="864"/>
    </row>
    <row r="315" spans="5:10" x14ac:dyDescent="0.3">
      <c r="E315" s="71"/>
      <c r="F315" s="71"/>
      <c r="G315" s="867"/>
      <c r="H315" s="927"/>
      <c r="I315" s="864"/>
      <c r="J315" s="864"/>
    </row>
    <row r="316" spans="5:10" x14ac:dyDescent="0.3">
      <c r="E316" s="71"/>
      <c r="F316" s="71"/>
      <c r="G316" s="867"/>
      <c r="H316" s="927"/>
      <c r="I316" s="864"/>
      <c r="J316" s="864"/>
    </row>
    <row r="317" spans="5:10" x14ac:dyDescent="0.3">
      <c r="E317" s="71"/>
      <c r="F317" s="71"/>
      <c r="G317" s="867"/>
      <c r="H317" s="927"/>
      <c r="I317" s="864"/>
      <c r="J317" s="864"/>
    </row>
    <row r="318" spans="5:10" x14ac:dyDescent="0.3">
      <c r="E318" s="71"/>
      <c r="F318" s="71"/>
      <c r="G318" s="867"/>
      <c r="H318" s="927"/>
      <c r="I318" s="864"/>
      <c r="J318" s="864"/>
    </row>
    <row r="319" spans="5:10" x14ac:dyDescent="0.3">
      <c r="E319" s="71"/>
      <c r="F319" s="71"/>
      <c r="G319" s="867"/>
      <c r="H319" s="927"/>
      <c r="I319" s="864"/>
      <c r="J319" s="864"/>
    </row>
    <row r="320" spans="5:10" x14ac:dyDescent="0.3">
      <c r="E320" s="71"/>
      <c r="F320" s="71"/>
      <c r="G320" s="867"/>
      <c r="H320" s="927"/>
      <c r="I320" s="864"/>
      <c r="J320" s="864"/>
    </row>
    <row r="321" spans="5:10" x14ac:dyDescent="0.3">
      <c r="E321" s="71"/>
      <c r="F321" s="71"/>
      <c r="G321" s="867"/>
      <c r="H321" s="927"/>
      <c r="I321" s="864"/>
      <c r="J321" s="864"/>
    </row>
    <row r="322" spans="5:10" x14ac:dyDescent="0.3">
      <c r="E322" s="71"/>
      <c r="F322" s="71"/>
      <c r="G322" s="867"/>
      <c r="H322" s="927"/>
      <c r="I322" s="864"/>
      <c r="J322" s="864"/>
    </row>
    <row r="323" spans="5:10" x14ac:dyDescent="0.3">
      <c r="E323" s="71"/>
      <c r="F323" s="71"/>
      <c r="G323" s="867"/>
      <c r="H323" s="927"/>
      <c r="I323" s="864"/>
      <c r="J323" s="864"/>
    </row>
    <row r="324" spans="5:10" x14ac:dyDescent="0.3">
      <c r="E324" s="71"/>
      <c r="F324" s="71"/>
      <c r="G324" s="867"/>
      <c r="H324" s="927"/>
      <c r="I324" s="864"/>
      <c r="J324" s="864"/>
    </row>
    <row r="325" spans="5:10" x14ac:dyDescent="0.3">
      <c r="E325" s="71"/>
      <c r="F325" s="71"/>
      <c r="G325" s="867"/>
      <c r="H325" s="927"/>
      <c r="I325" s="864"/>
      <c r="J325" s="864"/>
    </row>
    <row r="326" spans="5:10" x14ac:dyDescent="0.3">
      <c r="E326" s="71"/>
      <c r="F326" s="71"/>
      <c r="G326" s="867"/>
      <c r="H326" s="927"/>
      <c r="I326" s="864"/>
      <c r="J326" s="864"/>
    </row>
    <row r="327" spans="5:10" x14ac:dyDescent="0.3">
      <c r="E327" s="71"/>
      <c r="F327" s="71"/>
      <c r="G327" s="867"/>
      <c r="H327" s="927"/>
      <c r="I327" s="864"/>
      <c r="J327" s="864"/>
    </row>
    <row r="328" spans="5:10" x14ac:dyDescent="0.3">
      <c r="E328" s="71"/>
      <c r="F328" s="71"/>
      <c r="G328" s="867"/>
      <c r="H328" s="927"/>
      <c r="I328" s="864"/>
      <c r="J328" s="864"/>
    </row>
    <row r="329" spans="5:10" x14ac:dyDescent="0.3">
      <c r="E329" s="71"/>
      <c r="F329" s="71"/>
      <c r="G329" s="867"/>
      <c r="H329" s="927"/>
      <c r="I329" s="864"/>
      <c r="J329" s="864"/>
    </row>
    <row r="330" spans="5:10" x14ac:dyDescent="0.3">
      <c r="E330" s="71"/>
      <c r="F330" s="71"/>
      <c r="G330" s="867"/>
      <c r="H330" s="927"/>
      <c r="I330" s="864"/>
      <c r="J330" s="864"/>
    </row>
    <row r="331" spans="5:10" x14ac:dyDescent="0.3">
      <c r="E331" s="71"/>
      <c r="F331" s="71"/>
      <c r="G331" s="867"/>
      <c r="H331" s="927"/>
      <c r="I331" s="864"/>
      <c r="J331" s="864"/>
    </row>
    <row r="332" spans="5:10" x14ac:dyDescent="0.3">
      <c r="E332" s="71"/>
      <c r="F332" s="71"/>
      <c r="G332" s="867"/>
      <c r="H332" s="927"/>
      <c r="I332" s="864"/>
      <c r="J332" s="864"/>
    </row>
    <row r="333" spans="5:10" x14ac:dyDescent="0.3">
      <c r="E333" s="71"/>
      <c r="F333" s="71"/>
      <c r="G333" s="867"/>
      <c r="H333" s="927"/>
      <c r="I333" s="864"/>
      <c r="J333" s="864"/>
    </row>
    <row r="334" spans="5:10" x14ac:dyDescent="0.3">
      <c r="E334" s="71"/>
      <c r="F334" s="71"/>
      <c r="G334" s="867"/>
      <c r="H334" s="927"/>
      <c r="I334" s="864"/>
      <c r="J334" s="864"/>
    </row>
    <row r="335" spans="5:10" x14ac:dyDescent="0.3">
      <c r="E335" s="71"/>
      <c r="F335" s="71"/>
      <c r="G335" s="867"/>
      <c r="H335" s="927"/>
      <c r="I335" s="864"/>
      <c r="J335" s="864"/>
    </row>
    <row r="336" spans="5:10" x14ac:dyDescent="0.3">
      <c r="E336" s="71"/>
      <c r="F336" s="71"/>
      <c r="G336" s="867"/>
      <c r="H336" s="927"/>
      <c r="I336" s="864"/>
      <c r="J336" s="864"/>
    </row>
    <row r="337" spans="5:10" x14ac:dyDescent="0.3">
      <c r="E337" s="71"/>
      <c r="F337" s="71"/>
      <c r="G337" s="867"/>
      <c r="H337" s="927"/>
      <c r="I337" s="864"/>
      <c r="J337" s="864"/>
    </row>
    <row r="338" spans="5:10" x14ac:dyDescent="0.3">
      <c r="E338" s="71"/>
      <c r="F338" s="71"/>
      <c r="G338" s="867"/>
      <c r="H338" s="927"/>
      <c r="I338" s="864"/>
      <c r="J338" s="864"/>
    </row>
    <row r="339" spans="5:10" x14ac:dyDescent="0.3">
      <c r="E339" s="71"/>
      <c r="F339" s="71"/>
      <c r="G339" s="867"/>
      <c r="H339" s="927"/>
      <c r="I339" s="864"/>
      <c r="J339" s="864"/>
    </row>
    <row r="340" spans="5:10" x14ac:dyDescent="0.3">
      <c r="E340" s="71"/>
      <c r="F340" s="71"/>
      <c r="G340" s="867"/>
      <c r="H340" s="927"/>
      <c r="I340" s="864"/>
      <c r="J340" s="864"/>
    </row>
    <row r="341" spans="5:10" x14ac:dyDescent="0.3">
      <c r="E341" s="71"/>
      <c r="F341" s="71"/>
      <c r="G341" s="867"/>
      <c r="H341" s="927"/>
      <c r="I341" s="864"/>
      <c r="J341" s="864"/>
    </row>
    <row r="342" spans="5:10" x14ac:dyDescent="0.3">
      <c r="E342" s="71"/>
      <c r="F342" s="71"/>
      <c r="G342" s="867"/>
      <c r="H342" s="927"/>
      <c r="I342" s="864"/>
      <c r="J342" s="864"/>
    </row>
    <row r="343" spans="5:10" x14ac:dyDescent="0.3">
      <c r="E343" s="71"/>
      <c r="F343" s="71"/>
      <c r="G343" s="867"/>
      <c r="H343" s="927"/>
      <c r="I343" s="864"/>
      <c r="J343" s="864"/>
    </row>
    <row r="344" spans="5:10" x14ac:dyDescent="0.3">
      <c r="E344" s="71"/>
      <c r="F344" s="71"/>
      <c r="G344" s="867"/>
      <c r="H344" s="927"/>
      <c r="I344" s="864"/>
      <c r="J344" s="864"/>
    </row>
    <row r="345" spans="5:10" x14ac:dyDescent="0.3">
      <c r="E345" s="71"/>
      <c r="F345" s="71"/>
      <c r="G345" s="867"/>
      <c r="H345" s="927"/>
      <c r="I345" s="864"/>
      <c r="J345" s="864"/>
    </row>
    <row r="346" spans="5:10" x14ac:dyDescent="0.3">
      <c r="E346" s="71"/>
      <c r="F346" s="71"/>
      <c r="G346" s="867"/>
      <c r="H346" s="927"/>
      <c r="I346" s="864"/>
      <c r="J346" s="864"/>
    </row>
    <row r="347" spans="5:10" x14ac:dyDescent="0.3">
      <c r="E347" s="71"/>
      <c r="F347" s="71"/>
      <c r="G347" s="867"/>
      <c r="H347" s="927"/>
      <c r="I347" s="864"/>
      <c r="J347" s="864"/>
    </row>
    <row r="348" spans="5:10" x14ac:dyDescent="0.3">
      <c r="E348" s="71"/>
      <c r="F348" s="71"/>
      <c r="G348" s="867"/>
      <c r="H348" s="927"/>
      <c r="I348" s="864"/>
      <c r="J348" s="864"/>
    </row>
    <row r="349" spans="5:10" x14ac:dyDescent="0.3">
      <c r="E349" s="71"/>
      <c r="F349" s="71"/>
      <c r="G349" s="867"/>
      <c r="H349" s="927"/>
      <c r="I349" s="864"/>
      <c r="J349" s="864"/>
    </row>
    <row r="350" spans="5:10" x14ac:dyDescent="0.3">
      <c r="E350" s="71"/>
      <c r="F350" s="71"/>
      <c r="G350" s="867"/>
      <c r="H350" s="927"/>
      <c r="I350" s="864"/>
      <c r="J350" s="864"/>
    </row>
    <row r="351" spans="5:10" x14ac:dyDescent="0.3">
      <c r="E351" s="71"/>
      <c r="F351" s="71"/>
      <c r="G351" s="867"/>
      <c r="H351" s="927"/>
      <c r="I351" s="864"/>
      <c r="J351" s="864"/>
    </row>
    <row r="352" spans="5:10" x14ac:dyDescent="0.3">
      <c r="E352" s="71"/>
      <c r="F352" s="71"/>
      <c r="G352" s="867"/>
      <c r="H352" s="927"/>
      <c r="I352" s="864"/>
      <c r="J352" s="864"/>
    </row>
    <row r="353" spans="5:10" x14ac:dyDescent="0.3">
      <c r="E353" s="71"/>
      <c r="F353" s="71"/>
      <c r="G353" s="867"/>
      <c r="H353" s="927"/>
      <c r="I353" s="864"/>
      <c r="J353" s="864"/>
    </row>
    <row r="354" spans="5:10" x14ac:dyDescent="0.3">
      <c r="E354" s="71"/>
      <c r="F354" s="71"/>
      <c r="G354" s="867"/>
      <c r="H354" s="927"/>
      <c r="I354" s="864"/>
      <c r="J354" s="864"/>
    </row>
    <row r="355" spans="5:10" x14ac:dyDescent="0.3">
      <c r="E355" s="71"/>
      <c r="F355" s="71"/>
      <c r="G355" s="867"/>
      <c r="H355" s="927"/>
      <c r="I355" s="864"/>
      <c r="J355" s="864"/>
    </row>
    <row r="356" spans="5:10" x14ac:dyDescent="0.3">
      <c r="E356" s="71"/>
      <c r="F356" s="71"/>
      <c r="G356" s="867"/>
      <c r="H356" s="927"/>
      <c r="I356" s="864"/>
      <c r="J356" s="864"/>
    </row>
    <row r="357" spans="5:10" x14ac:dyDescent="0.3">
      <c r="E357" s="71"/>
      <c r="F357" s="71"/>
      <c r="G357" s="867"/>
      <c r="H357" s="927"/>
      <c r="I357" s="864"/>
      <c r="J357" s="864"/>
    </row>
    <row r="358" spans="5:10" x14ac:dyDescent="0.3">
      <c r="E358" s="71"/>
      <c r="F358" s="71"/>
      <c r="G358" s="867"/>
      <c r="H358" s="927"/>
      <c r="I358" s="864"/>
      <c r="J358" s="864"/>
    </row>
    <row r="359" spans="5:10" x14ac:dyDescent="0.3">
      <c r="E359" s="71"/>
      <c r="F359" s="71"/>
      <c r="G359" s="867"/>
      <c r="H359" s="927"/>
      <c r="I359" s="864"/>
      <c r="J359" s="864"/>
    </row>
    <row r="360" spans="5:10" x14ac:dyDescent="0.3">
      <c r="E360" s="71"/>
      <c r="F360" s="71"/>
      <c r="G360" s="867"/>
      <c r="H360" s="927"/>
      <c r="I360" s="864"/>
      <c r="J360" s="864"/>
    </row>
    <row r="361" spans="5:10" x14ac:dyDescent="0.3">
      <c r="E361" s="71"/>
      <c r="F361" s="71"/>
      <c r="G361" s="867"/>
      <c r="H361" s="927"/>
      <c r="I361" s="864"/>
      <c r="J361" s="864"/>
    </row>
    <row r="362" spans="5:10" x14ac:dyDescent="0.3">
      <c r="E362" s="71"/>
      <c r="F362" s="71"/>
      <c r="G362" s="867"/>
      <c r="H362" s="927"/>
      <c r="I362" s="864"/>
      <c r="J362" s="864"/>
    </row>
    <row r="363" spans="5:10" x14ac:dyDescent="0.3">
      <c r="E363" s="71"/>
      <c r="F363" s="71"/>
      <c r="G363" s="867"/>
      <c r="H363" s="927"/>
      <c r="I363" s="864"/>
      <c r="J363" s="864"/>
    </row>
    <row r="364" spans="5:10" x14ac:dyDescent="0.3">
      <c r="E364" s="71"/>
      <c r="F364" s="71"/>
      <c r="G364" s="867"/>
      <c r="H364" s="927"/>
      <c r="I364" s="864"/>
      <c r="J364" s="864"/>
    </row>
    <row r="365" spans="5:10" x14ac:dyDescent="0.3">
      <c r="E365" s="71"/>
      <c r="F365" s="71"/>
      <c r="G365" s="867"/>
      <c r="H365" s="927"/>
      <c r="I365" s="864"/>
      <c r="J365" s="864"/>
    </row>
    <row r="366" spans="5:10" x14ac:dyDescent="0.3">
      <c r="E366" s="71"/>
      <c r="F366" s="71"/>
      <c r="G366" s="867"/>
      <c r="H366" s="927"/>
      <c r="I366" s="864"/>
      <c r="J366" s="864"/>
    </row>
    <row r="367" spans="5:10" x14ac:dyDescent="0.3">
      <c r="E367" s="71"/>
      <c r="F367" s="71"/>
      <c r="G367" s="867"/>
      <c r="H367" s="927"/>
      <c r="I367" s="864"/>
      <c r="J367" s="864"/>
    </row>
    <row r="368" spans="5:10" x14ac:dyDescent="0.3">
      <c r="E368" s="71"/>
      <c r="F368" s="71"/>
      <c r="G368" s="867"/>
      <c r="H368" s="927"/>
      <c r="I368" s="864"/>
      <c r="J368" s="864"/>
    </row>
    <row r="369" spans="5:10" x14ac:dyDescent="0.3">
      <c r="E369" s="71"/>
      <c r="F369" s="71"/>
      <c r="G369" s="867"/>
      <c r="H369" s="927"/>
      <c r="I369" s="864"/>
      <c r="J369" s="864"/>
    </row>
    <row r="370" spans="5:10" x14ac:dyDescent="0.3">
      <c r="E370" s="71"/>
      <c r="F370" s="71"/>
      <c r="G370" s="867"/>
      <c r="H370" s="927"/>
      <c r="I370" s="864"/>
      <c r="J370" s="864"/>
    </row>
    <row r="371" spans="5:10" x14ac:dyDescent="0.3">
      <c r="E371" s="71"/>
      <c r="F371" s="71"/>
      <c r="G371" s="867"/>
      <c r="H371" s="927"/>
      <c r="I371" s="864"/>
      <c r="J371" s="864"/>
    </row>
    <row r="372" spans="5:10" x14ac:dyDescent="0.3">
      <c r="E372" s="71"/>
      <c r="F372" s="71"/>
      <c r="G372" s="867"/>
      <c r="H372" s="927"/>
      <c r="I372" s="864"/>
      <c r="J372" s="864"/>
    </row>
    <row r="373" spans="5:10" x14ac:dyDescent="0.3">
      <c r="E373" s="71"/>
      <c r="F373" s="71"/>
      <c r="G373" s="867"/>
      <c r="H373" s="927"/>
      <c r="I373" s="864"/>
      <c r="J373" s="864"/>
    </row>
    <row r="374" spans="5:10" x14ac:dyDescent="0.3">
      <c r="E374" s="71"/>
      <c r="F374" s="71"/>
      <c r="G374" s="867"/>
      <c r="H374" s="927"/>
      <c r="I374" s="864"/>
      <c r="J374" s="864"/>
    </row>
    <row r="375" spans="5:10" x14ac:dyDescent="0.3">
      <c r="E375" s="71"/>
      <c r="F375" s="71"/>
      <c r="G375" s="867"/>
      <c r="H375" s="927"/>
      <c r="I375" s="864"/>
      <c r="J375" s="864"/>
    </row>
    <row r="376" spans="5:10" x14ac:dyDescent="0.3">
      <c r="E376" s="71"/>
      <c r="F376" s="71"/>
      <c r="G376" s="867"/>
      <c r="H376" s="927"/>
      <c r="I376" s="864"/>
      <c r="J376" s="864"/>
    </row>
    <row r="377" spans="5:10" x14ac:dyDescent="0.3">
      <c r="E377" s="71"/>
      <c r="F377" s="71"/>
      <c r="G377" s="867"/>
      <c r="H377" s="927"/>
      <c r="I377" s="864"/>
      <c r="J377" s="864"/>
    </row>
    <row r="378" spans="5:10" x14ac:dyDescent="0.3">
      <c r="E378" s="71"/>
      <c r="F378" s="71"/>
      <c r="G378" s="867"/>
      <c r="H378" s="927"/>
      <c r="I378" s="864"/>
      <c r="J378" s="864"/>
    </row>
    <row r="379" spans="5:10" x14ac:dyDescent="0.3">
      <c r="E379" s="71"/>
      <c r="F379" s="71"/>
      <c r="G379" s="867"/>
      <c r="H379" s="927"/>
      <c r="I379" s="864"/>
      <c r="J379" s="864"/>
    </row>
    <row r="380" spans="5:10" x14ac:dyDescent="0.3">
      <c r="E380" s="71"/>
      <c r="F380" s="71"/>
      <c r="G380" s="867"/>
      <c r="H380" s="927"/>
      <c r="I380" s="864"/>
      <c r="J380" s="864"/>
    </row>
    <row r="381" spans="5:10" x14ac:dyDescent="0.3">
      <c r="E381" s="71"/>
      <c r="F381" s="71"/>
      <c r="G381" s="867"/>
      <c r="H381" s="927"/>
      <c r="I381" s="864"/>
      <c r="J381" s="864"/>
    </row>
    <row r="382" spans="5:10" x14ac:dyDescent="0.3">
      <c r="E382" s="71"/>
      <c r="F382" s="71"/>
      <c r="G382" s="867"/>
      <c r="H382" s="927"/>
      <c r="I382" s="864"/>
      <c r="J382" s="864"/>
    </row>
    <row r="383" spans="5:10" x14ac:dyDescent="0.3">
      <c r="E383" s="71"/>
      <c r="F383" s="71"/>
      <c r="G383" s="867"/>
      <c r="H383" s="927"/>
      <c r="I383" s="864"/>
      <c r="J383" s="864"/>
    </row>
    <row r="384" spans="5:10" x14ac:dyDescent="0.3">
      <c r="E384" s="71"/>
      <c r="F384" s="71"/>
      <c r="G384" s="867"/>
      <c r="H384" s="927"/>
      <c r="I384" s="864"/>
      <c r="J384" s="864"/>
    </row>
    <row r="385" spans="5:10" x14ac:dyDescent="0.3">
      <c r="E385" s="71"/>
      <c r="F385" s="71"/>
      <c r="G385" s="867"/>
      <c r="H385" s="927"/>
      <c r="I385" s="864"/>
      <c r="J385" s="864"/>
    </row>
    <row r="386" spans="5:10" x14ac:dyDescent="0.3">
      <c r="E386" s="71"/>
      <c r="F386" s="71"/>
      <c r="G386" s="867"/>
      <c r="H386" s="927"/>
      <c r="I386" s="864"/>
      <c r="J386" s="864"/>
    </row>
    <row r="387" spans="5:10" x14ac:dyDescent="0.3">
      <c r="E387" s="71"/>
      <c r="F387" s="71"/>
      <c r="G387" s="867"/>
      <c r="H387" s="927"/>
      <c r="I387" s="864"/>
      <c r="J387" s="864"/>
    </row>
    <row r="388" spans="5:10" x14ac:dyDescent="0.3">
      <c r="E388" s="71"/>
      <c r="F388" s="71"/>
      <c r="G388" s="867"/>
      <c r="H388" s="927"/>
      <c r="I388" s="864"/>
      <c r="J388" s="864"/>
    </row>
    <row r="389" spans="5:10" x14ac:dyDescent="0.3">
      <c r="E389" s="71"/>
      <c r="F389" s="71"/>
      <c r="G389" s="867"/>
      <c r="H389" s="927"/>
      <c r="I389" s="864"/>
      <c r="J389" s="864"/>
    </row>
    <row r="390" spans="5:10" x14ac:dyDescent="0.3">
      <c r="E390" s="71"/>
      <c r="F390" s="71"/>
      <c r="G390" s="867"/>
      <c r="H390" s="927"/>
      <c r="I390" s="864"/>
      <c r="J390" s="864"/>
    </row>
    <row r="391" spans="5:10" x14ac:dyDescent="0.3">
      <c r="E391" s="71"/>
      <c r="F391" s="71"/>
      <c r="G391" s="867"/>
      <c r="H391" s="927"/>
      <c r="I391" s="864"/>
      <c r="J391" s="864"/>
    </row>
    <row r="392" spans="5:10" x14ac:dyDescent="0.3">
      <c r="E392" s="71"/>
      <c r="F392" s="71"/>
      <c r="G392" s="867"/>
      <c r="H392" s="927"/>
      <c r="I392" s="864"/>
      <c r="J392" s="864"/>
    </row>
    <row r="393" spans="5:10" x14ac:dyDescent="0.3">
      <c r="E393" s="71"/>
      <c r="F393" s="71"/>
      <c r="G393" s="867"/>
      <c r="H393" s="927"/>
      <c r="I393" s="864"/>
      <c r="J393" s="864"/>
    </row>
    <row r="394" spans="5:10" x14ac:dyDescent="0.3">
      <c r="E394" s="71"/>
      <c r="F394" s="71"/>
      <c r="G394" s="867"/>
      <c r="H394" s="927"/>
      <c r="I394" s="864"/>
      <c r="J394" s="864"/>
    </row>
    <row r="395" spans="5:10" x14ac:dyDescent="0.3">
      <c r="E395" s="71"/>
      <c r="F395" s="71"/>
      <c r="G395" s="867"/>
      <c r="H395" s="927"/>
      <c r="I395" s="864"/>
      <c r="J395" s="864"/>
    </row>
    <row r="396" spans="5:10" x14ac:dyDescent="0.3">
      <c r="E396" s="71"/>
      <c r="F396" s="71"/>
      <c r="G396" s="867"/>
      <c r="H396" s="927"/>
      <c r="I396" s="864"/>
      <c r="J396" s="864"/>
    </row>
    <row r="397" spans="5:10" x14ac:dyDescent="0.3">
      <c r="E397" s="71"/>
      <c r="F397" s="71"/>
      <c r="G397" s="867"/>
      <c r="H397" s="927"/>
      <c r="I397" s="864"/>
      <c r="J397" s="864"/>
    </row>
    <row r="398" spans="5:10" x14ac:dyDescent="0.3">
      <c r="E398" s="71"/>
      <c r="F398" s="71"/>
      <c r="G398" s="867"/>
      <c r="H398" s="927"/>
      <c r="I398" s="864"/>
      <c r="J398" s="864"/>
    </row>
    <row r="399" spans="5:10" x14ac:dyDescent="0.3">
      <c r="E399" s="71"/>
      <c r="F399" s="71"/>
      <c r="G399" s="867"/>
      <c r="H399" s="927"/>
      <c r="I399" s="864"/>
      <c r="J399" s="864"/>
    </row>
    <row r="400" spans="5:10" x14ac:dyDescent="0.3">
      <c r="E400" s="71"/>
      <c r="F400" s="71"/>
      <c r="G400" s="867"/>
      <c r="H400" s="927"/>
      <c r="I400" s="864"/>
      <c r="J400" s="864"/>
    </row>
    <row r="401" spans="5:10" x14ac:dyDescent="0.3">
      <c r="E401" s="71"/>
      <c r="F401" s="71"/>
      <c r="G401" s="867"/>
      <c r="H401" s="927"/>
      <c r="I401" s="864"/>
      <c r="J401" s="864"/>
    </row>
    <row r="402" spans="5:10" x14ac:dyDescent="0.3">
      <c r="E402" s="71"/>
      <c r="F402" s="71"/>
      <c r="G402" s="867"/>
      <c r="H402" s="927"/>
      <c r="I402" s="864"/>
      <c r="J402" s="864"/>
    </row>
    <row r="403" spans="5:10" x14ac:dyDescent="0.3">
      <c r="E403" s="71"/>
      <c r="F403" s="71"/>
      <c r="G403" s="867"/>
      <c r="H403" s="927"/>
      <c r="I403" s="864"/>
      <c r="J403" s="864"/>
    </row>
    <row r="404" spans="5:10" x14ac:dyDescent="0.3">
      <c r="E404" s="71"/>
      <c r="F404" s="71"/>
      <c r="G404" s="867"/>
      <c r="H404" s="927"/>
      <c r="I404" s="864"/>
      <c r="J404" s="864"/>
    </row>
    <row r="405" spans="5:10" x14ac:dyDescent="0.3">
      <c r="E405" s="71"/>
      <c r="F405" s="71"/>
      <c r="G405" s="867"/>
      <c r="H405" s="927"/>
      <c r="I405" s="864"/>
      <c r="J405" s="864"/>
    </row>
    <row r="406" spans="5:10" x14ac:dyDescent="0.3">
      <c r="E406" s="71"/>
      <c r="F406" s="71"/>
      <c r="G406" s="867"/>
      <c r="H406" s="927"/>
      <c r="I406" s="864"/>
      <c r="J406" s="864"/>
    </row>
    <row r="407" spans="5:10" x14ac:dyDescent="0.3">
      <c r="E407" s="71"/>
      <c r="F407" s="71"/>
      <c r="G407" s="867"/>
      <c r="H407" s="927"/>
      <c r="I407" s="864"/>
      <c r="J407" s="864"/>
    </row>
    <row r="408" spans="5:10" x14ac:dyDescent="0.3">
      <c r="E408" s="71"/>
      <c r="F408" s="71"/>
      <c r="G408" s="867"/>
      <c r="H408" s="927"/>
      <c r="I408" s="864"/>
      <c r="J408" s="864"/>
    </row>
    <row r="409" spans="5:10" x14ac:dyDescent="0.3">
      <c r="E409" s="71"/>
      <c r="F409" s="71"/>
      <c r="G409" s="867"/>
      <c r="H409" s="927"/>
      <c r="I409" s="864"/>
      <c r="J409" s="864"/>
    </row>
    <row r="410" spans="5:10" x14ac:dyDescent="0.3">
      <c r="E410" s="71"/>
      <c r="F410" s="71"/>
      <c r="G410" s="867"/>
      <c r="H410" s="927"/>
      <c r="I410" s="864"/>
      <c r="J410" s="864"/>
    </row>
    <row r="411" spans="5:10" x14ac:dyDescent="0.3">
      <c r="E411" s="71"/>
      <c r="F411" s="71"/>
      <c r="G411" s="867"/>
      <c r="H411" s="927"/>
      <c r="I411" s="864"/>
      <c r="J411" s="864"/>
    </row>
    <row r="412" spans="5:10" x14ac:dyDescent="0.3">
      <c r="E412" s="71"/>
      <c r="F412" s="71"/>
      <c r="G412" s="867"/>
      <c r="H412" s="927"/>
      <c r="I412" s="864"/>
      <c r="J412" s="864"/>
    </row>
    <row r="413" spans="5:10" x14ac:dyDescent="0.3">
      <c r="E413" s="71"/>
      <c r="F413" s="71"/>
      <c r="G413" s="867"/>
      <c r="H413" s="927"/>
      <c r="I413" s="864"/>
      <c r="J413" s="864"/>
    </row>
    <row r="414" spans="5:10" x14ac:dyDescent="0.3">
      <c r="E414" s="71"/>
      <c r="F414" s="71"/>
      <c r="G414" s="867"/>
      <c r="H414" s="927"/>
      <c r="I414" s="864"/>
      <c r="J414" s="864"/>
    </row>
    <row r="415" spans="5:10" x14ac:dyDescent="0.3">
      <c r="E415" s="71"/>
      <c r="F415" s="71"/>
      <c r="G415" s="867"/>
      <c r="H415" s="927"/>
      <c r="I415" s="864"/>
      <c r="J415" s="864"/>
    </row>
    <row r="416" spans="5:10" x14ac:dyDescent="0.3">
      <c r="E416" s="71"/>
      <c r="F416" s="71"/>
      <c r="G416" s="867"/>
      <c r="H416" s="927"/>
      <c r="I416" s="864"/>
      <c r="J416" s="864"/>
    </row>
    <row r="417" spans="5:10" x14ac:dyDescent="0.3">
      <c r="E417" s="71"/>
      <c r="F417" s="71"/>
      <c r="G417" s="867"/>
      <c r="H417" s="927"/>
      <c r="I417" s="864"/>
      <c r="J417" s="864"/>
    </row>
    <row r="418" spans="5:10" x14ac:dyDescent="0.3">
      <c r="E418" s="71"/>
      <c r="F418" s="71"/>
      <c r="G418" s="867"/>
      <c r="H418" s="927"/>
      <c r="I418" s="864"/>
      <c r="J418" s="864"/>
    </row>
    <row r="419" spans="5:10" x14ac:dyDescent="0.3">
      <c r="E419" s="71"/>
      <c r="F419" s="71"/>
      <c r="G419" s="867"/>
      <c r="H419" s="927"/>
      <c r="I419" s="864"/>
      <c r="J419" s="864"/>
    </row>
    <row r="420" spans="5:10" x14ac:dyDescent="0.3">
      <c r="E420" s="71"/>
      <c r="F420" s="71"/>
      <c r="G420" s="867"/>
      <c r="H420" s="927"/>
      <c r="I420" s="864"/>
      <c r="J420" s="864"/>
    </row>
    <row r="421" spans="5:10" x14ac:dyDescent="0.3">
      <c r="E421" s="71"/>
      <c r="F421" s="71"/>
      <c r="G421" s="867"/>
      <c r="H421" s="927"/>
      <c r="I421" s="864"/>
      <c r="J421" s="864"/>
    </row>
    <row r="422" spans="5:10" x14ac:dyDescent="0.3">
      <c r="E422" s="71"/>
      <c r="F422" s="71"/>
      <c r="G422" s="867"/>
      <c r="H422" s="927"/>
      <c r="I422" s="864"/>
      <c r="J422" s="864"/>
    </row>
    <row r="423" spans="5:10" x14ac:dyDescent="0.3">
      <c r="E423" s="71"/>
      <c r="F423" s="71"/>
      <c r="G423" s="867"/>
      <c r="H423" s="927"/>
      <c r="I423" s="864"/>
      <c r="J423" s="864"/>
    </row>
    <row r="424" spans="5:10" x14ac:dyDescent="0.3">
      <c r="E424" s="71"/>
      <c r="F424" s="71"/>
      <c r="G424" s="867"/>
      <c r="H424" s="927"/>
      <c r="I424" s="864"/>
      <c r="J424" s="864"/>
    </row>
    <row r="425" spans="5:10" x14ac:dyDescent="0.3">
      <c r="E425" s="71"/>
      <c r="F425" s="71"/>
      <c r="G425" s="867"/>
      <c r="H425" s="927"/>
      <c r="I425" s="864"/>
      <c r="J425" s="864"/>
    </row>
    <row r="426" spans="5:10" x14ac:dyDescent="0.3">
      <c r="E426" s="71"/>
      <c r="F426" s="71"/>
      <c r="G426" s="867"/>
      <c r="H426" s="927"/>
      <c r="I426" s="864"/>
      <c r="J426" s="864"/>
    </row>
    <row r="427" spans="5:10" x14ac:dyDescent="0.3">
      <c r="E427" s="71"/>
      <c r="F427" s="71"/>
      <c r="G427" s="867"/>
      <c r="H427" s="927"/>
      <c r="I427" s="864"/>
      <c r="J427" s="864"/>
    </row>
    <row r="428" spans="5:10" x14ac:dyDescent="0.3">
      <c r="E428" s="71"/>
      <c r="F428" s="71"/>
      <c r="G428" s="867"/>
      <c r="H428" s="927"/>
      <c r="I428" s="864"/>
      <c r="J428" s="864"/>
    </row>
    <row r="429" spans="5:10" x14ac:dyDescent="0.3">
      <c r="E429" s="71"/>
      <c r="F429" s="71"/>
      <c r="G429" s="867"/>
      <c r="H429" s="927"/>
      <c r="I429" s="864"/>
      <c r="J429" s="864"/>
    </row>
    <row r="430" spans="5:10" x14ac:dyDescent="0.3">
      <c r="E430" s="71"/>
      <c r="F430" s="71"/>
      <c r="G430" s="867"/>
      <c r="H430" s="927"/>
      <c r="I430" s="864"/>
      <c r="J430" s="864"/>
    </row>
    <row r="431" spans="5:10" x14ac:dyDescent="0.3">
      <c r="E431" s="71"/>
      <c r="F431" s="71"/>
      <c r="G431" s="867"/>
      <c r="H431" s="927"/>
      <c r="I431" s="864"/>
      <c r="J431" s="864"/>
    </row>
    <row r="432" spans="5:10" x14ac:dyDescent="0.3">
      <c r="E432" s="71"/>
      <c r="F432" s="71"/>
      <c r="G432" s="867"/>
      <c r="H432" s="927"/>
      <c r="I432" s="864"/>
      <c r="J432" s="864"/>
    </row>
    <row r="433" spans="5:10" x14ac:dyDescent="0.3">
      <c r="E433" s="71"/>
      <c r="F433" s="71"/>
      <c r="G433" s="867"/>
      <c r="H433" s="927"/>
      <c r="I433" s="864"/>
      <c r="J433" s="864"/>
    </row>
    <row r="434" spans="5:10" x14ac:dyDescent="0.3">
      <c r="E434" s="71"/>
      <c r="F434" s="71"/>
      <c r="G434" s="867"/>
      <c r="H434" s="927"/>
      <c r="I434" s="864"/>
      <c r="J434" s="864"/>
    </row>
    <row r="435" spans="5:10" x14ac:dyDescent="0.3">
      <c r="E435" s="71"/>
      <c r="F435" s="71"/>
      <c r="G435" s="867"/>
      <c r="H435" s="927"/>
      <c r="I435" s="864"/>
      <c r="J435" s="864"/>
    </row>
    <row r="436" spans="5:10" x14ac:dyDescent="0.3">
      <c r="E436" s="71"/>
      <c r="F436" s="71"/>
      <c r="G436" s="867"/>
      <c r="H436" s="927"/>
      <c r="I436" s="864"/>
      <c r="J436" s="864"/>
    </row>
    <row r="437" spans="5:10" x14ac:dyDescent="0.3">
      <c r="E437" s="71"/>
      <c r="F437" s="71"/>
      <c r="G437" s="867"/>
      <c r="H437" s="927"/>
      <c r="I437" s="864"/>
      <c r="J437" s="864"/>
    </row>
    <row r="438" spans="5:10" x14ac:dyDescent="0.3">
      <c r="E438" s="71"/>
      <c r="F438" s="71"/>
      <c r="G438" s="867"/>
      <c r="H438" s="927"/>
      <c r="I438" s="864"/>
      <c r="J438" s="864"/>
    </row>
    <row r="439" spans="5:10" x14ac:dyDescent="0.3">
      <c r="E439" s="71"/>
      <c r="F439" s="71"/>
      <c r="G439" s="867"/>
      <c r="H439" s="927"/>
      <c r="I439" s="864"/>
      <c r="J439" s="864"/>
    </row>
    <row r="440" spans="5:10" x14ac:dyDescent="0.3">
      <c r="E440" s="71"/>
      <c r="F440" s="71"/>
      <c r="G440" s="867"/>
      <c r="H440" s="927"/>
      <c r="I440" s="864"/>
      <c r="J440" s="864"/>
    </row>
    <row r="441" spans="5:10" x14ac:dyDescent="0.3">
      <c r="E441" s="71"/>
      <c r="F441" s="71"/>
      <c r="G441" s="867"/>
      <c r="H441" s="927"/>
      <c r="I441" s="864"/>
      <c r="J441" s="864"/>
    </row>
    <row r="442" spans="5:10" x14ac:dyDescent="0.3">
      <c r="E442" s="71"/>
      <c r="F442" s="71"/>
      <c r="G442" s="867"/>
      <c r="H442" s="927"/>
      <c r="I442" s="864"/>
      <c r="J442" s="864"/>
    </row>
    <row r="443" spans="5:10" x14ac:dyDescent="0.3">
      <c r="E443" s="71"/>
      <c r="F443" s="71"/>
      <c r="G443" s="867"/>
      <c r="H443" s="927"/>
      <c r="I443" s="864"/>
      <c r="J443" s="864"/>
    </row>
    <row r="444" spans="5:10" x14ac:dyDescent="0.3">
      <c r="E444" s="71"/>
      <c r="F444" s="71"/>
      <c r="G444" s="867"/>
      <c r="H444" s="927"/>
      <c r="I444" s="864"/>
      <c r="J444" s="864"/>
    </row>
    <row r="445" spans="5:10" x14ac:dyDescent="0.3">
      <c r="E445" s="71"/>
      <c r="F445" s="71"/>
      <c r="G445" s="867"/>
      <c r="H445" s="927"/>
      <c r="I445" s="864"/>
      <c r="J445" s="864"/>
    </row>
    <row r="446" spans="5:10" x14ac:dyDescent="0.3">
      <c r="E446" s="71"/>
      <c r="F446" s="71"/>
      <c r="G446" s="867"/>
      <c r="H446" s="927"/>
      <c r="I446" s="864"/>
      <c r="J446" s="864"/>
    </row>
    <row r="447" spans="5:10" x14ac:dyDescent="0.3">
      <c r="E447" s="71"/>
      <c r="F447" s="71"/>
      <c r="G447" s="867"/>
      <c r="H447" s="927"/>
      <c r="I447" s="864"/>
      <c r="J447" s="864"/>
    </row>
    <row r="448" spans="5:10" x14ac:dyDescent="0.3">
      <c r="E448" s="71"/>
      <c r="F448" s="71"/>
      <c r="G448" s="867"/>
      <c r="H448" s="927"/>
      <c r="I448" s="864"/>
      <c r="J448" s="864"/>
    </row>
    <row r="449" spans="5:10" x14ac:dyDescent="0.3">
      <c r="E449" s="71"/>
      <c r="F449" s="71"/>
      <c r="G449" s="867"/>
      <c r="H449" s="927"/>
      <c r="I449" s="864"/>
      <c r="J449" s="864"/>
    </row>
    <row r="450" spans="5:10" x14ac:dyDescent="0.3">
      <c r="E450" s="71"/>
      <c r="F450" s="71"/>
      <c r="G450" s="867"/>
      <c r="H450" s="927"/>
      <c r="I450" s="864"/>
      <c r="J450" s="864"/>
    </row>
    <row r="451" spans="5:10" x14ac:dyDescent="0.3">
      <c r="E451" s="71"/>
      <c r="F451" s="71"/>
      <c r="G451" s="867"/>
      <c r="H451" s="927"/>
      <c r="I451" s="864"/>
      <c r="J451" s="864"/>
    </row>
    <row r="452" spans="5:10" x14ac:dyDescent="0.3">
      <c r="E452" s="71"/>
      <c r="F452" s="71"/>
      <c r="G452" s="867"/>
      <c r="H452" s="927"/>
      <c r="I452" s="864"/>
      <c r="J452" s="864"/>
    </row>
    <row r="453" spans="5:10" x14ac:dyDescent="0.3">
      <c r="E453" s="71"/>
      <c r="F453" s="71"/>
      <c r="G453" s="867"/>
      <c r="H453" s="927"/>
      <c r="I453" s="864"/>
      <c r="J453" s="864"/>
    </row>
    <row r="454" spans="5:10" x14ac:dyDescent="0.3">
      <c r="E454" s="71"/>
      <c r="F454" s="71"/>
      <c r="G454" s="867"/>
      <c r="H454" s="927"/>
      <c r="I454" s="864"/>
      <c r="J454" s="864"/>
    </row>
    <row r="455" spans="5:10" x14ac:dyDescent="0.3">
      <c r="E455" s="71"/>
      <c r="F455" s="71"/>
      <c r="G455" s="867"/>
      <c r="H455" s="927"/>
      <c r="I455" s="864"/>
      <c r="J455" s="864"/>
    </row>
    <row r="456" spans="5:10" x14ac:dyDescent="0.3">
      <c r="E456" s="71"/>
      <c r="F456" s="71"/>
      <c r="G456" s="867"/>
      <c r="H456" s="927"/>
      <c r="I456" s="864"/>
      <c r="J456" s="864"/>
    </row>
    <row r="457" spans="5:10" x14ac:dyDescent="0.3">
      <c r="E457" s="71"/>
      <c r="F457" s="71"/>
      <c r="G457" s="867"/>
      <c r="H457" s="927"/>
      <c r="I457" s="864"/>
      <c r="J457" s="864"/>
    </row>
    <row r="458" spans="5:10" x14ac:dyDescent="0.3">
      <c r="E458" s="71"/>
      <c r="F458" s="71"/>
      <c r="G458" s="867"/>
      <c r="H458" s="927"/>
      <c r="I458" s="864"/>
      <c r="J458" s="864"/>
    </row>
    <row r="459" spans="5:10" x14ac:dyDescent="0.3">
      <c r="E459" s="71"/>
      <c r="F459" s="71"/>
      <c r="G459" s="867"/>
      <c r="H459" s="927"/>
      <c r="I459" s="864"/>
      <c r="J459" s="864"/>
    </row>
    <row r="460" spans="5:10" x14ac:dyDescent="0.3">
      <c r="E460" s="71"/>
      <c r="F460" s="71"/>
      <c r="G460" s="867"/>
      <c r="H460" s="927"/>
      <c r="I460" s="864"/>
      <c r="J460" s="864"/>
    </row>
    <row r="461" spans="5:10" x14ac:dyDescent="0.3">
      <c r="E461" s="71"/>
      <c r="F461" s="71"/>
      <c r="G461" s="867"/>
      <c r="H461" s="927"/>
      <c r="I461" s="864"/>
      <c r="J461" s="864"/>
    </row>
    <row r="462" spans="5:10" x14ac:dyDescent="0.3">
      <c r="E462" s="71"/>
      <c r="F462" s="71"/>
      <c r="G462" s="867"/>
      <c r="H462" s="927"/>
      <c r="I462" s="864"/>
      <c r="J462" s="864"/>
    </row>
    <row r="463" spans="5:10" x14ac:dyDescent="0.3">
      <c r="E463" s="71"/>
      <c r="F463" s="71"/>
      <c r="G463" s="867"/>
      <c r="H463" s="927"/>
      <c r="I463" s="864"/>
      <c r="J463" s="864"/>
    </row>
    <row r="464" spans="5:10" x14ac:dyDescent="0.3">
      <c r="E464" s="71"/>
      <c r="F464" s="71"/>
      <c r="G464" s="867"/>
      <c r="H464" s="927"/>
      <c r="I464" s="864"/>
      <c r="J464" s="864"/>
    </row>
    <row r="465" spans="5:10" x14ac:dyDescent="0.3">
      <c r="E465" s="71"/>
      <c r="F465" s="71"/>
      <c r="G465" s="867"/>
      <c r="H465" s="927"/>
      <c r="I465" s="864"/>
      <c r="J465" s="864"/>
    </row>
    <row r="466" spans="5:10" x14ac:dyDescent="0.3">
      <c r="E466" s="71"/>
      <c r="F466" s="71"/>
      <c r="G466" s="867"/>
      <c r="H466" s="927"/>
      <c r="I466" s="864"/>
      <c r="J466" s="864"/>
    </row>
    <row r="467" spans="5:10" x14ac:dyDescent="0.3">
      <c r="E467" s="71"/>
      <c r="F467" s="71"/>
      <c r="G467" s="867"/>
      <c r="H467" s="927"/>
      <c r="I467" s="864"/>
      <c r="J467" s="864"/>
    </row>
    <row r="468" spans="5:10" x14ac:dyDescent="0.3">
      <c r="E468" s="71"/>
      <c r="F468" s="71"/>
      <c r="G468" s="867"/>
      <c r="H468" s="927"/>
      <c r="I468" s="864"/>
      <c r="J468" s="864"/>
    </row>
    <row r="469" spans="5:10" x14ac:dyDescent="0.3">
      <c r="E469" s="71"/>
      <c r="F469" s="71"/>
      <c r="G469" s="867"/>
      <c r="H469" s="927"/>
      <c r="I469" s="864"/>
      <c r="J469" s="864"/>
    </row>
    <row r="470" spans="5:10" x14ac:dyDescent="0.3">
      <c r="E470" s="71"/>
      <c r="F470" s="71"/>
      <c r="G470" s="867"/>
      <c r="H470" s="927"/>
      <c r="I470" s="864"/>
      <c r="J470" s="864"/>
    </row>
    <row r="471" spans="5:10" x14ac:dyDescent="0.3">
      <c r="E471" s="71"/>
      <c r="F471" s="71"/>
      <c r="G471" s="867"/>
      <c r="H471" s="927"/>
      <c r="I471" s="864"/>
      <c r="J471" s="864"/>
    </row>
    <row r="472" spans="5:10" x14ac:dyDescent="0.3">
      <c r="E472" s="71"/>
      <c r="F472" s="71"/>
      <c r="G472" s="867"/>
      <c r="H472" s="927"/>
      <c r="I472" s="864"/>
      <c r="J472" s="864"/>
    </row>
    <row r="473" spans="5:10" x14ac:dyDescent="0.3">
      <c r="E473" s="71"/>
      <c r="F473" s="71"/>
      <c r="G473" s="867"/>
      <c r="H473" s="927"/>
      <c r="I473" s="864"/>
      <c r="J473" s="864"/>
    </row>
    <row r="474" spans="5:10" x14ac:dyDescent="0.3">
      <c r="E474" s="71"/>
      <c r="F474" s="71"/>
      <c r="G474" s="867"/>
      <c r="H474" s="927"/>
      <c r="I474" s="864"/>
      <c r="J474" s="864"/>
    </row>
    <row r="475" spans="5:10" x14ac:dyDescent="0.3">
      <c r="E475" s="71"/>
      <c r="F475" s="71"/>
      <c r="G475" s="867"/>
      <c r="H475" s="927"/>
      <c r="I475" s="864"/>
      <c r="J475" s="864"/>
    </row>
    <row r="476" spans="5:10" x14ac:dyDescent="0.3">
      <c r="E476" s="71"/>
      <c r="F476" s="71"/>
      <c r="G476" s="867"/>
      <c r="H476" s="927"/>
      <c r="I476" s="864"/>
      <c r="J476" s="864"/>
    </row>
    <row r="477" spans="5:10" x14ac:dyDescent="0.3">
      <c r="E477" s="71"/>
      <c r="F477" s="71"/>
      <c r="G477" s="867"/>
      <c r="H477" s="927"/>
      <c r="I477" s="864"/>
      <c r="J477" s="864"/>
    </row>
    <row r="478" spans="5:10" x14ac:dyDescent="0.3">
      <c r="E478" s="71"/>
      <c r="F478" s="71"/>
      <c r="G478" s="867"/>
      <c r="H478" s="927"/>
      <c r="I478" s="864"/>
      <c r="J478" s="864"/>
    </row>
    <row r="479" spans="5:10" x14ac:dyDescent="0.3">
      <c r="E479" s="71"/>
      <c r="F479" s="71"/>
      <c r="G479" s="867"/>
      <c r="H479" s="927"/>
      <c r="I479" s="864"/>
      <c r="J479" s="864"/>
    </row>
    <row r="480" spans="5:10" x14ac:dyDescent="0.3">
      <c r="E480" s="71"/>
      <c r="F480" s="71"/>
      <c r="G480" s="867"/>
      <c r="H480" s="927"/>
      <c r="I480" s="864"/>
      <c r="J480" s="864"/>
    </row>
    <row r="481" spans="5:10" x14ac:dyDescent="0.3">
      <c r="E481" s="71"/>
      <c r="F481" s="71"/>
      <c r="G481" s="867"/>
      <c r="H481" s="927"/>
      <c r="I481" s="864"/>
      <c r="J481" s="864"/>
    </row>
    <row r="482" spans="5:10" x14ac:dyDescent="0.3">
      <c r="E482" s="71"/>
      <c r="F482" s="71"/>
      <c r="G482" s="867"/>
      <c r="H482" s="927"/>
      <c r="I482" s="864"/>
      <c r="J482" s="864"/>
    </row>
    <row r="483" spans="5:10" x14ac:dyDescent="0.3">
      <c r="E483" s="71"/>
      <c r="F483" s="71"/>
      <c r="G483" s="867"/>
      <c r="H483" s="927"/>
      <c r="I483" s="864"/>
      <c r="J483" s="864"/>
    </row>
    <row r="484" spans="5:10" x14ac:dyDescent="0.3">
      <c r="E484" s="71"/>
      <c r="F484" s="71"/>
      <c r="G484" s="867"/>
      <c r="H484" s="927"/>
      <c r="I484" s="864"/>
      <c r="J484" s="864"/>
    </row>
    <row r="485" spans="5:10" x14ac:dyDescent="0.3">
      <c r="E485" s="71"/>
      <c r="F485" s="71"/>
      <c r="G485" s="867"/>
      <c r="H485" s="927"/>
      <c r="I485" s="864"/>
      <c r="J485" s="864"/>
    </row>
    <row r="486" spans="5:10" x14ac:dyDescent="0.3">
      <c r="E486" s="71"/>
      <c r="F486" s="71"/>
      <c r="G486" s="867"/>
      <c r="H486" s="927"/>
      <c r="I486" s="864"/>
      <c r="J486" s="864"/>
    </row>
    <row r="487" spans="5:10" x14ac:dyDescent="0.3">
      <c r="E487" s="71"/>
      <c r="F487" s="71"/>
      <c r="G487" s="867"/>
      <c r="H487" s="927"/>
      <c r="I487" s="864"/>
      <c r="J487" s="864"/>
    </row>
    <row r="488" spans="5:10" x14ac:dyDescent="0.3">
      <c r="E488" s="71"/>
      <c r="F488" s="71"/>
      <c r="G488" s="867"/>
      <c r="H488" s="927"/>
      <c r="I488" s="864"/>
      <c r="J488" s="864"/>
    </row>
    <row r="489" spans="5:10" x14ac:dyDescent="0.3">
      <c r="E489" s="71"/>
      <c r="F489" s="71"/>
      <c r="G489" s="867"/>
      <c r="H489" s="927"/>
      <c r="I489" s="864"/>
      <c r="J489" s="864"/>
    </row>
    <row r="490" spans="5:10" x14ac:dyDescent="0.3">
      <c r="E490" s="71"/>
      <c r="F490" s="71"/>
      <c r="G490" s="867"/>
      <c r="H490" s="927"/>
      <c r="I490" s="864"/>
      <c r="J490" s="864"/>
    </row>
    <row r="491" spans="5:10" x14ac:dyDescent="0.3">
      <c r="E491" s="71"/>
      <c r="F491" s="71"/>
      <c r="G491" s="867"/>
      <c r="H491" s="927"/>
      <c r="I491" s="864"/>
      <c r="J491" s="864"/>
    </row>
    <row r="492" spans="5:10" x14ac:dyDescent="0.3">
      <c r="E492" s="71"/>
      <c r="F492" s="71"/>
      <c r="G492" s="867"/>
      <c r="H492" s="927"/>
      <c r="I492" s="864"/>
      <c r="J492" s="864"/>
    </row>
    <row r="493" spans="5:10" x14ac:dyDescent="0.3">
      <c r="E493" s="71"/>
      <c r="F493" s="71"/>
      <c r="G493" s="867"/>
      <c r="H493" s="927"/>
      <c r="I493" s="864"/>
      <c r="J493" s="864"/>
    </row>
    <row r="494" spans="5:10" x14ac:dyDescent="0.3">
      <c r="E494" s="71"/>
      <c r="F494" s="71"/>
      <c r="G494" s="867"/>
      <c r="H494" s="927"/>
      <c r="I494" s="864"/>
      <c r="J494" s="864"/>
    </row>
    <row r="495" spans="5:10" x14ac:dyDescent="0.3">
      <c r="E495" s="71"/>
      <c r="F495" s="71"/>
      <c r="G495" s="867"/>
      <c r="H495" s="927"/>
      <c r="I495" s="864"/>
      <c r="J495" s="864"/>
    </row>
    <row r="496" spans="5:10" x14ac:dyDescent="0.3">
      <c r="E496" s="71"/>
      <c r="F496" s="71"/>
      <c r="G496" s="867"/>
      <c r="H496" s="927"/>
      <c r="I496" s="864"/>
      <c r="J496" s="864"/>
    </row>
    <row r="497" spans="5:10" x14ac:dyDescent="0.3">
      <c r="E497" s="71"/>
      <c r="F497" s="71"/>
      <c r="G497" s="867"/>
      <c r="H497" s="927"/>
      <c r="I497" s="864"/>
      <c r="J497" s="864"/>
    </row>
    <row r="498" spans="5:10" x14ac:dyDescent="0.3">
      <c r="E498" s="71"/>
      <c r="F498" s="71"/>
      <c r="G498" s="867"/>
      <c r="H498" s="927"/>
      <c r="I498" s="864"/>
      <c r="J498" s="864"/>
    </row>
    <row r="499" spans="5:10" x14ac:dyDescent="0.3">
      <c r="E499" s="71"/>
      <c r="F499" s="71"/>
      <c r="G499" s="867"/>
      <c r="H499" s="927"/>
      <c r="I499" s="864"/>
      <c r="J499" s="864"/>
    </row>
    <row r="500" spans="5:10" x14ac:dyDescent="0.3">
      <c r="E500" s="71"/>
      <c r="F500" s="71"/>
      <c r="G500" s="867"/>
      <c r="H500" s="927"/>
      <c r="I500" s="864"/>
      <c r="J500" s="864"/>
    </row>
    <row r="501" spans="5:10" x14ac:dyDescent="0.3">
      <c r="E501" s="71"/>
      <c r="F501" s="71"/>
      <c r="G501" s="867"/>
      <c r="H501" s="927"/>
      <c r="I501" s="864"/>
      <c r="J501" s="864"/>
    </row>
    <row r="502" spans="5:10" x14ac:dyDescent="0.3">
      <c r="E502" s="71"/>
      <c r="F502" s="71"/>
      <c r="G502" s="867"/>
      <c r="H502" s="927"/>
      <c r="I502" s="864"/>
      <c r="J502" s="864"/>
    </row>
    <row r="503" spans="5:10" x14ac:dyDescent="0.3">
      <c r="E503" s="71"/>
      <c r="F503" s="71"/>
      <c r="G503" s="867"/>
      <c r="H503" s="927"/>
      <c r="I503" s="864"/>
      <c r="J503" s="864"/>
    </row>
    <row r="504" spans="5:10" x14ac:dyDescent="0.3">
      <c r="E504" s="71"/>
      <c r="F504" s="71"/>
      <c r="G504" s="867"/>
      <c r="H504" s="927"/>
      <c r="I504" s="864"/>
      <c r="J504" s="864"/>
    </row>
    <row r="505" spans="5:10" x14ac:dyDescent="0.3">
      <c r="E505" s="71"/>
      <c r="F505" s="71"/>
      <c r="G505" s="867"/>
      <c r="H505" s="927"/>
      <c r="I505" s="864"/>
      <c r="J505" s="864"/>
    </row>
    <row r="506" spans="5:10" x14ac:dyDescent="0.3">
      <c r="E506" s="71"/>
      <c r="F506" s="71"/>
      <c r="G506" s="867"/>
      <c r="H506" s="927"/>
      <c r="I506" s="864"/>
      <c r="J506" s="864"/>
    </row>
    <row r="507" spans="5:10" x14ac:dyDescent="0.3">
      <c r="E507" s="71"/>
      <c r="F507" s="71"/>
      <c r="G507" s="867"/>
      <c r="H507" s="927"/>
      <c r="I507" s="864"/>
      <c r="J507" s="864"/>
    </row>
    <row r="508" spans="5:10" x14ac:dyDescent="0.3">
      <c r="E508" s="71"/>
      <c r="F508" s="71"/>
      <c r="G508" s="867"/>
      <c r="H508" s="927"/>
      <c r="I508" s="864"/>
      <c r="J508" s="864"/>
    </row>
    <row r="509" spans="5:10" x14ac:dyDescent="0.3">
      <c r="E509" s="71"/>
      <c r="F509" s="71"/>
      <c r="G509" s="867"/>
      <c r="H509" s="927"/>
      <c r="I509" s="864"/>
      <c r="J509" s="864"/>
    </row>
    <row r="510" spans="5:10" x14ac:dyDescent="0.3">
      <c r="E510" s="71"/>
      <c r="F510" s="71"/>
      <c r="G510" s="867"/>
      <c r="H510" s="927"/>
      <c r="I510" s="864"/>
      <c r="J510" s="864"/>
    </row>
    <row r="511" spans="5:10" x14ac:dyDescent="0.3">
      <c r="E511" s="71"/>
      <c r="F511" s="71"/>
      <c r="G511" s="867"/>
      <c r="H511" s="927"/>
      <c r="I511" s="864"/>
      <c r="J511" s="864"/>
    </row>
    <row r="512" spans="5:10" x14ac:dyDescent="0.3">
      <c r="E512" s="71"/>
      <c r="F512" s="71"/>
      <c r="G512" s="867"/>
      <c r="H512" s="927"/>
      <c r="I512" s="864"/>
      <c r="J512" s="864"/>
    </row>
    <row r="513" spans="5:10" x14ac:dyDescent="0.3">
      <c r="E513" s="71"/>
      <c r="F513" s="71"/>
      <c r="G513" s="867"/>
      <c r="H513" s="927"/>
      <c r="I513" s="864"/>
      <c r="J513" s="864"/>
    </row>
    <row r="514" spans="5:10" x14ac:dyDescent="0.3">
      <c r="E514" s="71"/>
      <c r="F514" s="71"/>
      <c r="G514" s="867"/>
      <c r="H514" s="927"/>
      <c r="I514" s="864"/>
      <c r="J514" s="864"/>
    </row>
    <row r="515" spans="5:10" x14ac:dyDescent="0.3">
      <c r="E515" s="71"/>
      <c r="F515" s="71"/>
      <c r="G515" s="867"/>
      <c r="H515" s="927"/>
      <c r="I515" s="864"/>
      <c r="J515" s="864"/>
    </row>
    <row r="516" spans="5:10" x14ac:dyDescent="0.3">
      <c r="E516" s="71"/>
      <c r="F516" s="71"/>
      <c r="G516" s="867"/>
      <c r="H516" s="927"/>
      <c r="I516" s="864"/>
      <c r="J516" s="864"/>
    </row>
    <row r="517" spans="5:10" x14ac:dyDescent="0.3">
      <c r="E517" s="71"/>
      <c r="F517" s="71"/>
      <c r="G517" s="867"/>
      <c r="H517" s="927"/>
      <c r="I517" s="864"/>
      <c r="J517" s="864"/>
    </row>
    <row r="518" spans="5:10" x14ac:dyDescent="0.3">
      <c r="E518" s="71"/>
      <c r="F518" s="71"/>
      <c r="G518" s="867"/>
      <c r="H518" s="927"/>
      <c r="I518" s="864"/>
      <c r="J518" s="864"/>
    </row>
    <row r="519" spans="5:10" x14ac:dyDescent="0.3">
      <c r="E519" s="71"/>
      <c r="F519" s="71"/>
      <c r="G519" s="867"/>
      <c r="H519" s="927"/>
      <c r="I519" s="864"/>
      <c r="J519" s="864"/>
    </row>
    <row r="520" spans="5:10" x14ac:dyDescent="0.3">
      <c r="E520" s="71"/>
      <c r="F520" s="71"/>
      <c r="G520" s="867"/>
      <c r="H520" s="927"/>
      <c r="I520" s="864"/>
      <c r="J520" s="864"/>
    </row>
    <row r="521" spans="5:10" x14ac:dyDescent="0.3">
      <c r="E521" s="71"/>
      <c r="F521" s="71"/>
      <c r="G521" s="867"/>
      <c r="H521" s="927"/>
      <c r="I521" s="864"/>
      <c r="J521" s="864"/>
    </row>
    <row r="522" spans="5:10" x14ac:dyDescent="0.3">
      <c r="E522" s="71"/>
      <c r="F522" s="71"/>
      <c r="G522" s="867"/>
      <c r="H522" s="927"/>
      <c r="I522" s="864"/>
      <c r="J522" s="864"/>
    </row>
    <row r="523" spans="5:10" x14ac:dyDescent="0.3">
      <c r="E523" s="71"/>
      <c r="F523" s="71"/>
      <c r="G523" s="867"/>
      <c r="H523" s="927"/>
      <c r="I523" s="864"/>
      <c r="J523" s="864"/>
    </row>
    <row r="524" spans="5:10" x14ac:dyDescent="0.3">
      <c r="E524" s="71"/>
      <c r="F524" s="71"/>
      <c r="G524" s="867"/>
      <c r="H524" s="927"/>
      <c r="I524" s="864"/>
      <c r="J524" s="864"/>
    </row>
    <row r="525" spans="5:10" x14ac:dyDescent="0.3">
      <c r="E525" s="71"/>
      <c r="F525" s="71"/>
      <c r="G525" s="867"/>
      <c r="H525" s="927"/>
      <c r="I525" s="864"/>
      <c r="J525" s="864"/>
    </row>
    <row r="526" spans="5:10" x14ac:dyDescent="0.3">
      <c r="E526" s="71"/>
      <c r="F526" s="71"/>
      <c r="G526" s="867"/>
      <c r="H526" s="927"/>
      <c r="I526" s="864"/>
      <c r="J526" s="864"/>
    </row>
    <row r="527" spans="5:10" x14ac:dyDescent="0.3">
      <c r="E527" s="71"/>
      <c r="F527" s="71"/>
      <c r="G527" s="867"/>
      <c r="H527" s="927"/>
      <c r="I527" s="864"/>
      <c r="J527" s="864"/>
    </row>
    <row r="528" spans="5:10" x14ac:dyDescent="0.3">
      <c r="E528" s="71"/>
      <c r="F528" s="71"/>
      <c r="G528" s="867"/>
      <c r="H528" s="927"/>
      <c r="I528" s="864"/>
      <c r="J528" s="864"/>
    </row>
    <row r="529" spans="5:10" x14ac:dyDescent="0.3">
      <c r="E529" s="71"/>
      <c r="F529" s="71"/>
      <c r="G529" s="867"/>
      <c r="H529" s="927"/>
      <c r="I529" s="864"/>
      <c r="J529" s="864"/>
    </row>
    <row r="530" spans="5:10" x14ac:dyDescent="0.3">
      <c r="E530" s="71"/>
      <c r="F530" s="71"/>
      <c r="G530" s="867"/>
      <c r="H530" s="927"/>
      <c r="I530" s="864"/>
      <c r="J530" s="864"/>
    </row>
    <row r="531" spans="5:10" x14ac:dyDescent="0.3">
      <c r="E531" s="71"/>
      <c r="F531" s="71"/>
      <c r="G531" s="867"/>
      <c r="H531" s="927"/>
      <c r="I531" s="864"/>
      <c r="J531" s="864"/>
    </row>
    <row r="532" spans="5:10" x14ac:dyDescent="0.3">
      <c r="E532" s="71"/>
      <c r="F532" s="71"/>
      <c r="G532" s="867"/>
      <c r="H532" s="927"/>
      <c r="I532" s="864"/>
      <c r="J532" s="864"/>
    </row>
    <row r="533" spans="5:10" x14ac:dyDescent="0.3">
      <c r="E533" s="71"/>
      <c r="F533" s="71"/>
      <c r="G533" s="867"/>
      <c r="H533" s="927"/>
      <c r="I533" s="864"/>
      <c r="J533" s="864"/>
    </row>
    <row r="534" spans="5:10" x14ac:dyDescent="0.3">
      <c r="E534" s="71"/>
      <c r="F534" s="71"/>
      <c r="G534" s="867"/>
      <c r="H534" s="927"/>
      <c r="I534" s="864"/>
      <c r="J534" s="864"/>
    </row>
    <row r="535" spans="5:10" x14ac:dyDescent="0.3">
      <c r="E535" s="71"/>
      <c r="F535" s="71"/>
      <c r="G535" s="867"/>
      <c r="H535" s="927"/>
      <c r="I535" s="864"/>
      <c r="J535" s="864"/>
    </row>
    <row r="536" spans="5:10" x14ac:dyDescent="0.3">
      <c r="E536" s="71"/>
      <c r="F536" s="71"/>
      <c r="G536" s="867"/>
      <c r="H536" s="927"/>
      <c r="I536" s="864"/>
      <c r="J536" s="864"/>
    </row>
    <row r="537" spans="5:10" x14ac:dyDescent="0.3">
      <c r="E537" s="71"/>
      <c r="F537" s="71"/>
      <c r="G537" s="867"/>
      <c r="H537" s="927"/>
      <c r="I537" s="864"/>
      <c r="J537" s="864"/>
    </row>
    <row r="538" spans="5:10" x14ac:dyDescent="0.3">
      <c r="E538" s="71"/>
      <c r="F538" s="71"/>
      <c r="G538" s="867"/>
      <c r="H538" s="927"/>
      <c r="I538" s="864"/>
      <c r="J538" s="864"/>
    </row>
    <row r="539" spans="5:10" x14ac:dyDescent="0.3">
      <c r="E539" s="71"/>
      <c r="F539" s="71"/>
      <c r="G539" s="867"/>
      <c r="H539" s="927"/>
      <c r="I539" s="864"/>
      <c r="J539" s="864"/>
    </row>
    <row r="540" spans="5:10" x14ac:dyDescent="0.3">
      <c r="E540" s="71"/>
      <c r="F540" s="71"/>
      <c r="G540" s="867"/>
      <c r="H540" s="927"/>
      <c r="I540" s="864"/>
      <c r="J540" s="864"/>
    </row>
    <row r="541" spans="5:10" x14ac:dyDescent="0.3">
      <c r="E541" s="71"/>
      <c r="F541" s="71"/>
      <c r="G541" s="867"/>
      <c r="H541" s="927"/>
      <c r="I541" s="864"/>
      <c r="J541" s="864"/>
    </row>
    <row r="542" spans="5:10" x14ac:dyDescent="0.3">
      <c r="E542" s="71"/>
      <c r="F542" s="71"/>
      <c r="G542" s="867"/>
      <c r="H542" s="927"/>
      <c r="I542" s="864"/>
      <c r="J542" s="864"/>
    </row>
    <row r="543" spans="5:10" x14ac:dyDescent="0.3">
      <c r="E543" s="71"/>
      <c r="F543" s="71"/>
      <c r="G543" s="867"/>
      <c r="H543" s="927"/>
      <c r="I543" s="864"/>
      <c r="J543" s="864"/>
    </row>
    <row r="544" spans="5:10" x14ac:dyDescent="0.3">
      <c r="E544" s="71"/>
      <c r="F544" s="71"/>
      <c r="G544" s="867"/>
      <c r="H544" s="927"/>
      <c r="I544" s="864"/>
      <c r="J544" s="864"/>
    </row>
    <row r="545" spans="5:10" x14ac:dyDescent="0.3">
      <c r="E545" s="71"/>
      <c r="F545" s="71"/>
      <c r="G545" s="867"/>
      <c r="H545" s="927"/>
      <c r="I545" s="864"/>
      <c r="J545" s="864"/>
    </row>
    <row r="546" spans="5:10" x14ac:dyDescent="0.3">
      <c r="E546" s="71"/>
      <c r="F546" s="71"/>
      <c r="G546" s="867"/>
      <c r="H546" s="927"/>
      <c r="I546" s="864"/>
      <c r="J546" s="864"/>
    </row>
    <row r="547" spans="5:10" x14ac:dyDescent="0.3">
      <c r="E547" s="71"/>
      <c r="F547" s="71"/>
      <c r="G547" s="867"/>
      <c r="H547" s="927"/>
      <c r="I547" s="864"/>
      <c r="J547" s="864"/>
    </row>
    <row r="548" spans="5:10" x14ac:dyDescent="0.3">
      <c r="E548" s="71"/>
      <c r="F548" s="71"/>
      <c r="G548" s="867"/>
      <c r="H548" s="927"/>
      <c r="I548" s="864"/>
      <c r="J548" s="864"/>
    </row>
    <row r="549" spans="5:10" x14ac:dyDescent="0.3">
      <c r="E549" s="71"/>
      <c r="F549" s="71"/>
      <c r="G549" s="867"/>
      <c r="H549" s="927"/>
      <c r="I549" s="864"/>
      <c r="J549" s="864"/>
    </row>
    <row r="550" spans="5:10" x14ac:dyDescent="0.3">
      <c r="E550" s="71"/>
      <c r="F550" s="71"/>
      <c r="G550" s="867"/>
      <c r="H550" s="927"/>
      <c r="I550" s="864"/>
      <c r="J550" s="864"/>
    </row>
    <row r="551" spans="5:10" x14ac:dyDescent="0.3">
      <c r="E551" s="71"/>
      <c r="F551" s="71"/>
      <c r="G551" s="867"/>
      <c r="H551" s="927"/>
      <c r="I551" s="864"/>
      <c r="J551" s="864"/>
    </row>
    <row r="552" spans="5:10" x14ac:dyDescent="0.3">
      <c r="E552" s="71"/>
      <c r="F552" s="71"/>
      <c r="G552" s="867"/>
      <c r="H552" s="927"/>
      <c r="I552" s="864"/>
      <c r="J552" s="864"/>
    </row>
    <row r="553" spans="5:10" x14ac:dyDescent="0.3">
      <c r="E553" s="71"/>
      <c r="F553" s="71"/>
      <c r="G553" s="867"/>
      <c r="H553" s="927"/>
      <c r="I553" s="864"/>
      <c r="J553" s="864"/>
    </row>
    <row r="554" spans="5:10" x14ac:dyDescent="0.3">
      <c r="E554" s="71"/>
      <c r="F554" s="71"/>
      <c r="G554" s="867"/>
      <c r="H554" s="927"/>
      <c r="I554" s="864"/>
      <c r="J554" s="864"/>
    </row>
    <row r="555" spans="5:10" x14ac:dyDescent="0.3">
      <c r="E555" s="71"/>
      <c r="F555" s="71"/>
      <c r="G555" s="867"/>
      <c r="H555" s="927"/>
      <c r="I555" s="864"/>
      <c r="J555" s="864"/>
    </row>
    <row r="556" spans="5:10" x14ac:dyDescent="0.3">
      <c r="E556" s="71"/>
      <c r="F556" s="71"/>
      <c r="G556" s="867"/>
      <c r="H556" s="927"/>
      <c r="I556" s="864"/>
      <c r="J556" s="864"/>
    </row>
    <row r="557" spans="5:10" x14ac:dyDescent="0.3">
      <c r="E557" s="71"/>
      <c r="F557" s="71"/>
      <c r="G557" s="867"/>
      <c r="H557" s="927"/>
      <c r="I557" s="864"/>
      <c r="J557" s="864"/>
    </row>
    <row r="558" spans="5:10" x14ac:dyDescent="0.3">
      <c r="E558" s="71"/>
      <c r="F558" s="71"/>
      <c r="G558" s="867"/>
      <c r="H558" s="927"/>
      <c r="I558" s="864"/>
      <c r="J558" s="864"/>
    </row>
    <row r="559" spans="5:10" x14ac:dyDescent="0.3">
      <c r="E559" s="71"/>
      <c r="F559" s="71"/>
      <c r="G559" s="867"/>
      <c r="H559" s="927"/>
      <c r="I559" s="864"/>
      <c r="J559" s="864"/>
    </row>
    <row r="560" spans="5:10" x14ac:dyDescent="0.3">
      <c r="E560" s="71"/>
      <c r="F560" s="71"/>
      <c r="G560" s="867"/>
      <c r="H560" s="927"/>
      <c r="I560" s="864"/>
      <c r="J560" s="864"/>
    </row>
    <row r="561" spans="5:10" x14ac:dyDescent="0.3">
      <c r="E561" s="71"/>
      <c r="F561" s="71"/>
      <c r="G561" s="867"/>
      <c r="H561" s="927"/>
      <c r="I561" s="864"/>
      <c r="J561" s="864"/>
    </row>
    <row r="562" spans="5:10" x14ac:dyDescent="0.3">
      <c r="E562" s="71"/>
      <c r="F562" s="71"/>
      <c r="G562" s="867"/>
      <c r="H562" s="927"/>
      <c r="I562" s="864"/>
      <c r="J562" s="864"/>
    </row>
    <row r="563" spans="5:10" x14ac:dyDescent="0.3">
      <c r="E563" s="71"/>
      <c r="F563" s="71"/>
      <c r="G563" s="867"/>
      <c r="H563" s="927"/>
      <c r="I563" s="864"/>
      <c r="J563" s="864"/>
    </row>
    <row r="564" spans="5:10" x14ac:dyDescent="0.3">
      <c r="E564" s="71"/>
      <c r="F564" s="71"/>
      <c r="G564" s="867"/>
      <c r="H564" s="927"/>
      <c r="I564" s="864"/>
      <c r="J564" s="864"/>
    </row>
    <row r="565" spans="5:10" x14ac:dyDescent="0.3">
      <c r="E565" s="71"/>
      <c r="F565" s="71"/>
      <c r="G565" s="867"/>
      <c r="H565" s="927"/>
      <c r="I565" s="864"/>
      <c r="J565" s="864"/>
    </row>
    <row r="566" spans="5:10" x14ac:dyDescent="0.3">
      <c r="E566" s="71"/>
      <c r="F566" s="71"/>
      <c r="G566" s="867"/>
      <c r="H566" s="927"/>
      <c r="I566" s="864"/>
      <c r="J566" s="864"/>
    </row>
    <row r="567" spans="5:10" x14ac:dyDescent="0.3">
      <c r="E567" s="71"/>
      <c r="F567" s="71"/>
      <c r="G567" s="867"/>
      <c r="H567" s="927"/>
      <c r="I567" s="864"/>
      <c r="J567" s="864"/>
    </row>
    <row r="568" spans="5:10" x14ac:dyDescent="0.3">
      <c r="E568" s="71"/>
      <c r="F568" s="71"/>
      <c r="G568" s="867"/>
      <c r="H568" s="927"/>
      <c r="I568" s="864"/>
      <c r="J568" s="864"/>
    </row>
    <row r="569" spans="5:10" x14ac:dyDescent="0.3">
      <c r="E569" s="71"/>
      <c r="F569" s="71"/>
      <c r="G569" s="867"/>
      <c r="H569" s="927"/>
      <c r="I569" s="864"/>
      <c r="J569" s="864"/>
    </row>
    <row r="570" spans="5:10" x14ac:dyDescent="0.3">
      <c r="E570" s="71"/>
      <c r="F570" s="71"/>
      <c r="G570" s="867"/>
      <c r="H570" s="927"/>
      <c r="I570" s="864"/>
      <c r="J570" s="864"/>
    </row>
    <row r="571" spans="5:10" x14ac:dyDescent="0.3">
      <c r="E571" s="71"/>
      <c r="F571" s="71"/>
      <c r="G571" s="867"/>
      <c r="H571" s="927"/>
      <c r="I571" s="864"/>
      <c r="J571" s="864"/>
    </row>
    <row r="572" spans="5:10" x14ac:dyDescent="0.3">
      <c r="E572" s="71"/>
      <c r="F572" s="71"/>
      <c r="G572" s="867"/>
      <c r="H572" s="927"/>
      <c r="I572" s="864"/>
      <c r="J572" s="864"/>
    </row>
    <row r="573" spans="5:10" x14ac:dyDescent="0.3">
      <c r="E573" s="71"/>
      <c r="F573" s="71"/>
      <c r="G573" s="867"/>
      <c r="H573" s="927"/>
      <c r="I573" s="864"/>
      <c r="J573" s="864"/>
    </row>
    <row r="574" spans="5:10" x14ac:dyDescent="0.3">
      <c r="E574" s="71"/>
      <c r="F574" s="71"/>
      <c r="G574" s="867"/>
      <c r="H574" s="927"/>
      <c r="I574" s="864"/>
      <c r="J574" s="864"/>
    </row>
    <row r="575" spans="5:10" x14ac:dyDescent="0.3">
      <c r="E575" s="71"/>
      <c r="F575" s="71"/>
      <c r="G575" s="867"/>
      <c r="H575" s="927"/>
      <c r="I575" s="864"/>
      <c r="J575" s="864"/>
    </row>
    <row r="576" spans="5:10" x14ac:dyDescent="0.3">
      <c r="E576" s="71"/>
      <c r="F576" s="71"/>
      <c r="G576" s="867"/>
      <c r="H576" s="927"/>
      <c r="I576" s="864"/>
      <c r="J576" s="864"/>
    </row>
    <row r="577" spans="5:10" x14ac:dyDescent="0.3">
      <c r="E577" s="71"/>
      <c r="F577" s="71"/>
      <c r="G577" s="867"/>
      <c r="H577" s="927"/>
      <c r="I577" s="864"/>
      <c r="J577" s="864"/>
    </row>
    <row r="578" spans="5:10" x14ac:dyDescent="0.3">
      <c r="E578" s="71"/>
      <c r="F578" s="71"/>
      <c r="G578" s="867"/>
      <c r="H578" s="927"/>
      <c r="I578" s="864"/>
      <c r="J578" s="864"/>
    </row>
    <row r="579" spans="5:10" x14ac:dyDescent="0.3">
      <c r="E579" s="71"/>
      <c r="F579" s="71"/>
      <c r="G579" s="867"/>
      <c r="H579" s="927"/>
      <c r="I579" s="864"/>
      <c r="J579" s="864"/>
    </row>
    <row r="580" spans="5:10" x14ac:dyDescent="0.3">
      <c r="E580" s="71"/>
      <c r="F580" s="71"/>
      <c r="G580" s="867"/>
      <c r="H580" s="927"/>
      <c r="I580" s="864"/>
      <c r="J580" s="864"/>
    </row>
    <row r="581" spans="5:10" x14ac:dyDescent="0.3">
      <c r="E581" s="71"/>
      <c r="F581" s="71"/>
      <c r="G581" s="867"/>
      <c r="H581" s="927"/>
      <c r="I581" s="864"/>
      <c r="J581" s="864"/>
    </row>
    <row r="582" spans="5:10" x14ac:dyDescent="0.3">
      <c r="E582" s="71"/>
      <c r="F582" s="71"/>
      <c r="G582" s="867"/>
      <c r="H582" s="927"/>
      <c r="I582" s="864"/>
      <c r="J582" s="864"/>
    </row>
    <row r="583" spans="5:10" x14ac:dyDescent="0.3">
      <c r="E583" s="71"/>
      <c r="F583" s="71"/>
      <c r="G583" s="867"/>
      <c r="H583" s="927"/>
      <c r="I583" s="864"/>
      <c r="J583" s="864"/>
    </row>
    <row r="584" spans="5:10" x14ac:dyDescent="0.3">
      <c r="E584" s="71"/>
      <c r="F584" s="71"/>
      <c r="G584" s="867"/>
      <c r="H584" s="927"/>
      <c r="I584" s="864"/>
      <c r="J584" s="864"/>
    </row>
    <row r="585" spans="5:10" x14ac:dyDescent="0.3">
      <c r="E585" s="71"/>
      <c r="F585" s="71"/>
      <c r="G585" s="867"/>
      <c r="H585" s="927"/>
      <c r="I585" s="864"/>
      <c r="J585" s="864"/>
    </row>
    <row r="586" spans="5:10" x14ac:dyDescent="0.3">
      <c r="E586" s="71"/>
      <c r="F586" s="71"/>
      <c r="G586" s="867"/>
      <c r="H586" s="927"/>
      <c r="I586" s="864"/>
      <c r="J586" s="864"/>
    </row>
    <row r="587" spans="5:10" x14ac:dyDescent="0.3">
      <c r="E587" s="71"/>
      <c r="F587" s="71"/>
      <c r="G587" s="867"/>
      <c r="H587" s="927"/>
      <c r="I587" s="864"/>
      <c r="J587" s="864"/>
    </row>
    <row r="588" spans="5:10" x14ac:dyDescent="0.3">
      <c r="E588" s="71"/>
      <c r="F588" s="71"/>
      <c r="G588" s="867"/>
      <c r="H588" s="927"/>
      <c r="I588" s="864"/>
      <c r="J588" s="864"/>
    </row>
    <row r="589" spans="5:10" x14ac:dyDescent="0.3">
      <c r="E589" s="71"/>
      <c r="F589" s="71"/>
      <c r="G589" s="867"/>
      <c r="H589" s="927"/>
      <c r="I589" s="864"/>
      <c r="J589" s="864"/>
    </row>
    <row r="590" spans="5:10" x14ac:dyDescent="0.3">
      <c r="E590" s="71"/>
      <c r="F590" s="71"/>
      <c r="G590" s="867"/>
      <c r="H590" s="927"/>
      <c r="I590" s="864"/>
      <c r="J590" s="864"/>
    </row>
    <row r="591" spans="5:10" x14ac:dyDescent="0.3">
      <c r="E591" s="71"/>
      <c r="F591" s="71"/>
      <c r="G591" s="867"/>
      <c r="H591" s="927"/>
      <c r="I591" s="864"/>
      <c r="J591" s="864"/>
    </row>
    <row r="592" spans="5:10" x14ac:dyDescent="0.3">
      <c r="E592" s="71"/>
      <c r="F592" s="71"/>
      <c r="G592" s="867"/>
      <c r="H592" s="927"/>
      <c r="I592" s="864"/>
      <c r="J592" s="864"/>
    </row>
    <row r="593" spans="5:10" x14ac:dyDescent="0.3">
      <c r="E593" s="71"/>
      <c r="F593" s="71"/>
      <c r="G593" s="867"/>
      <c r="H593" s="927"/>
      <c r="I593" s="864"/>
      <c r="J593" s="864"/>
    </row>
    <row r="594" spans="5:10" x14ac:dyDescent="0.3">
      <c r="E594" s="71"/>
      <c r="F594" s="71"/>
      <c r="G594" s="867"/>
      <c r="H594" s="927"/>
      <c r="I594" s="864"/>
      <c r="J594" s="864"/>
    </row>
    <row r="595" spans="5:10" x14ac:dyDescent="0.3">
      <c r="E595" s="71"/>
      <c r="F595" s="71"/>
      <c r="G595" s="867"/>
      <c r="H595" s="927"/>
      <c r="I595" s="864"/>
      <c r="J595" s="864"/>
    </row>
    <row r="596" spans="5:10" x14ac:dyDescent="0.3">
      <c r="E596" s="71"/>
      <c r="F596" s="71"/>
      <c r="G596" s="867"/>
      <c r="H596" s="927"/>
      <c r="I596" s="864"/>
      <c r="J596" s="864"/>
    </row>
    <row r="597" spans="5:10" x14ac:dyDescent="0.3">
      <c r="E597" s="71"/>
      <c r="F597" s="71"/>
      <c r="G597" s="867"/>
      <c r="H597" s="927"/>
      <c r="I597" s="864"/>
      <c r="J597" s="864"/>
    </row>
    <row r="598" spans="5:10" x14ac:dyDescent="0.3">
      <c r="E598" s="71"/>
      <c r="F598" s="71"/>
      <c r="G598" s="867"/>
      <c r="H598" s="927"/>
      <c r="I598" s="864"/>
      <c r="J598" s="864"/>
    </row>
    <row r="599" spans="5:10" x14ac:dyDescent="0.3">
      <c r="E599" s="71"/>
      <c r="F599" s="71"/>
      <c r="G599" s="867"/>
      <c r="H599" s="927"/>
      <c r="I599" s="864"/>
      <c r="J599" s="864"/>
    </row>
    <row r="600" spans="5:10" x14ac:dyDescent="0.3">
      <c r="E600" s="71"/>
      <c r="F600" s="71"/>
      <c r="G600" s="867"/>
      <c r="H600" s="927"/>
      <c r="I600" s="864"/>
      <c r="J600" s="864"/>
    </row>
    <row r="601" spans="5:10" x14ac:dyDescent="0.3">
      <c r="E601" s="71"/>
      <c r="F601" s="71"/>
      <c r="G601" s="867"/>
      <c r="H601" s="927"/>
      <c r="I601" s="864"/>
      <c r="J601" s="864"/>
    </row>
    <row r="602" spans="5:10" x14ac:dyDescent="0.3">
      <c r="E602" s="71"/>
      <c r="F602" s="71"/>
      <c r="G602" s="867"/>
      <c r="H602" s="927"/>
      <c r="I602" s="864"/>
      <c r="J602" s="864"/>
    </row>
    <row r="603" spans="5:10" x14ac:dyDescent="0.3">
      <c r="E603" s="71"/>
      <c r="F603" s="71"/>
      <c r="G603" s="867"/>
      <c r="H603" s="927"/>
      <c r="I603" s="864"/>
      <c r="J603" s="864"/>
    </row>
    <row r="604" spans="5:10" x14ac:dyDescent="0.3">
      <c r="E604" s="71"/>
      <c r="F604" s="71"/>
      <c r="G604" s="867"/>
      <c r="H604" s="927"/>
      <c r="I604" s="864"/>
      <c r="J604" s="864"/>
    </row>
    <row r="605" spans="5:10" x14ac:dyDescent="0.3">
      <c r="E605" s="71"/>
      <c r="F605" s="71"/>
      <c r="G605" s="867"/>
      <c r="H605" s="927"/>
      <c r="I605" s="864"/>
      <c r="J605" s="864"/>
    </row>
    <row r="606" spans="5:10" x14ac:dyDescent="0.3">
      <c r="E606" s="71"/>
      <c r="F606" s="71"/>
      <c r="G606" s="867"/>
      <c r="H606" s="927"/>
      <c r="I606" s="864"/>
      <c r="J606" s="864"/>
    </row>
    <row r="607" spans="5:10" x14ac:dyDescent="0.3">
      <c r="E607" s="71"/>
      <c r="F607" s="71"/>
      <c r="G607" s="867"/>
      <c r="H607" s="927"/>
      <c r="I607" s="864"/>
      <c r="J607" s="864"/>
    </row>
    <row r="608" spans="5:10" x14ac:dyDescent="0.3">
      <c r="E608" s="71"/>
      <c r="F608" s="71"/>
      <c r="G608" s="867"/>
      <c r="H608" s="927"/>
      <c r="I608" s="864"/>
      <c r="J608" s="864"/>
    </row>
    <row r="609" spans="5:10" x14ac:dyDescent="0.3">
      <c r="E609" s="71"/>
      <c r="F609" s="71"/>
      <c r="G609" s="867"/>
      <c r="H609" s="927"/>
      <c r="I609" s="864"/>
      <c r="J609" s="864"/>
    </row>
    <row r="610" spans="5:10" x14ac:dyDescent="0.3">
      <c r="E610" s="71"/>
      <c r="F610" s="71"/>
      <c r="G610" s="867"/>
      <c r="H610" s="927"/>
      <c r="I610" s="864"/>
      <c r="J610" s="864"/>
    </row>
    <row r="611" spans="5:10" x14ac:dyDescent="0.3">
      <c r="E611" s="71"/>
      <c r="F611" s="71"/>
      <c r="G611" s="867"/>
      <c r="H611" s="927"/>
      <c r="I611" s="864"/>
      <c r="J611" s="864"/>
    </row>
    <row r="612" spans="5:10" x14ac:dyDescent="0.3">
      <c r="E612" s="71"/>
      <c r="F612" s="71"/>
      <c r="G612" s="867"/>
      <c r="H612" s="927"/>
      <c r="I612" s="864"/>
      <c r="J612" s="864"/>
    </row>
    <row r="613" spans="5:10" x14ac:dyDescent="0.3">
      <c r="E613" s="71"/>
      <c r="F613" s="71"/>
      <c r="G613" s="867"/>
      <c r="H613" s="927"/>
      <c r="I613" s="864"/>
      <c r="J613" s="864"/>
    </row>
    <row r="614" spans="5:10" x14ac:dyDescent="0.3">
      <c r="E614" s="71"/>
      <c r="F614" s="71"/>
      <c r="G614" s="867"/>
      <c r="H614" s="927"/>
      <c r="I614" s="864"/>
      <c r="J614" s="864"/>
    </row>
    <row r="615" spans="5:10" x14ac:dyDescent="0.3">
      <c r="E615" s="71"/>
      <c r="F615" s="71"/>
      <c r="G615" s="867"/>
      <c r="H615" s="927"/>
      <c r="I615" s="864"/>
      <c r="J615" s="864"/>
    </row>
    <row r="616" spans="5:10" x14ac:dyDescent="0.3">
      <c r="E616" s="71"/>
      <c r="F616" s="71"/>
      <c r="G616" s="867"/>
      <c r="H616" s="927"/>
      <c r="I616" s="864"/>
      <c r="J616" s="864"/>
    </row>
    <row r="617" spans="5:10" x14ac:dyDescent="0.3">
      <c r="E617" s="71"/>
      <c r="F617" s="71"/>
      <c r="G617" s="867"/>
      <c r="H617" s="927"/>
      <c r="I617" s="864"/>
      <c r="J617" s="864"/>
    </row>
    <row r="618" spans="5:10" x14ac:dyDescent="0.3">
      <c r="E618" s="71"/>
      <c r="F618" s="71"/>
      <c r="G618" s="867"/>
      <c r="H618" s="927"/>
      <c r="I618" s="864"/>
      <c r="J618" s="864"/>
    </row>
    <row r="619" spans="5:10" x14ac:dyDescent="0.3">
      <c r="E619" s="71"/>
      <c r="F619" s="71"/>
      <c r="G619" s="867"/>
      <c r="H619" s="927"/>
      <c r="I619" s="864"/>
      <c r="J619" s="864"/>
    </row>
    <row r="620" spans="5:10" x14ac:dyDescent="0.3">
      <c r="E620" s="71"/>
      <c r="F620" s="71"/>
      <c r="G620" s="867"/>
      <c r="H620" s="927"/>
      <c r="I620" s="864"/>
      <c r="J620" s="864"/>
    </row>
    <row r="621" spans="5:10" x14ac:dyDescent="0.3">
      <c r="E621" s="71"/>
      <c r="F621" s="71"/>
      <c r="G621" s="867"/>
      <c r="H621" s="927"/>
      <c r="I621" s="864"/>
      <c r="J621" s="864"/>
    </row>
    <row r="622" spans="5:10" x14ac:dyDescent="0.3">
      <c r="E622" s="71"/>
      <c r="F622" s="71"/>
      <c r="G622" s="867"/>
      <c r="H622" s="927"/>
      <c r="I622" s="864"/>
      <c r="J622" s="864"/>
    </row>
    <row r="623" spans="5:10" x14ac:dyDescent="0.3">
      <c r="E623" s="71"/>
      <c r="F623" s="71"/>
      <c r="G623" s="867"/>
      <c r="H623" s="927"/>
      <c r="I623" s="864"/>
      <c r="J623" s="864"/>
    </row>
    <row r="624" spans="5:10" x14ac:dyDescent="0.3">
      <c r="E624" s="71"/>
      <c r="F624" s="71"/>
      <c r="G624" s="867"/>
      <c r="H624" s="927"/>
      <c r="I624" s="864"/>
      <c r="J624" s="864"/>
    </row>
    <row r="625" spans="5:10" x14ac:dyDescent="0.3">
      <c r="E625" s="71"/>
      <c r="F625" s="71"/>
      <c r="G625" s="867"/>
      <c r="H625" s="927"/>
      <c r="I625" s="864"/>
      <c r="J625" s="864"/>
    </row>
    <row r="626" spans="5:10" x14ac:dyDescent="0.3">
      <c r="E626" s="71"/>
      <c r="F626" s="71"/>
      <c r="G626" s="867"/>
      <c r="H626" s="927"/>
      <c r="I626" s="864"/>
      <c r="J626" s="864"/>
    </row>
    <row r="627" spans="5:10" x14ac:dyDescent="0.3">
      <c r="E627" s="71"/>
      <c r="F627" s="71"/>
      <c r="G627" s="867"/>
      <c r="H627" s="927"/>
      <c r="I627" s="864"/>
      <c r="J627" s="864"/>
    </row>
    <row r="628" spans="5:10" x14ac:dyDescent="0.3">
      <c r="E628" s="71"/>
      <c r="F628" s="71"/>
      <c r="G628" s="867"/>
      <c r="H628" s="927"/>
      <c r="I628" s="864"/>
      <c r="J628" s="864"/>
    </row>
    <row r="629" spans="5:10" x14ac:dyDescent="0.3">
      <c r="E629" s="71"/>
      <c r="F629" s="71"/>
      <c r="G629" s="867"/>
      <c r="H629" s="927"/>
      <c r="I629" s="864"/>
      <c r="J629" s="864"/>
    </row>
    <row r="630" spans="5:10" x14ac:dyDescent="0.3">
      <c r="E630" s="71"/>
      <c r="F630" s="71"/>
      <c r="G630" s="867"/>
      <c r="H630" s="927"/>
      <c r="I630" s="864"/>
      <c r="J630" s="864"/>
    </row>
    <row r="631" spans="5:10" x14ac:dyDescent="0.3">
      <c r="E631" s="71"/>
      <c r="F631" s="71"/>
      <c r="G631" s="867"/>
      <c r="H631" s="927"/>
      <c r="I631" s="864"/>
      <c r="J631" s="864"/>
    </row>
    <row r="632" spans="5:10" x14ac:dyDescent="0.3">
      <c r="E632" s="71"/>
      <c r="F632" s="71"/>
      <c r="G632" s="867"/>
      <c r="H632" s="927"/>
      <c r="I632" s="864"/>
      <c r="J632" s="864"/>
    </row>
    <row r="633" spans="5:10" x14ac:dyDescent="0.3">
      <c r="E633" s="71"/>
      <c r="F633" s="71"/>
      <c r="G633" s="867"/>
      <c r="H633" s="927"/>
      <c r="I633" s="864"/>
      <c r="J633" s="864"/>
    </row>
    <row r="634" spans="5:10" x14ac:dyDescent="0.3">
      <c r="E634" s="71"/>
      <c r="F634" s="71"/>
      <c r="G634" s="867"/>
      <c r="H634" s="927"/>
      <c r="I634" s="864"/>
      <c r="J634" s="864"/>
    </row>
    <row r="635" spans="5:10" x14ac:dyDescent="0.3">
      <c r="E635" s="71"/>
      <c r="F635" s="71"/>
      <c r="G635" s="867"/>
      <c r="H635" s="927"/>
      <c r="I635" s="864"/>
      <c r="J635" s="864"/>
    </row>
    <row r="636" spans="5:10" x14ac:dyDescent="0.3">
      <c r="E636" s="71"/>
      <c r="F636" s="71"/>
      <c r="G636" s="867"/>
      <c r="H636" s="927"/>
      <c r="I636" s="864"/>
      <c r="J636" s="864"/>
    </row>
    <row r="637" spans="5:10" x14ac:dyDescent="0.3">
      <c r="E637" s="71"/>
      <c r="F637" s="71"/>
      <c r="G637" s="867"/>
      <c r="H637" s="927"/>
      <c r="I637" s="864"/>
      <c r="J637" s="864"/>
    </row>
    <row r="638" spans="5:10" x14ac:dyDescent="0.3">
      <c r="E638" s="71"/>
      <c r="F638" s="71"/>
      <c r="G638" s="867"/>
      <c r="H638" s="927"/>
      <c r="I638" s="864"/>
      <c r="J638" s="864"/>
    </row>
    <row r="639" spans="5:10" x14ac:dyDescent="0.3">
      <c r="E639" s="71"/>
      <c r="F639" s="71"/>
      <c r="G639" s="867"/>
      <c r="H639" s="927"/>
      <c r="I639" s="864"/>
      <c r="J639" s="864"/>
    </row>
    <row r="640" spans="5:10" x14ac:dyDescent="0.3">
      <c r="E640" s="71"/>
      <c r="F640" s="71"/>
      <c r="G640" s="867"/>
      <c r="H640" s="927"/>
      <c r="I640" s="864"/>
      <c r="J640" s="864"/>
    </row>
    <row r="641" spans="5:10" x14ac:dyDescent="0.3">
      <c r="E641" s="71"/>
      <c r="F641" s="71"/>
      <c r="G641" s="867"/>
      <c r="H641" s="927"/>
      <c r="I641" s="864"/>
      <c r="J641" s="864"/>
    </row>
    <row r="642" spans="5:10" x14ac:dyDescent="0.3">
      <c r="E642" s="71"/>
      <c r="F642" s="71"/>
      <c r="G642" s="867"/>
      <c r="H642" s="927"/>
      <c r="I642" s="864"/>
      <c r="J642" s="864"/>
    </row>
    <row r="643" spans="5:10" x14ac:dyDescent="0.3">
      <c r="E643" s="71"/>
      <c r="F643" s="71"/>
      <c r="G643" s="867"/>
      <c r="H643" s="927"/>
      <c r="I643" s="864"/>
      <c r="J643" s="864"/>
    </row>
    <row r="644" spans="5:10" x14ac:dyDescent="0.3">
      <c r="E644" s="71"/>
      <c r="F644" s="71"/>
      <c r="G644" s="867"/>
      <c r="H644" s="927"/>
      <c r="I644" s="864"/>
      <c r="J644" s="864"/>
    </row>
    <row r="645" spans="5:10" x14ac:dyDescent="0.3">
      <c r="E645" s="71"/>
      <c r="F645" s="71"/>
      <c r="G645" s="867"/>
      <c r="H645" s="927"/>
      <c r="I645" s="864"/>
      <c r="J645" s="864"/>
    </row>
    <row r="646" spans="5:10" x14ac:dyDescent="0.3">
      <c r="E646" s="71"/>
      <c r="F646" s="71"/>
      <c r="G646" s="867"/>
      <c r="H646" s="927"/>
      <c r="I646" s="864"/>
      <c r="J646" s="864"/>
    </row>
    <row r="647" spans="5:10" x14ac:dyDescent="0.3">
      <c r="E647" s="71"/>
      <c r="F647" s="71"/>
      <c r="G647" s="867"/>
      <c r="H647" s="927"/>
      <c r="I647" s="864"/>
      <c r="J647" s="864"/>
    </row>
    <row r="648" spans="5:10" x14ac:dyDescent="0.3">
      <c r="E648" s="71"/>
      <c r="F648" s="71"/>
      <c r="G648" s="867"/>
      <c r="H648" s="927"/>
      <c r="I648" s="864"/>
      <c r="J648" s="864"/>
    </row>
    <row r="649" spans="5:10" x14ac:dyDescent="0.3">
      <c r="E649" s="71"/>
      <c r="F649" s="71"/>
      <c r="G649" s="867"/>
      <c r="H649" s="927"/>
      <c r="I649" s="864"/>
      <c r="J649" s="864"/>
    </row>
    <row r="650" spans="5:10" x14ac:dyDescent="0.3">
      <c r="E650" s="71"/>
      <c r="F650" s="71"/>
      <c r="G650" s="867"/>
      <c r="H650" s="927"/>
      <c r="I650" s="864"/>
      <c r="J650" s="864"/>
    </row>
    <row r="651" spans="5:10" x14ac:dyDescent="0.3">
      <c r="E651" s="71"/>
      <c r="F651" s="71"/>
      <c r="G651" s="867"/>
      <c r="H651" s="927"/>
      <c r="I651" s="864"/>
      <c r="J651" s="864"/>
    </row>
    <row r="652" spans="5:10" x14ac:dyDescent="0.3">
      <c r="E652" s="71"/>
      <c r="F652" s="71"/>
      <c r="G652" s="867"/>
      <c r="H652" s="927"/>
      <c r="I652" s="864"/>
      <c r="J652" s="864"/>
    </row>
    <row r="653" spans="5:10" x14ac:dyDescent="0.3">
      <c r="E653" s="71"/>
      <c r="F653" s="71"/>
      <c r="G653" s="867"/>
      <c r="H653" s="927"/>
      <c r="I653" s="864"/>
      <c r="J653" s="864"/>
    </row>
    <row r="654" spans="5:10" x14ac:dyDescent="0.3">
      <c r="E654" s="71"/>
      <c r="F654" s="71"/>
      <c r="G654" s="867"/>
      <c r="H654" s="927"/>
      <c r="I654" s="864"/>
      <c r="J654" s="864"/>
    </row>
    <row r="655" spans="5:10" x14ac:dyDescent="0.3">
      <c r="E655" s="71"/>
      <c r="F655" s="71"/>
      <c r="G655" s="867"/>
      <c r="H655" s="927"/>
      <c r="I655" s="864"/>
      <c r="J655" s="864"/>
    </row>
    <row r="656" spans="5:10" x14ac:dyDescent="0.3">
      <c r="E656" s="71"/>
      <c r="F656" s="71"/>
      <c r="G656" s="867"/>
      <c r="H656" s="927"/>
      <c r="I656" s="864"/>
      <c r="J656" s="864"/>
    </row>
    <row r="657" spans="5:10" x14ac:dyDescent="0.3">
      <c r="E657" s="71"/>
      <c r="F657" s="71"/>
      <c r="G657" s="867"/>
      <c r="H657" s="927"/>
      <c r="I657" s="864"/>
      <c r="J657" s="864"/>
    </row>
    <row r="658" spans="5:10" x14ac:dyDescent="0.3">
      <c r="E658" s="71"/>
      <c r="F658" s="71"/>
      <c r="G658" s="867"/>
      <c r="H658" s="927"/>
      <c r="I658" s="864"/>
      <c r="J658" s="864"/>
    </row>
    <row r="659" spans="5:10" x14ac:dyDescent="0.3">
      <c r="E659" s="71"/>
      <c r="F659" s="71"/>
      <c r="G659" s="867"/>
      <c r="H659" s="927"/>
      <c r="I659" s="864"/>
      <c r="J659" s="864"/>
    </row>
    <row r="660" spans="5:10" x14ac:dyDescent="0.3">
      <c r="E660" s="71"/>
      <c r="F660" s="71"/>
      <c r="G660" s="867"/>
      <c r="H660" s="927"/>
      <c r="I660" s="864"/>
      <c r="J660" s="864"/>
    </row>
    <row r="661" spans="5:10" x14ac:dyDescent="0.3">
      <c r="E661" s="71"/>
      <c r="F661" s="71"/>
      <c r="G661" s="867"/>
      <c r="H661" s="927"/>
      <c r="I661" s="864"/>
      <c r="J661" s="864"/>
    </row>
    <row r="662" spans="5:10" x14ac:dyDescent="0.3">
      <c r="E662" s="71"/>
      <c r="F662" s="71"/>
      <c r="G662" s="867"/>
      <c r="H662" s="927"/>
      <c r="I662" s="864"/>
      <c r="J662" s="864"/>
    </row>
    <row r="663" spans="5:10" x14ac:dyDescent="0.3">
      <c r="E663" s="71"/>
      <c r="F663" s="71"/>
      <c r="G663" s="867"/>
      <c r="H663" s="927"/>
      <c r="I663" s="864"/>
      <c r="J663" s="864"/>
    </row>
    <row r="664" spans="5:10" x14ac:dyDescent="0.3">
      <c r="E664" s="71"/>
      <c r="F664" s="71"/>
      <c r="G664" s="867"/>
      <c r="H664" s="927"/>
      <c r="I664" s="864"/>
      <c r="J664" s="864"/>
    </row>
    <row r="665" spans="5:10" x14ac:dyDescent="0.3">
      <c r="E665" s="71"/>
      <c r="F665" s="71"/>
      <c r="G665" s="867"/>
      <c r="H665" s="927"/>
      <c r="I665" s="864"/>
      <c r="J665" s="864"/>
    </row>
    <row r="666" spans="5:10" x14ac:dyDescent="0.3">
      <c r="E666" s="71"/>
      <c r="F666" s="71"/>
      <c r="G666" s="867"/>
      <c r="H666" s="927"/>
      <c r="I666" s="864"/>
      <c r="J666" s="864"/>
    </row>
    <row r="667" spans="5:10" x14ac:dyDescent="0.3">
      <c r="E667" s="71"/>
      <c r="F667" s="71"/>
      <c r="G667" s="867"/>
      <c r="H667" s="927"/>
      <c r="I667" s="864"/>
      <c r="J667" s="864"/>
    </row>
    <row r="668" spans="5:10" x14ac:dyDescent="0.3">
      <c r="E668" s="71"/>
      <c r="F668" s="71"/>
      <c r="G668" s="867"/>
      <c r="H668" s="927"/>
      <c r="I668" s="864"/>
      <c r="J668" s="864"/>
    </row>
    <row r="669" spans="5:10" x14ac:dyDescent="0.3">
      <c r="E669" s="71"/>
      <c r="F669" s="71"/>
      <c r="G669" s="867"/>
      <c r="H669" s="927"/>
      <c r="I669" s="864"/>
      <c r="J669" s="864"/>
    </row>
    <row r="670" spans="5:10" x14ac:dyDescent="0.3">
      <c r="E670" s="71"/>
      <c r="F670" s="71"/>
      <c r="G670" s="867"/>
      <c r="H670" s="927"/>
      <c r="I670" s="864"/>
      <c r="J670" s="864"/>
    </row>
    <row r="671" spans="5:10" x14ac:dyDescent="0.3">
      <c r="E671" s="71"/>
      <c r="F671" s="71"/>
      <c r="G671" s="867"/>
      <c r="H671" s="927"/>
      <c r="I671" s="864"/>
      <c r="J671" s="864"/>
    </row>
    <row r="672" spans="5:10" x14ac:dyDescent="0.3">
      <c r="E672" s="71"/>
      <c r="F672" s="71"/>
      <c r="G672" s="867"/>
      <c r="H672" s="927"/>
      <c r="I672" s="864"/>
      <c r="J672" s="864"/>
    </row>
    <row r="673" spans="5:10" x14ac:dyDescent="0.3">
      <c r="E673" s="71"/>
      <c r="F673" s="71"/>
      <c r="G673" s="867"/>
      <c r="H673" s="927"/>
      <c r="I673" s="864"/>
      <c r="J673" s="864"/>
    </row>
    <row r="674" spans="5:10" x14ac:dyDescent="0.3">
      <c r="E674" s="71"/>
      <c r="F674" s="71"/>
      <c r="G674" s="867"/>
      <c r="H674" s="927"/>
      <c r="I674" s="864"/>
      <c r="J674" s="864"/>
    </row>
    <row r="675" spans="5:10" x14ac:dyDescent="0.3">
      <c r="E675" s="71"/>
      <c r="F675" s="71"/>
      <c r="G675" s="867"/>
      <c r="H675" s="927"/>
      <c r="I675" s="864"/>
      <c r="J675" s="864"/>
    </row>
    <row r="676" spans="5:10" x14ac:dyDescent="0.3">
      <c r="E676" s="71"/>
      <c r="F676" s="71"/>
      <c r="G676" s="867"/>
      <c r="H676" s="927"/>
      <c r="I676" s="864"/>
      <c r="J676" s="864"/>
    </row>
    <row r="677" spans="5:10" x14ac:dyDescent="0.3">
      <c r="E677" s="71"/>
      <c r="F677" s="71"/>
      <c r="G677" s="867"/>
      <c r="H677" s="927"/>
      <c r="I677" s="864"/>
      <c r="J677" s="864"/>
    </row>
    <row r="678" spans="5:10" x14ac:dyDescent="0.3">
      <c r="E678" s="71"/>
      <c r="F678" s="71"/>
      <c r="G678" s="867"/>
      <c r="H678" s="927"/>
      <c r="I678" s="864"/>
      <c r="J678" s="864"/>
    </row>
    <row r="679" spans="5:10" x14ac:dyDescent="0.3">
      <c r="E679" s="71"/>
      <c r="F679" s="71"/>
      <c r="G679" s="867"/>
      <c r="H679" s="927"/>
      <c r="I679" s="864"/>
      <c r="J679" s="864"/>
    </row>
    <row r="680" spans="5:10" x14ac:dyDescent="0.3">
      <c r="E680" s="71"/>
      <c r="F680" s="71"/>
      <c r="G680" s="867"/>
      <c r="H680" s="927"/>
      <c r="I680" s="864"/>
      <c r="J680" s="864"/>
    </row>
    <row r="681" spans="5:10" x14ac:dyDescent="0.3">
      <c r="E681" s="71"/>
      <c r="F681" s="71"/>
      <c r="G681" s="867"/>
      <c r="H681" s="927"/>
      <c r="I681" s="864"/>
      <c r="J681" s="864"/>
    </row>
    <row r="682" spans="5:10" x14ac:dyDescent="0.3">
      <c r="E682" s="71"/>
      <c r="F682" s="71"/>
      <c r="G682" s="867"/>
      <c r="H682" s="927"/>
      <c r="I682" s="864"/>
      <c r="J682" s="864"/>
    </row>
    <row r="683" spans="5:10" x14ac:dyDescent="0.3">
      <c r="E683" s="71"/>
      <c r="F683" s="71"/>
      <c r="G683" s="867"/>
      <c r="H683" s="927"/>
      <c r="I683" s="864"/>
      <c r="J683" s="864"/>
    </row>
    <row r="684" spans="5:10" x14ac:dyDescent="0.3">
      <c r="E684" s="71"/>
      <c r="F684" s="71"/>
      <c r="G684" s="867"/>
      <c r="H684" s="927"/>
      <c r="I684" s="864"/>
      <c r="J684" s="864"/>
    </row>
    <row r="685" spans="5:10" x14ac:dyDescent="0.3">
      <c r="E685" s="71"/>
      <c r="F685" s="71"/>
      <c r="G685" s="867"/>
      <c r="H685" s="927"/>
      <c r="I685" s="864"/>
      <c r="J685" s="864"/>
    </row>
    <row r="686" spans="5:10" x14ac:dyDescent="0.3">
      <c r="E686" s="71"/>
      <c r="F686" s="71"/>
      <c r="G686" s="867"/>
      <c r="H686" s="927"/>
      <c r="I686" s="864"/>
      <c r="J686" s="864"/>
    </row>
    <row r="687" spans="5:10" x14ac:dyDescent="0.3">
      <c r="E687" s="71"/>
      <c r="F687" s="71"/>
      <c r="G687" s="867"/>
      <c r="H687" s="927"/>
      <c r="I687" s="864"/>
      <c r="J687" s="864"/>
    </row>
    <row r="688" spans="5:10" x14ac:dyDescent="0.3">
      <c r="E688" s="71"/>
      <c r="F688" s="71"/>
      <c r="G688" s="867"/>
      <c r="H688" s="927"/>
      <c r="I688" s="864"/>
      <c r="J688" s="864"/>
    </row>
    <row r="689" spans="5:10" x14ac:dyDescent="0.3">
      <c r="E689" s="71"/>
      <c r="F689" s="71"/>
      <c r="G689" s="867"/>
      <c r="H689" s="927"/>
      <c r="I689" s="864"/>
      <c r="J689" s="864"/>
    </row>
    <row r="690" spans="5:10" x14ac:dyDescent="0.3">
      <c r="E690" s="71"/>
      <c r="F690" s="71"/>
      <c r="G690" s="867"/>
      <c r="H690" s="927"/>
      <c r="I690" s="864"/>
      <c r="J690" s="864"/>
    </row>
    <row r="691" spans="5:10" x14ac:dyDescent="0.3">
      <c r="E691" s="71"/>
      <c r="F691" s="71"/>
      <c r="G691" s="867"/>
      <c r="H691" s="927"/>
      <c r="I691" s="864"/>
      <c r="J691" s="864"/>
    </row>
    <row r="692" spans="5:10" x14ac:dyDescent="0.3">
      <c r="E692" s="71"/>
      <c r="F692" s="71"/>
      <c r="G692" s="867"/>
      <c r="H692" s="927"/>
      <c r="I692" s="864"/>
      <c r="J692" s="864"/>
    </row>
    <row r="693" spans="5:10" x14ac:dyDescent="0.3">
      <c r="E693" s="71"/>
      <c r="F693" s="71"/>
      <c r="G693" s="867"/>
      <c r="H693" s="927"/>
      <c r="I693" s="864"/>
      <c r="J693" s="864"/>
    </row>
    <row r="694" spans="5:10" x14ac:dyDescent="0.3">
      <c r="E694" s="71"/>
      <c r="F694" s="71"/>
      <c r="G694" s="867"/>
      <c r="H694" s="927"/>
      <c r="I694" s="864"/>
      <c r="J694" s="864"/>
    </row>
    <row r="695" spans="5:10" x14ac:dyDescent="0.3">
      <c r="E695" s="71"/>
      <c r="F695" s="71"/>
      <c r="G695" s="867"/>
      <c r="H695" s="927"/>
      <c r="I695" s="864"/>
      <c r="J695" s="864"/>
    </row>
    <row r="696" spans="5:10" x14ac:dyDescent="0.3">
      <c r="E696" s="71"/>
      <c r="F696" s="71"/>
      <c r="G696" s="867"/>
      <c r="H696" s="927"/>
      <c r="I696" s="864"/>
      <c r="J696" s="864"/>
    </row>
    <row r="697" spans="5:10" x14ac:dyDescent="0.3">
      <c r="E697" s="71"/>
      <c r="F697" s="71"/>
      <c r="G697" s="867"/>
      <c r="H697" s="927"/>
      <c r="I697" s="864"/>
      <c r="J697" s="864"/>
    </row>
    <row r="698" spans="5:10" x14ac:dyDescent="0.3">
      <c r="E698" s="71"/>
      <c r="F698" s="71"/>
      <c r="G698" s="867"/>
      <c r="H698" s="927"/>
      <c r="I698" s="864"/>
      <c r="J698" s="864"/>
    </row>
    <row r="699" spans="5:10" x14ac:dyDescent="0.3">
      <c r="E699" s="71"/>
      <c r="F699" s="71"/>
      <c r="G699" s="867"/>
      <c r="H699" s="927"/>
      <c r="I699" s="864"/>
      <c r="J699" s="864"/>
    </row>
    <row r="700" spans="5:10" x14ac:dyDescent="0.3">
      <c r="E700" s="71"/>
      <c r="F700" s="71"/>
      <c r="G700" s="867"/>
      <c r="H700" s="927"/>
      <c r="I700" s="864"/>
      <c r="J700" s="864"/>
    </row>
    <row r="701" spans="5:10" x14ac:dyDescent="0.3">
      <c r="E701" s="71"/>
      <c r="F701" s="71"/>
      <c r="G701" s="867"/>
      <c r="H701" s="927"/>
      <c r="I701" s="864"/>
      <c r="J701" s="864"/>
    </row>
    <row r="702" spans="5:10" x14ac:dyDescent="0.3">
      <c r="E702" s="71"/>
      <c r="F702" s="71"/>
      <c r="G702" s="867"/>
      <c r="H702" s="927"/>
      <c r="I702" s="864"/>
      <c r="J702" s="864"/>
    </row>
    <row r="703" spans="5:10" x14ac:dyDescent="0.3">
      <c r="E703" s="71"/>
      <c r="F703" s="71"/>
      <c r="G703" s="867"/>
      <c r="H703" s="927"/>
      <c r="I703" s="864"/>
      <c r="J703" s="864"/>
    </row>
    <row r="704" spans="5:10" x14ac:dyDescent="0.3">
      <c r="E704" s="71"/>
      <c r="F704" s="71"/>
      <c r="G704" s="867"/>
      <c r="H704" s="927"/>
      <c r="I704" s="864"/>
      <c r="J704" s="864"/>
    </row>
    <row r="705" spans="5:10" x14ac:dyDescent="0.3">
      <c r="E705" s="71"/>
      <c r="F705" s="71"/>
      <c r="G705" s="867"/>
      <c r="H705" s="927"/>
      <c r="I705" s="864"/>
      <c r="J705" s="864"/>
    </row>
    <row r="706" spans="5:10" x14ac:dyDescent="0.3">
      <c r="E706" s="71"/>
      <c r="F706" s="71"/>
      <c r="G706" s="867"/>
      <c r="H706" s="927"/>
      <c r="I706" s="864"/>
      <c r="J706" s="864"/>
    </row>
    <row r="707" spans="5:10" x14ac:dyDescent="0.3">
      <c r="E707" s="71"/>
      <c r="F707" s="71"/>
      <c r="G707" s="867"/>
      <c r="H707" s="927"/>
      <c r="I707" s="864"/>
      <c r="J707" s="864"/>
    </row>
    <row r="708" spans="5:10" x14ac:dyDescent="0.3">
      <c r="E708" s="71"/>
      <c r="F708" s="71"/>
      <c r="G708" s="867"/>
      <c r="H708" s="927"/>
      <c r="I708" s="864"/>
      <c r="J708" s="864"/>
    </row>
    <row r="709" spans="5:10" x14ac:dyDescent="0.3">
      <c r="E709" s="71"/>
      <c r="F709" s="71"/>
      <c r="G709" s="867"/>
      <c r="H709" s="927"/>
      <c r="I709" s="864"/>
      <c r="J709" s="864"/>
    </row>
    <row r="710" spans="5:10" x14ac:dyDescent="0.3">
      <c r="E710" s="71"/>
      <c r="F710" s="71"/>
      <c r="G710" s="867"/>
      <c r="H710" s="927"/>
      <c r="I710" s="864"/>
      <c r="J710" s="864"/>
    </row>
    <row r="711" spans="5:10" x14ac:dyDescent="0.3">
      <c r="E711" s="71"/>
      <c r="F711" s="71"/>
      <c r="G711" s="867"/>
      <c r="H711" s="927"/>
      <c r="I711" s="864"/>
      <c r="J711" s="864"/>
    </row>
    <row r="712" spans="5:10" x14ac:dyDescent="0.3">
      <c r="E712" s="71"/>
      <c r="F712" s="71"/>
      <c r="G712" s="867"/>
      <c r="H712" s="927"/>
      <c r="I712" s="864"/>
      <c r="J712" s="864"/>
    </row>
    <row r="713" spans="5:10" x14ac:dyDescent="0.3">
      <c r="E713" s="71"/>
      <c r="F713" s="71"/>
      <c r="G713" s="867"/>
      <c r="H713" s="927"/>
      <c r="I713" s="864"/>
      <c r="J713" s="864"/>
    </row>
    <row r="714" spans="5:10" x14ac:dyDescent="0.3">
      <c r="E714" s="71"/>
      <c r="F714" s="71"/>
      <c r="G714" s="867"/>
      <c r="H714" s="927"/>
      <c r="I714" s="864"/>
      <c r="J714" s="864"/>
    </row>
    <row r="715" spans="5:10" x14ac:dyDescent="0.3">
      <c r="E715" s="71"/>
      <c r="F715" s="71"/>
      <c r="G715" s="867"/>
      <c r="H715" s="927"/>
      <c r="I715" s="864"/>
      <c r="J715" s="864"/>
    </row>
    <row r="716" spans="5:10" x14ac:dyDescent="0.3">
      <c r="E716" s="71"/>
      <c r="F716" s="71"/>
      <c r="G716" s="867"/>
      <c r="H716" s="927"/>
      <c r="I716" s="864"/>
      <c r="J716" s="864"/>
    </row>
    <row r="717" spans="5:10" x14ac:dyDescent="0.3">
      <c r="E717" s="71"/>
      <c r="F717" s="71"/>
      <c r="G717" s="867"/>
      <c r="H717" s="927"/>
      <c r="I717" s="864"/>
      <c r="J717" s="864"/>
    </row>
    <row r="718" spans="5:10" x14ac:dyDescent="0.3">
      <c r="E718" s="71"/>
      <c r="F718" s="71"/>
      <c r="G718" s="867"/>
      <c r="H718" s="927"/>
      <c r="I718" s="864"/>
      <c r="J718" s="864"/>
    </row>
    <row r="719" spans="5:10" x14ac:dyDescent="0.3">
      <c r="E719" s="71"/>
      <c r="F719" s="71"/>
      <c r="G719" s="867"/>
      <c r="H719" s="927"/>
      <c r="I719" s="864"/>
      <c r="J719" s="864"/>
    </row>
    <row r="720" spans="5:10" x14ac:dyDescent="0.3">
      <c r="E720" s="71"/>
      <c r="F720" s="71"/>
      <c r="G720" s="867"/>
      <c r="H720" s="927"/>
      <c r="I720" s="864"/>
      <c r="J720" s="864"/>
    </row>
    <row r="721" spans="5:10" x14ac:dyDescent="0.3">
      <c r="E721" s="71"/>
      <c r="F721" s="71"/>
      <c r="G721" s="867"/>
      <c r="H721" s="927"/>
      <c r="I721" s="864"/>
      <c r="J721" s="864"/>
    </row>
    <row r="722" spans="5:10" x14ac:dyDescent="0.3">
      <c r="E722" s="71"/>
      <c r="F722" s="71"/>
      <c r="G722" s="867"/>
      <c r="H722" s="927"/>
      <c r="I722" s="864"/>
      <c r="J722" s="864"/>
    </row>
    <row r="723" spans="5:10" x14ac:dyDescent="0.3">
      <c r="E723" s="71"/>
      <c r="F723" s="71"/>
      <c r="G723" s="867"/>
      <c r="H723" s="927"/>
      <c r="I723" s="864"/>
      <c r="J723" s="864"/>
    </row>
    <row r="724" spans="5:10" x14ac:dyDescent="0.3">
      <c r="E724" s="71"/>
      <c r="F724" s="71"/>
      <c r="G724" s="867"/>
      <c r="H724" s="927"/>
      <c r="I724" s="864"/>
      <c r="J724" s="864"/>
    </row>
    <row r="725" spans="5:10" x14ac:dyDescent="0.3">
      <c r="E725" s="71"/>
      <c r="F725" s="71"/>
      <c r="G725" s="867"/>
      <c r="H725" s="927"/>
      <c r="I725" s="864"/>
      <c r="J725" s="864"/>
    </row>
    <row r="726" spans="5:10" x14ac:dyDescent="0.3">
      <c r="E726" s="71"/>
      <c r="F726" s="71"/>
      <c r="G726" s="867"/>
      <c r="H726" s="927"/>
      <c r="I726" s="864"/>
      <c r="J726" s="864"/>
    </row>
    <row r="727" spans="5:10" x14ac:dyDescent="0.3">
      <c r="E727" s="71"/>
      <c r="F727" s="71"/>
      <c r="G727" s="867"/>
      <c r="H727" s="927"/>
      <c r="I727" s="864"/>
      <c r="J727" s="864"/>
    </row>
    <row r="728" spans="5:10" x14ac:dyDescent="0.3">
      <c r="E728" s="71"/>
      <c r="F728" s="71"/>
      <c r="G728" s="867"/>
      <c r="H728" s="927"/>
      <c r="I728" s="864"/>
      <c r="J728" s="864"/>
    </row>
    <row r="729" spans="5:10" x14ac:dyDescent="0.3">
      <c r="E729" s="71"/>
      <c r="F729" s="71"/>
      <c r="G729" s="867"/>
      <c r="H729" s="927"/>
      <c r="I729" s="864"/>
      <c r="J729" s="864"/>
    </row>
    <row r="730" spans="5:10" x14ac:dyDescent="0.3">
      <c r="E730" s="71"/>
      <c r="F730" s="71"/>
      <c r="G730" s="867"/>
      <c r="H730" s="927"/>
      <c r="I730" s="864"/>
      <c r="J730" s="864"/>
    </row>
    <row r="731" spans="5:10" x14ac:dyDescent="0.3">
      <c r="E731" s="71"/>
      <c r="F731" s="71"/>
      <c r="G731" s="867"/>
      <c r="H731" s="927"/>
      <c r="I731" s="864"/>
      <c r="J731" s="864"/>
    </row>
    <row r="732" spans="5:10" x14ac:dyDescent="0.3">
      <c r="E732" s="71"/>
      <c r="F732" s="71"/>
      <c r="G732" s="867"/>
      <c r="H732" s="927"/>
      <c r="I732" s="864"/>
      <c r="J732" s="864"/>
    </row>
    <row r="733" spans="5:10" x14ac:dyDescent="0.3">
      <c r="E733" s="71"/>
      <c r="F733" s="71"/>
      <c r="G733" s="867"/>
      <c r="H733" s="927"/>
      <c r="I733" s="864"/>
      <c r="J733" s="864"/>
    </row>
    <row r="734" spans="5:10" x14ac:dyDescent="0.3">
      <c r="E734" s="71"/>
      <c r="F734" s="71"/>
      <c r="G734" s="867"/>
      <c r="H734" s="927"/>
      <c r="I734" s="864"/>
      <c r="J734" s="864"/>
    </row>
    <row r="735" spans="5:10" x14ac:dyDescent="0.3">
      <c r="E735" s="71"/>
      <c r="F735" s="71"/>
      <c r="G735" s="867"/>
      <c r="H735" s="927"/>
      <c r="I735" s="864"/>
      <c r="J735" s="864"/>
    </row>
    <row r="736" spans="5:10" x14ac:dyDescent="0.3">
      <c r="E736" s="71"/>
      <c r="F736" s="71"/>
      <c r="G736" s="867"/>
      <c r="H736" s="927"/>
      <c r="I736" s="864"/>
      <c r="J736" s="864"/>
    </row>
    <row r="737" spans="5:10" x14ac:dyDescent="0.3">
      <c r="E737" s="71"/>
      <c r="F737" s="71"/>
      <c r="G737" s="867"/>
      <c r="H737" s="927"/>
      <c r="I737" s="864"/>
      <c r="J737" s="864"/>
    </row>
    <row r="738" spans="5:10" x14ac:dyDescent="0.3">
      <c r="E738" s="71"/>
      <c r="F738" s="71"/>
      <c r="G738" s="867"/>
      <c r="H738" s="927"/>
      <c r="I738" s="864"/>
      <c r="J738" s="864"/>
    </row>
    <row r="739" spans="5:10" x14ac:dyDescent="0.3">
      <c r="E739" s="71"/>
      <c r="F739" s="71"/>
      <c r="G739" s="867"/>
      <c r="H739" s="927"/>
      <c r="I739" s="864"/>
      <c r="J739" s="864"/>
    </row>
    <row r="740" spans="5:10" x14ac:dyDescent="0.3">
      <c r="E740" s="71"/>
      <c r="F740" s="71"/>
      <c r="G740" s="867"/>
      <c r="H740" s="927"/>
      <c r="I740" s="864"/>
      <c r="J740" s="864"/>
    </row>
    <row r="741" spans="5:10" x14ac:dyDescent="0.3">
      <c r="E741" s="71"/>
      <c r="F741" s="71"/>
      <c r="G741" s="867"/>
      <c r="H741" s="927"/>
      <c r="I741" s="864"/>
      <c r="J741" s="864"/>
    </row>
    <row r="742" spans="5:10" x14ac:dyDescent="0.3">
      <c r="E742" s="71"/>
      <c r="F742" s="71"/>
      <c r="G742" s="867"/>
      <c r="H742" s="927"/>
      <c r="I742" s="864"/>
      <c r="J742" s="864"/>
    </row>
    <row r="743" spans="5:10" x14ac:dyDescent="0.3">
      <c r="E743" s="71"/>
      <c r="F743" s="71"/>
      <c r="G743" s="867"/>
      <c r="H743" s="927"/>
      <c r="I743" s="864"/>
      <c r="J743" s="864"/>
    </row>
    <row r="744" spans="5:10" x14ac:dyDescent="0.3">
      <c r="E744" s="71"/>
      <c r="F744" s="71"/>
      <c r="G744" s="867"/>
      <c r="H744" s="927"/>
      <c r="I744" s="864"/>
      <c r="J744" s="864"/>
    </row>
    <row r="745" spans="5:10" x14ac:dyDescent="0.3">
      <c r="E745" s="71"/>
      <c r="F745" s="71"/>
      <c r="G745" s="867"/>
      <c r="H745" s="927"/>
      <c r="I745" s="864"/>
      <c r="J745" s="864"/>
    </row>
    <row r="746" spans="5:10" x14ac:dyDescent="0.3">
      <c r="E746" s="71"/>
      <c r="F746" s="71"/>
      <c r="G746" s="867"/>
      <c r="H746" s="927"/>
      <c r="I746" s="864"/>
      <c r="J746" s="864"/>
    </row>
    <row r="747" spans="5:10" x14ac:dyDescent="0.3">
      <c r="E747" s="71"/>
      <c r="F747" s="71"/>
      <c r="G747" s="867"/>
      <c r="H747" s="927"/>
      <c r="I747" s="864"/>
      <c r="J747" s="864"/>
    </row>
    <row r="748" spans="5:10" x14ac:dyDescent="0.3">
      <c r="E748" s="71"/>
      <c r="F748" s="71"/>
      <c r="G748" s="867"/>
      <c r="H748" s="927"/>
      <c r="I748" s="864"/>
      <c r="J748" s="864"/>
    </row>
    <row r="749" spans="5:10" x14ac:dyDescent="0.3">
      <c r="E749" s="71"/>
      <c r="F749" s="71"/>
      <c r="G749" s="867"/>
      <c r="H749" s="927"/>
      <c r="I749" s="864"/>
      <c r="J749" s="864"/>
    </row>
    <row r="750" spans="5:10" x14ac:dyDescent="0.3">
      <c r="E750" s="71"/>
      <c r="F750" s="71"/>
      <c r="G750" s="867"/>
      <c r="H750" s="927"/>
      <c r="I750" s="864"/>
      <c r="J750" s="864"/>
    </row>
    <row r="751" spans="5:10" x14ac:dyDescent="0.3">
      <c r="E751" s="71"/>
      <c r="F751" s="71"/>
      <c r="G751" s="867"/>
      <c r="H751" s="927"/>
      <c r="I751" s="864"/>
      <c r="J751" s="864"/>
    </row>
    <row r="752" spans="5:10" x14ac:dyDescent="0.3">
      <c r="E752" s="71"/>
      <c r="F752" s="71"/>
      <c r="G752" s="867"/>
      <c r="H752" s="927"/>
      <c r="I752" s="864"/>
      <c r="J752" s="864"/>
    </row>
    <row r="753" spans="5:10" x14ac:dyDescent="0.3">
      <c r="E753" s="71"/>
      <c r="F753" s="71"/>
      <c r="G753" s="867"/>
      <c r="H753" s="927"/>
      <c r="I753" s="864"/>
      <c r="J753" s="864"/>
    </row>
    <row r="754" spans="5:10" x14ac:dyDescent="0.3">
      <c r="E754" s="71"/>
      <c r="F754" s="71"/>
      <c r="G754" s="867"/>
      <c r="H754" s="927"/>
      <c r="I754" s="864"/>
      <c r="J754" s="864"/>
    </row>
    <row r="755" spans="5:10" x14ac:dyDescent="0.3">
      <c r="E755" s="71"/>
      <c r="F755" s="71"/>
      <c r="G755" s="867"/>
      <c r="H755" s="927"/>
      <c r="I755" s="864"/>
      <c r="J755" s="864"/>
    </row>
    <row r="756" spans="5:10" x14ac:dyDescent="0.3">
      <c r="E756" s="71"/>
      <c r="F756" s="71"/>
      <c r="G756" s="867"/>
      <c r="H756" s="927"/>
      <c r="I756" s="864"/>
      <c r="J756" s="864"/>
    </row>
    <row r="757" spans="5:10" x14ac:dyDescent="0.3">
      <c r="E757" s="71"/>
      <c r="F757" s="71"/>
      <c r="G757" s="867"/>
      <c r="H757" s="927"/>
      <c r="I757" s="864"/>
      <c r="J757" s="864"/>
    </row>
    <row r="758" spans="5:10" x14ac:dyDescent="0.3">
      <c r="E758" s="71"/>
      <c r="F758" s="71"/>
      <c r="G758" s="867"/>
      <c r="H758" s="927"/>
      <c r="I758" s="864"/>
      <c r="J758" s="864"/>
    </row>
    <row r="759" spans="5:10" x14ac:dyDescent="0.3">
      <c r="E759" s="71"/>
      <c r="F759" s="71"/>
      <c r="G759" s="867"/>
      <c r="H759" s="927"/>
      <c r="I759" s="864"/>
      <c r="J759" s="864"/>
    </row>
    <row r="760" spans="5:10" x14ac:dyDescent="0.3">
      <c r="E760" s="71"/>
      <c r="F760" s="71"/>
      <c r="G760" s="867"/>
      <c r="H760" s="927"/>
      <c r="I760" s="864"/>
      <c r="J760" s="864"/>
    </row>
    <row r="761" spans="5:10" x14ac:dyDescent="0.3">
      <c r="E761" s="71"/>
      <c r="F761" s="71"/>
      <c r="G761" s="867"/>
      <c r="H761" s="927"/>
      <c r="I761" s="864"/>
      <c r="J761" s="864"/>
    </row>
    <row r="762" spans="5:10" x14ac:dyDescent="0.3">
      <c r="E762" s="71"/>
      <c r="F762" s="71"/>
      <c r="G762" s="867"/>
      <c r="H762" s="927"/>
      <c r="I762" s="864"/>
      <c r="J762" s="864"/>
    </row>
    <row r="763" spans="5:10" x14ac:dyDescent="0.3">
      <c r="E763" s="71"/>
      <c r="F763" s="71"/>
      <c r="G763" s="867"/>
      <c r="H763" s="927"/>
      <c r="I763" s="864"/>
      <c r="J763" s="864"/>
    </row>
    <row r="764" spans="5:10" x14ac:dyDescent="0.3">
      <c r="E764" s="71"/>
      <c r="F764" s="71"/>
      <c r="G764" s="867"/>
      <c r="H764" s="927"/>
      <c r="I764" s="864"/>
      <c r="J764" s="864"/>
    </row>
    <row r="765" spans="5:10" x14ac:dyDescent="0.3">
      <c r="E765" s="71"/>
      <c r="F765" s="71"/>
      <c r="G765" s="867"/>
      <c r="H765" s="927"/>
      <c r="I765" s="864"/>
      <c r="J765" s="864"/>
    </row>
    <row r="766" spans="5:10" x14ac:dyDescent="0.3">
      <c r="E766" s="71"/>
      <c r="F766" s="71"/>
      <c r="G766" s="867"/>
      <c r="H766" s="927"/>
      <c r="I766" s="864"/>
      <c r="J766" s="864"/>
    </row>
    <row r="767" spans="5:10" x14ac:dyDescent="0.3">
      <c r="E767" s="71"/>
      <c r="F767" s="71"/>
      <c r="G767" s="867"/>
      <c r="H767" s="927"/>
      <c r="I767" s="864"/>
      <c r="J767" s="864"/>
    </row>
    <row r="768" spans="5:10" x14ac:dyDescent="0.3">
      <c r="E768" s="71"/>
      <c r="F768" s="71"/>
      <c r="G768" s="867"/>
      <c r="H768" s="927"/>
      <c r="I768" s="864"/>
      <c r="J768" s="864"/>
    </row>
    <row r="769" spans="5:10" x14ac:dyDescent="0.3">
      <c r="E769" s="71"/>
      <c r="F769" s="71"/>
      <c r="G769" s="867"/>
      <c r="H769" s="927"/>
      <c r="I769" s="864"/>
      <c r="J769" s="864"/>
    </row>
    <row r="770" spans="5:10" x14ac:dyDescent="0.3">
      <c r="E770" s="71"/>
      <c r="F770" s="71"/>
      <c r="G770" s="867"/>
      <c r="H770" s="927"/>
      <c r="I770" s="864"/>
      <c r="J770" s="864"/>
    </row>
    <row r="771" spans="5:10" x14ac:dyDescent="0.3">
      <c r="E771" s="71"/>
      <c r="F771" s="71"/>
      <c r="G771" s="867"/>
      <c r="H771" s="927"/>
      <c r="I771" s="864"/>
      <c r="J771" s="864"/>
    </row>
    <row r="772" spans="5:10" x14ac:dyDescent="0.3">
      <c r="E772" s="71"/>
      <c r="F772" s="71"/>
      <c r="G772" s="867"/>
      <c r="H772" s="927"/>
      <c r="I772" s="864"/>
      <c r="J772" s="864"/>
    </row>
    <row r="773" spans="5:10" x14ac:dyDescent="0.3">
      <c r="E773" s="71"/>
      <c r="F773" s="71"/>
      <c r="G773" s="867"/>
      <c r="H773" s="927"/>
      <c r="I773" s="864"/>
      <c r="J773" s="864"/>
    </row>
    <row r="774" spans="5:10" x14ac:dyDescent="0.3">
      <c r="E774" s="71"/>
      <c r="F774" s="71"/>
      <c r="G774" s="867"/>
      <c r="H774" s="927"/>
      <c r="I774" s="864"/>
      <c r="J774" s="864"/>
    </row>
    <row r="775" spans="5:10" x14ac:dyDescent="0.3">
      <c r="E775" s="71"/>
      <c r="F775" s="71"/>
      <c r="G775" s="867"/>
      <c r="H775" s="927"/>
      <c r="I775" s="864"/>
      <c r="J775" s="864"/>
    </row>
    <row r="776" spans="5:10" x14ac:dyDescent="0.3">
      <c r="E776" s="71"/>
      <c r="F776" s="71"/>
      <c r="G776" s="867"/>
      <c r="H776" s="927"/>
      <c r="I776" s="864"/>
      <c r="J776" s="864"/>
    </row>
    <row r="777" spans="5:10" x14ac:dyDescent="0.3">
      <c r="E777" s="71"/>
      <c r="F777" s="71"/>
      <c r="G777" s="867"/>
      <c r="H777" s="927"/>
      <c r="I777" s="864"/>
      <c r="J777" s="864"/>
    </row>
    <row r="778" spans="5:10" x14ac:dyDescent="0.3">
      <c r="E778" s="71"/>
      <c r="F778" s="71"/>
      <c r="G778" s="867"/>
      <c r="H778" s="927"/>
      <c r="I778" s="864"/>
      <c r="J778" s="864"/>
    </row>
    <row r="779" spans="5:10" x14ac:dyDescent="0.3">
      <c r="E779" s="71"/>
      <c r="F779" s="71"/>
      <c r="G779" s="867"/>
      <c r="H779" s="927"/>
      <c r="I779" s="864"/>
      <c r="J779" s="864"/>
    </row>
    <row r="780" spans="5:10" x14ac:dyDescent="0.3">
      <c r="E780" s="71"/>
      <c r="F780" s="71"/>
      <c r="G780" s="867"/>
      <c r="H780" s="927"/>
      <c r="I780" s="864"/>
      <c r="J780" s="864"/>
    </row>
    <row r="781" spans="5:10" x14ac:dyDescent="0.3">
      <c r="E781" s="71"/>
      <c r="F781" s="71"/>
      <c r="G781" s="867"/>
      <c r="H781" s="927"/>
      <c r="I781" s="864"/>
      <c r="J781" s="864"/>
    </row>
    <row r="782" spans="5:10" x14ac:dyDescent="0.3">
      <c r="E782" s="71"/>
      <c r="F782" s="71"/>
      <c r="G782" s="867"/>
      <c r="H782" s="927"/>
      <c r="I782" s="864"/>
      <c r="J782" s="864"/>
    </row>
    <row r="783" spans="5:10" x14ac:dyDescent="0.3">
      <c r="E783" s="71"/>
      <c r="F783" s="71"/>
      <c r="G783" s="867"/>
      <c r="H783" s="927"/>
      <c r="I783" s="864"/>
      <c r="J783" s="864"/>
    </row>
    <row r="784" spans="5:10" x14ac:dyDescent="0.3">
      <c r="E784" s="71"/>
      <c r="F784" s="71"/>
      <c r="G784" s="867"/>
      <c r="H784" s="927"/>
      <c r="I784" s="864"/>
      <c r="J784" s="864"/>
    </row>
    <row r="785" spans="5:10" x14ac:dyDescent="0.3">
      <c r="E785" s="71"/>
      <c r="F785" s="71"/>
      <c r="G785" s="867"/>
      <c r="H785" s="927"/>
      <c r="I785" s="864"/>
      <c r="J785" s="864"/>
    </row>
    <row r="786" spans="5:10" x14ac:dyDescent="0.3">
      <c r="E786" s="71"/>
      <c r="F786" s="71"/>
      <c r="G786" s="867"/>
      <c r="H786" s="927"/>
      <c r="I786" s="864"/>
      <c r="J786" s="864"/>
    </row>
    <row r="787" spans="5:10" x14ac:dyDescent="0.3">
      <c r="E787" s="71"/>
      <c r="F787" s="71"/>
      <c r="G787" s="867"/>
      <c r="H787" s="927"/>
      <c r="I787" s="864"/>
      <c r="J787" s="864"/>
    </row>
    <row r="788" spans="5:10" x14ac:dyDescent="0.3">
      <c r="E788" s="71"/>
      <c r="F788" s="71"/>
      <c r="G788" s="867"/>
      <c r="H788" s="927"/>
      <c r="I788" s="864"/>
      <c r="J788" s="864"/>
    </row>
    <row r="789" spans="5:10" x14ac:dyDescent="0.3">
      <c r="E789" s="71"/>
      <c r="F789" s="71"/>
      <c r="G789" s="867"/>
      <c r="H789" s="927"/>
      <c r="I789" s="864"/>
      <c r="J789" s="864"/>
    </row>
    <row r="790" spans="5:10" x14ac:dyDescent="0.3">
      <c r="E790" s="71"/>
      <c r="F790" s="71"/>
      <c r="G790" s="867"/>
      <c r="H790" s="927"/>
      <c r="I790" s="864"/>
      <c r="J790" s="864"/>
    </row>
    <row r="791" spans="5:10" x14ac:dyDescent="0.3">
      <c r="E791" s="71"/>
      <c r="F791" s="71"/>
      <c r="G791" s="867"/>
      <c r="H791" s="927"/>
      <c r="I791" s="864"/>
      <c r="J791" s="864"/>
    </row>
    <row r="792" spans="5:10" x14ac:dyDescent="0.3">
      <c r="E792" s="71"/>
      <c r="F792" s="71"/>
      <c r="G792" s="867"/>
      <c r="H792" s="927"/>
      <c r="I792" s="864"/>
      <c r="J792" s="864"/>
    </row>
    <row r="793" spans="5:10" x14ac:dyDescent="0.3">
      <c r="E793" s="71"/>
      <c r="F793" s="71"/>
      <c r="G793" s="867"/>
      <c r="H793" s="927"/>
      <c r="I793" s="864"/>
      <c r="J793" s="864"/>
    </row>
    <row r="794" spans="5:10" x14ac:dyDescent="0.3">
      <c r="E794" s="71"/>
      <c r="F794" s="71"/>
      <c r="G794" s="867"/>
      <c r="H794" s="927"/>
      <c r="I794" s="864"/>
      <c r="J794" s="864"/>
    </row>
    <row r="795" spans="5:10" x14ac:dyDescent="0.3">
      <c r="E795" s="71"/>
      <c r="F795" s="71"/>
      <c r="G795" s="867"/>
      <c r="H795" s="927"/>
      <c r="I795" s="864"/>
      <c r="J795" s="864"/>
    </row>
    <row r="796" spans="5:10" x14ac:dyDescent="0.3">
      <c r="E796" s="71"/>
      <c r="F796" s="71"/>
      <c r="G796" s="867"/>
      <c r="H796" s="927"/>
      <c r="I796" s="864"/>
      <c r="J796" s="864"/>
    </row>
    <row r="797" spans="5:10" x14ac:dyDescent="0.3">
      <c r="E797" s="71"/>
      <c r="F797" s="71"/>
      <c r="G797" s="867"/>
      <c r="H797" s="927"/>
      <c r="I797" s="864"/>
      <c r="J797" s="864"/>
    </row>
    <row r="798" spans="5:10" x14ac:dyDescent="0.3">
      <c r="E798" s="71"/>
      <c r="F798" s="71"/>
      <c r="G798" s="867"/>
      <c r="H798" s="927"/>
      <c r="I798" s="864"/>
      <c r="J798" s="864"/>
    </row>
    <row r="799" spans="5:10" x14ac:dyDescent="0.3">
      <c r="E799" s="71"/>
      <c r="F799" s="71"/>
      <c r="G799" s="867"/>
      <c r="H799" s="927"/>
      <c r="I799" s="864"/>
      <c r="J799" s="864"/>
    </row>
    <row r="800" spans="5:10" x14ac:dyDescent="0.3">
      <c r="E800" s="71"/>
      <c r="F800" s="71"/>
      <c r="G800" s="867"/>
      <c r="H800" s="927"/>
      <c r="I800" s="864"/>
      <c r="J800" s="864"/>
    </row>
    <row r="801" spans="5:10" x14ac:dyDescent="0.3">
      <c r="E801" s="71"/>
      <c r="F801" s="71"/>
      <c r="G801" s="867"/>
      <c r="H801" s="927"/>
      <c r="I801" s="864"/>
      <c r="J801" s="864"/>
    </row>
    <row r="802" spans="5:10" x14ac:dyDescent="0.3">
      <c r="E802" s="71"/>
      <c r="F802" s="71"/>
      <c r="G802" s="867"/>
      <c r="H802" s="927"/>
      <c r="I802" s="864"/>
      <c r="J802" s="864"/>
    </row>
    <row r="803" spans="5:10" x14ac:dyDescent="0.3">
      <c r="E803" s="71"/>
      <c r="F803" s="71"/>
      <c r="G803" s="867"/>
      <c r="H803" s="927"/>
      <c r="I803" s="864"/>
      <c r="J803" s="864"/>
    </row>
    <row r="804" spans="5:10" x14ac:dyDescent="0.3">
      <c r="E804" s="71"/>
      <c r="F804" s="71"/>
      <c r="G804" s="867"/>
      <c r="H804" s="927"/>
      <c r="I804" s="864"/>
      <c r="J804" s="864"/>
    </row>
    <row r="805" spans="5:10" x14ac:dyDescent="0.3">
      <c r="E805" s="71"/>
      <c r="F805" s="71"/>
      <c r="G805" s="867"/>
      <c r="H805" s="927"/>
      <c r="I805" s="864"/>
      <c r="J805" s="864"/>
    </row>
    <row r="806" spans="5:10" x14ac:dyDescent="0.3">
      <c r="E806" s="71"/>
      <c r="F806" s="71"/>
      <c r="G806" s="867"/>
      <c r="H806" s="927"/>
      <c r="I806" s="864"/>
      <c r="J806" s="864"/>
    </row>
    <row r="807" spans="5:10" x14ac:dyDescent="0.3">
      <c r="E807" s="71"/>
      <c r="F807" s="71"/>
      <c r="G807" s="867"/>
      <c r="H807" s="927"/>
      <c r="I807" s="864"/>
      <c r="J807" s="864"/>
    </row>
    <row r="808" spans="5:10" x14ac:dyDescent="0.3">
      <c r="E808" s="71"/>
      <c r="F808" s="71"/>
      <c r="G808" s="867"/>
      <c r="H808" s="927"/>
      <c r="I808" s="864"/>
      <c r="J808" s="864"/>
    </row>
    <row r="809" spans="5:10" x14ac:dyDescent="0.3">
      <c r="E809" s="71"/>
      <c r="F809" s="71"/>
      <c r="G809" s="867"/>
      <c r="H809" s="927"/>
      <c r="I809" s="864"/>
      <c r="J809" s="864"/>
    </row>
    <row r="810" spans="5:10" x14ac:dyDescent="0.3">
      <c r="E810" s="71"/>
      <c r="F810" s="71"/>
      <c r="G810" s="867"/>
      <c r="H810" s="927"/>
      <c r="I810" s="864"/>
      <c r="J810" s="864"/>
    </row>
    <row r="811" spans="5:10" x14ac:dyDescent="0.3">
      <c r="E811" s="71"/>
      <c r="F811" s="71"/>
      <c r="G811" s="867"/>
      <c r="H811" s="927"/>
      <c r="I811" s="864"/>
      <c r="J811" s="864"/>
    </row>
    <row r="812" spans="5:10" x14ac:dyDescent="0.3">
      <c r="E812" s="71"/>
      <c r="F812" s="71"/>
      <c r="G812" s="867"/>
      <c r="H812" s="927"/>
      <c r="I812" s="864"/>
      <c r="J812" s="864"/>
    </row>
    <row r="813" spans="5:10" x14ac:dyDescent="0.3">
      <c r="E813" s="71"/>
      <c r="F813" s="71"/>
      <c r="G813" s="867"/>
      <c r="H813" s="927"/>
      <c r="I813" s="864"/>
      <c r="J813" s="864"/>
    </row>
    <row r="814" spans="5:10" x14ac:dyDescent="0.3">
      <c r="E814" s="71"/>
      <c r="F814" s="71"/>
      <c r="G814" s="867"/>
      <c r="H814" s="927"/>
      <c r="I814" s="864"/>
      <c r="J814" s="864"/>
    </row>
    <row r="815" spans="5:10" x14ac:dyDescent="0.3">
      <c r="E815" s="71"/>
      <c r="F815" s="71"/>
      <c r="G815" s="867"/>
      <c r="H815" s="927"/>
      <c r="I815" s="864"/>
      <c r="J815" s="864"/>
    </row>
    <row r="816" spans="5:10" x14ac:dyDescent="0.3">
      <c r="E816" s="71"/>
      <c r="F816" s="71"/>
      <c r="G816" s="867"/>
      <c r="H816" s="927"/>
      <c r="I816" s="864"/>
      <c r="J816" s="864"/>
    </row>
    <row r="817" spans="2:10" x14ac:dyDescent="0.3">
      <c r="E817" s="71"/>
      <c r="F817" s="71"/>
      <c r="G817" s="867"/>
      <c r="H817" s="927"/>
      <c r="I817" s="864"/>
      <c r="J817" s="864"/>
    </row>
    <row r="818" spans="2:10" x14ac:dyDescent="0.3">
      <c r="E818" s="71"/>
      <c r="F818" s="71"/>
      <c r="G818" s="867"/>
      <c r="H818" s="927"/>
      <c r="I818" s="864"/>
      <c r="J818" s="864"/>
    </row>
    <row r="819" spans="2:10" x14ac:dyDescent="0.3">
      <c r="E819" s="71"/>
      <c r="F819" s="71"/>
      <c r="G819" s="867"/>
      <c r="H819" s="927"/>
      <c r="I819" s="864"/>
      <c r="J819" s="864"/>
    </row>
    <row r="820" spans="2:10" x14ac:dyDescent="0.3">
      <c r="E820" s="71"/>
      <c r="F820" s="71"/>
      <c r="G820" s="867"/>
      <c r="H820" s="927"/>
      <c r="I820" s="864"/>
      <c r="J820" s="864"/>
    </row>
    <row r="821" spans="2:10" x14ac:dyDescent="0.3">
      <c r="E821" s="71"/>
      <c r="F821" s="71"/>
      <c r="G821" s="867"/>
      <c r="H821" s="927"/>
      <c r="I821" s="864"/>
      <c r="J821" s="864"/>
    </row>
    <row r="822" spans="2:10" x14ac:dyDescent="0.3">
      <c r="G822" s="861" t="s">
        <v>602</v>
      </c>
      <c r="H822" s="861"/>
      <c r="I822" s="861"/>
      <c r="J822" s="861"/>
    </row>
    <row r="823" spans="2:10" x14ac:dyDescent="0.3">
      <c r="B823" s="863" t="s">
        <v>595</v>
      </c>
      <c r="C823" s="863"/>
      <c r="G823" s="864">
        <f>G46+G85</f>
        <v>0</v>
      </c>
      <c r="H823" s="927"/>
      <c r="I823" s="866"/>
      <c r="J823" s="867"/>
    </row>
    <row r="824" spans="2:10" x14ac:dyDescent="0.3">
      <c r="H824" s="786"/>
      <c r="I824" s="869"/>
    </row>
    <row r="825" spans="2:10" x14ac:dyDescent="0.3">
      <c r="B825" s="869" t="s">
        <v>631</v>
      </c>
      <c r="C825" s="869"/>
    </row>
    <row r="826" spans="2:10" x14ac:dyDescent="0.3">
      <c r="G826" s="870"/>
      <c r="H826" s="786"/>
    </row>
  </sheetData>
  <sheetProtection sheet="1"/>
  <mergeCells count="64">
    <mergeCell ref="B14:E14"/>
    <mergeCell ref="F5:G5"/>
    <mergeCell ref="F6:G6"/>
    <mergeCell ref="F7:G7"/>
    <mergeCell ref="F8:G8"/>
    <mergeCell ref="B13:E13"/>
    <mergeCell ref="B53:E53"/>
    <mergeCell ref="B17:E17"/>
    <mergeCell ref="B18:E18"/>
    <mergeCell ref="B21:E21"/>
    <mergeCell ref="B24:E24"/>
    <mergeCell ref="B28:E28"/>
    <mergeCell ref="B29:E29"/>
    <mergeCell ref="B30:E30"/>
    <mergeCell ref="B32:E32"/>
    <mergeCell ref="B35:E35"/>
    <mergeCell ref="B36:E36"/>
    <mergeCell ref="B52:E52"/>
    <mergeCell ref="B92:E92"/>
    <mergeCell ref="B56:E56"/>
    <mergeCell ref="B57:E57"/>
    <mergeCell ref="B60:E60"/>
    <mergeCell ref="B63:E63"/>
    <mergeCell ref="B67:E67"/>
    <mergeCell ref="B68:E68"/>
    <mergeCell ref="B69:E69"/>
    <mergeCell ref="B71:E71"/>
    <mergeCell ref="B74:E74"/>
    <mergeCell ref="B75:E75"/>
    <mergeCell ref="B91:E91"/>
    <mergeCell ref="B131:E131"/>
    <mergeCell ref="B95:E95"/>
    <mergeCell ref="B96:E96"/>
    <mergeCell ref="B99:E99"/>
    <mergeCell ref="B102:E102"/>
    <mergeCell ref="B106:E106"/>
    <mergeCell ref="B107:E107"/>
    <mergeCell ref="B108:E108"/>
    <mergeCell ref="B110:E110"/>
    <mergeCell ref="B113:E113"/>
    <mergeCell ref="B114:E114"/>
    <mergeCell ref="B130:E130"/>
    <mergeCell ref="B170:E170"/>
    <mergeCell ref="B134:E134"/>
    <mergeCell ref="B135:E135"/>
    <mergeCell ref="B138:E138"/>
    <mergeCell ref="B141:E141"/>
    <mergeCell ref="B145:E145"/>
    <mergeCell ref="B146:E146"/>
    <mergeCell ref="B147:E147"/>
    <mergeCell ref="B149:E149"/>
    <mergeCell ref="B152:E152"/>
    <mergeCell ref="B153:E153"/>
    <mergeCell ref="B169:E169"/>
    <mergeCell ref="B186:E186"/>
    <mergeCell ref="B188:E188"/>
    <mergeCell ref="B191:E191"/>
    <mergeCell ref="B192:E192"/>
    <mergeCell ref="B173:E173"/>
    <mergeCell ref="B174:E174"/>
    <mergeCell ref="B177:E177"/>
    <mergeCell ref="B180:E180"/>
    <mergeCell ref="B184:E184"/>
    <mergeCell ref="B185:E185"/>
  </mergeCells>
  <pageMargins left="0.27559055118110237" right="0" top="0.19685039370078741" bottom="0" header="0.31496062992125984" footer="0.31496062992125984"/>
  <pageSetup paperSize="9" scale="83" orientation="landscape" r:id="rId1"/>
  <rowBreaks count="5" manualBreakCount="5">
    <brk id="46" max="16383" man="1"/>
    <brk id="85" max="16383" man="1"/>
    <brk id="124" max="16383" man="1"/>
    <brk id="163" max="14" man="1"/>
    <brk id="202" max="16383" man="1"/>
  </row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54"/>
  <sheetViews>
    <sheetView workbookViewId="0">
      <selection activeCell="K12" sqref="K12"/>
    </sheetView>
  </sheetViews>
  <sheetFormatPr defaultColWidth="9.21875" defaultRowHeight="13.2" x14ac:dyDescent="0.3"/>
  <cols>
    <col min="1" max="1" width="2.21875" style="46" customWidth="1"/>
    <col min="2" max="2" width="27.77734375" style="554" customWidth="1"/>
    <col min="3" max="7" width="10.77734375" style="46" customWidth="1"/>
    <col min="8" max="16384" width="9.21875" style="46"/>
  </cols>
  <sheetData>
    <row r="1" spans="1:7" ht="15.6" x14ac:dyDescent="0.3">
      <c r="B1" s="579" t="s">
        <v>534</v>
      </c>
      <c r="C1" s="198"/>
      <c r="D1" s="198"/>
    </row>
    <row r="2" spans="1:7" ht="13.05" customHeight="1" x14ac:dyDescent="0.3">
      <c r="C2" s="198"/>
      <c r="D2" s="198"/>
    </row>
    <row r="3" spans="1:7" ht="13.8" x14ac:dyDescent="0.3">
      <c r="B3" s="580" t="s">
        <v>65</v>
      </c>
      <c r="C3" s="620">
        <f>Specifikation!C2</f>
        <v>0</v>
      </c>
      <c r="D3" s="198"/>
    </row>
    <row r="4" spans="1:7" ht="13.8" x14ac:dyDescent="0.3">
      <c r="B4" s="580" t="s">
        <v>66</v>
      </c>
      <c r="C4" s="620">
        <f>Specifikation!C3</f>
        <v>0</v>
      </c>
      <c r="D4" s="198"/>
    </row>
    <row r="5" spans="1:7" ht="13.05" customHeight="1" thickBot="1" x14ac:dyDescent="0.35">
      <c r="C5" s="198"/>
      <c r="D5" s="198"/>
    </row>
    <row r="6" spans="1:7" ht="13.8" x14ac:dyDescent="0.3">
      <c r="B6" s="581" t="s">
        <v>535</v>
      </c>
      <c r="C6" s="200" t="s">
        <v>536</v>
      </c>
      <c r="D6" s="200" t="s">
        <v>537</v>
      </c>
      <c r="E6" s="205" t="s">
        <v>538</v>
      </c>
      <c r="F6" s="205" t="s">
        <v>539</v>
      </c>
      <c r="G6" s="206" t="s">
        <v>540</v>
      </c>
    </row>
    <row r="7" spans="1:7" x14ac:dyDescent="0.3">
      <c r="B7" s="582"/>
      <c r="C7" s="202" t="s">
        <v>541</v>
      </c>
      <c r="D7" s="202" t="s">
        <v>542</v>
      </c>
      <c r="E7" s="207" t="s">
        <v>46</v>
      </c>
      <c r="F7" s="207"/>
      <c r="G7" s="208" t="s">
        <v>543</v>
      </c>
    </row>
    <row r="8" spans="1:7" ht="15" customHeight="1" x14ac:dyDescent="0.3">
      <c r="B8" s="221" t="s">
        <v>514</v>
      </c>
      <c r="C8" s="204"/>
      <c r="D8" s="204"/>
      <c r="E8" s="209">
        <f t="shared" ref="E8:E25" si="0">SUM(C8:D8)</f>
        <v>0</v>
      </c>
      <c r="F8" s="209">
        <f>Specifikation!K149</f>
        <v>0</v>
      </c>
      <c r="G8" s="210">
        <f t="shared" ref="G8:G29" si="1">+E8-F8</f>
        <v>0</v>
      </c>
    </row>
    <row r="9" spans="1:7" ht="15" customHeight="1" x14ac:dyDescent="0.3">
      <c r="B9" s="221" t="s">
        <v>515</v>
      </c>
      <c r="C9" s="204"/>
      <c r="D9" s="204"/>
      <c r="E9" s="209">
        <f t="shared" si="0"/>
        <v>0</v>
      </c>
      <c r="F9" s="209">
        <f>Specifikation!K372</f>
        <v>0</v>
      </c>
      <c r="G9" s="210">
        <f t="shared" si="1"/>
        <v>0</v>
      </c>
    </row>
    <row r="10" spans="1:7" ht="15" customHeight="1" x14ac:dyDescent="0.3">
      <c r="B10" s="222" t="s">
        <v>226</v>
      </c>
      <c r="C10" s="204"/>
      <c r="D10" s="204"/>
      <c r="E10" s="209">
        <f t="shared" si="0"/>
        <v>0</v>
      </c>
      <c r="F10" s="209">
        <f>Specifikation!K413</f>
        <v>0</v>
      </c>
      <c r="G10" s="210">
        <f t="shared" si="1"/>
        <v>0</v>
      </c>
    </row>
    <row r="11" spans="1:7" ht="15" customHeight="1" x14ac:dyDescent="0.3">
      <c r="B11" s="221" t="s">
        <v>516</v>
      </c>
      <c r="C11" s="204"/>
      <c r="D11" s="204"/>
      <c r="E11" s="209">
        <f t="shared" si="0"/>
        <v>0</v>
      </c>
      <c r="F11" s="209">
        <f>Specifikation!K445</f>
        <v>0</v>
      </c>
      <c r="G11" s="210">
        <f t="shared" si="1"/>
        <v>0</v>
      </c>
    </row>
    <row r="12" spans="1:7" ht="15" customHeight="1" x14ac:dyDescent="0.3">
      <c r="B12" s="221" t="s">
        <v>517</v>
      </c>
      <c r="C12" s="204"/>
      <c r="D12" s="204"/>
      <c r="E12" s="209">
        <f t="shared" si="0"/>
        <v>0</v>
      </c>
      <c r="F12" s="209">
        <f>Specifikation!K466</f>
        <v>0</v>
      </c>
      <c r="G12" s="210">
        <f t="shared" si="1"/>
        <v>0</v>
      </c>
    </row>
    <row r="13" spans="1:7" ht="15" customHeight="1" x14ac:dyDescent="0.3">
      <c r="B13" s="221" t="s">
        <v>204</v>
      </c>
      <c r="C13" s="204"/>
      <c r="D13" s="204"/>
      <c r="E13" s="209">
        <f t="shared" si="0"/>
        <v>0</v>
      </c>
      <c r="F13" s="209">
        <f>Specifikation!K481</f>
        <v>0</v>
      </c>
      <c r="G13" s="210">
        <f t="shared" si="1"/>
        <v>0</v>
      </c>
    </row>
    <row r="14" spans="1:7" ht="15" customHeight="1" x14ac:dyDescent="0.3">
      <c r="B14" s="221" t="s">
        <v>518</v>
      </c>
      <c r="C14" s="204"/>
      <c r="D14" s="204"/>
      <c r="E14" s="209">
        <f t="shared" si="0"/>
        <v>0</v>
      </c>
      <c r="F14" s="209">
        <f>Specifikation!K492</f>
        <v>0</v>
      </c>
      <c r="G14" s="210">
        <f t="shared" si="1"/>
        <v>0</v>
      </c>
    </row>
    <row r="15" spans="1:7" ht="15" customHeight="1" x14ac:dyDescent="0.3">
      <c r="B15" s="221" t="s">
        <v>519</v>
      </c>
      <c r="C15" s="204"/>
      <c r="D15" s="204"/>
      <c r="E15" s="209">
        <f t="shared" si="0"/>
        <v>0</v>
      </c>
      <c r="F15" s="209">
        <f>Specifikation!K525</f>
        <v>0</v>
      </c>
      <c r="G15" s="210">
        <f t="shared" si="1"/>
        <v>0</v>
      </c>
    </row>
    <row r="16" spans="1:7" ht="15" customHeight="1" x14ac:dyDescent="0.3">
      <c r="B16" s="221" t="s">
        <v>520</v>
      </c>
      <c r="C16" s="204"/>
      <c r="D16" s="204"/>
      <c r="E16" s="209">
        <f t="shared" si="0"/>
        <v>0</v>
      </c>
      <c r="F16" s="209">
        <f>Specifikation!K592</f>
        <v>0</v>
      </c>
      <c r="G16" s="210">
        <f t="shared" si="1"/>
        <v>0</v>
      </c>
    </row>
    <row r="17" spans="2:9" ht="15" customHeight="1" x14ac:dyDescent="0.3">
      <c r="B17" s="221" t="s">
        <v>521</v>
      </c>
      <c r="C17" s="204"/>
      <c r="D17" s="204"/>
      <c r="E17" s="209">
        <f t="shared" si="0"/>
        <v>0</v>
      </c>
      <c r="F17" s="209">
        <f>Specifikation!K607</f>
        <v>0</v>
      </c>
      <c r="G17" s="210">
        <f t="shared" si="1"/>
        <v>0</v>
      </c>
    </row>
    <row r="18" spans="2:9" ht="15" customHeight="1" x14ac:dyDescent="0.3">
      <c r="B18" s="221" t="s">
        <v>544</v>
      </c>
      <c r="C18" s="204"/>
      <c r="D18" s="204"/>
      <c r="E18" s="209">
        <f t="shared" si="0"/>
        <v>0</v>
      </c>
      <c r="F18" s="209">
        <f>Specifikation!K622</f>
        <v>0</v>
      </c>
      <c r="G18" s="210">
        <f t="shared" si="1"/>
        <v>0</v>
      </c>
    </row>
    <row r="19" spans="2:9" ht="15" customHeight="1" x14ac:dyDescent="0.3">
      <c r="B19" s="221" t="s">
        <v>523</v>
      </c>
      <c r="C19" s="204"/>
      <c r="D19" s="204"/>
      <c r="E19" s="209">
        <f t="shared" si="0"/>
        <v>0</v>
      </c>
      <c r="F19" s="209">
        <f>Specifikation!K663</f>
        <v>0</v>
      </c>
      <c r="G19" s="210">
        <f t="shared" si="1"/>
        <v>0</v>
      </c>
    </row>
    <row r="20" spans="2:9" ht="15" customHeight="1" x14ac:dyDescent="0.3">
      <c r="B20" s="221" t="s">
        <v>524</v>
      </c>
      <c r="C20" s="204"/>
      <c r="D20" s="204"/>
      <c r="E20" s="209">
        <f t="shared" si="0"/>
        <v>0</v>
      </c>
      <c r="F20" s="209">
        <f>Specifikation!K704</f>
        <v>0</v>
      </c>
      <c r="G20" s="210">
        <f t="shared" si="1"/>
        <v>0</v>
      </c>
    </row>
    <row r="21" spans="2:9" ht="15" customHeight="1" x14ac:dyDescent="0.3">
      <c r="B21" s="223" t="s">
        <v>525</v>
      </c>
      <c r="C21" s="204"/>
      <c r="D21" s="204"/>
      <c r="E21" s="209">
        <f t="shared" si="0"/>
        <v>0</v>
      </c>
      <c r="F21" s="209">
        <f>Specifikation!K736</f>
        <v>0</v>
      </c>
      <c r="G21" s="210">
        <f t="shared" si="1"/>
        <v>0</v>
      </c>
    </row>
    <row r="22" spans="2:9" ht="15" customHeight="1" x14ac:dyDescent="0.3">
      <c r="B22" s="221" t="s">
        <v>526</v>
      </c>
      <c r="C22" s="204"/>
      <c r="D22" s="204"/>
      <c r="E22" s="209">
        <f t="shared" si="0"/>
        <v>0</v>
      </c>
      <c r="F22" s="209">
        <f>Specifikation!K742</f>
        <v>0</v>
      </c>
      <c r="G22" s="210">
        <f t="shared" si="1"/>
        <v>0</v>
      </c>
    </row>
    <row r="23" spans="2:9" ht="15" customHeight="1" x14ac:dyDescent="0.3">
      <c r="B23" s="221" t="s">
        <v>527</v>
      </c>
      <c r="C23" s="204"/>
      <c r="D23" s="204"/>
      <c r="E23" s="209">
        <f t="shared" si="0"/>
        <v>0</v>
      </c>
      <c r="F23" s="209">
        <f>Specifikation!K767</f>
        <v>0</v>
      </c>
      <c r="G23" s="210">
        <f t="shared" si="1"/>
        <v>0</v>
      </c>
    </row>
    <row r="24" spans="2:9" ht="15" customHeight="1" x14ac:dyDescent="0.3">
      <c r="B24" s="221" t="s">
        <v>528</v>
      </c>
      <c r="C24" s="204"/>
      <c r="D24" s="204"/>
      <c r="E24" s="209">
        <f t="shared" si="0"/>
        <v>0</v>
      </c>
      <c r="F24" s="209">
        <f>Specifikation!K794</f>
        <v>0</v>
      </c>
      <c r="G24" s="210">
        <f t="shared" si="1"/>
        <v>0</v>
      </c>
    </row>
    <row r="25" spans="2:9" ht="15" customHeight="1" x14ac:dyDescent="0.3">
      <c r="B25" s="221" t="s">
        <v>529</v>
      </c>
      <c r="C25" s="204"/>
      <c r="D25" s="204"/>
      <c r="E25" s="209">
        <f t="shared" si="0"/>
        <v>0</v>
      </c>
      <c r="F25" s="209">
        <f>Specifikation!K807</f>
        <v>0</v>
      </c>
      <c r="G25" s="210">
        <f t="shared" si="1"/>
        <v>0</v>
      </c>
    </row>
    <row r="26" spans="2:9" s="47" customFormat="1" ht="15" customHeight="1" x14ac:dyDescent="0.3">
      <c r="B26" s="583" t="s">
        <v>545</v>
      </c>
      <c r="C26" s="211">
        <f>+C8</f>
        <v>0</v>
      </c>
      <c r="D26" s="211">
        <f>+D8</f>
        <v>0</v>
      </c>
      <c r="E26" s="211">
        <f>+E8</f>
        <v>0</v>
      </c>
      <c r="F26" s="211">
        <f>+F8</f>
        <v>0</v>
      </c>
      <c r="G26" s="212">
        <f t="shared" si="1"/>
        <v>0</v>
      </c>
    </row>
    <row r="27" spans="2:9" s="47" customFormat="1" ht="15" customHeight="1" x14ac:dyDescent="0.3">
      <c r="B27" s="583" t="s">
        <v>485</v>
      </c>
      <c r="C27" s="211">
        <f>SUM(C9:C18)</f>
        <v>0</v>
      </c>
      <c r="D27" s="211">
        <f>SUM(D9:D18)</f>
        <v>0</v>
      </c>
      <c r="E27" s="211">
        <f>SUM(E9:E18)</f>
        <v>0</v>
      </c>
      <c r="F27" s="211">
        <f>SUM(F9:F18)</f>
        <v>0</v>
      </c>
      <c r="G27" s="212">
        <f t="shared" si="1"/>
        <v>0</v>
      </c>
      <c r="I27" s="394"/>
    </row>
    <row r="28" spans="2:9" s="47" customFormat="1" ht="15" customHeight="1" x14ac:dyDescent="0.3">
      <c r="B28" s="583" t="s">
        <v>486</v>
      </c>
      <c r="C28" s="211">
        <f>SUM(C19:C22)</f>
        <v>0</v>
      </c>
      <c r="D28" s="211">
        <f>SUM(D19:D22)</f>
        <v>0</v>
      </c>
      <c r="E28" s="211">
        <f>SUM(E19:E22)</f>
        <v>0</v>
      </c>
      <c r="F28" s="211">
        <f>SUM(F19:F22)</f>
        <v>0</v>
      </c>
      <c r="G28" s="212">
        <f t="shared" si="1"/>
        <v>0</v>
      </c>
    </row>
    <row r="29" spans="2:9" s="47" customFormat="1" ht="15" customHeight="1" x14ac:dyDescent="0.3">
      <c r="B29" s="584" t="s">
        <v>487</v>
      </c>
      <c r="C29" s="211">
        <f>SUM(C23:C25)</f>
        <v>0</v>
      </c>
      <c r="D29" s="211">
        <f>SUM(D23:D25)</f>
        <v>0</v>
      </c>
      <c r="E29" s="211">
        <f>SUM(E23:E25)</f>
        <v>0</v>
      </c>
      <c r="F29" s="211">
        <f>SUM(F23:F25)</f>
        <v>0</v>
      </c>
      <c r="G29" s="398">
        <f t="shared" si="1"/>
        <v>0</v>
      </c>
      <c r="I29" s="394"/>
    </row>
    <row r="30" spans="2:9" ht="15" customHeight="1" x14ac:dyDescent="0.3">
      <c r="B30" s="395" t="s">
        <v>546</v>
      </c>
      <c r="C30" s="397"/>
      <c r="D30" s="204"/>
      <c r="E30" s="209">
        <f>SUM(C30:D30)</f>
        <v>0</v>
      </c>
      <c r="F30" s="209">
        <f>Specifikation!I812</f>
        <v>0</v>
      </c>
      <c r="G30" s="210">
        <f>+E30-F30</f>
        <v>0</v>
      </c>
    </row>
    <row r="31" spans="2:9" ht="15" customHeight="1" thickBot="1" x14ac:dyDescent="0.35">
      <c r="B31" s="396" t="s">
        <v>547</v>
      </c>
      <c r="C31" s="204"/>
      <c r="D31" s="204"/>
      <c r="E31" s="209">
        <f>SUM(C31:D31)</f>
        <v>0</v>
      </c>
      <c r="F31" s="209">
        <f>Specifikation!I813</f>
        <v>0</v>
      </c>
      <c r="G31" s="210">
        <f>+E31-F31</f>
        <v>0</v>
      </c>
    </row>
    <row r="32" spans="2:9" ht="18" customHeight="1" thickBot="1" x14ac:dyDescent="0.35">
      <c r="B32" s="401" t="s">
        <v>548</v>
      </c>
      <c r="C32" s="213">
        <f>SUM(C26:C31)</f>
        <v>0</v>
      </c>
      <c r="D32" s="213">
        <f>SUM(D26:D31)</f>
        <v>0</v>
      </c>
      <c r="E32" s="213">
        <f>SUM(E26:E31)</f>
        <v>0</v>
      </c>
      <c r="F32" s="213">
        <f>SUM(F26:F31)</f>
        <v>0</v>
      </c>
      <c r="G32" s="578">
        <f>SUM(G26:G31)</f>
        <v>0</v>
      </c>
    </row>
    <row r="33" spans="1:11" s="198" customFormat="1" x14ac:dyDescent="0.3">
      <c r="B33" s="554"/>
    </row>
    <row r="34" spans="1:11" s="198" customFormat="1" ht="13.8" thickBot="1" x14ac:dyDescent="0.35">
      <c r="B34" s="554"/>
    </row>
    <row r="35" spans="1:11" s="198" customFormat="1" ht="14.4" x14ac:dyDescent="0.3">
      <c r="B35" s="585" t="s">
        <v>549</v>
      </c>
      <c r="C35" s="200" t="s">
        <v>550</v>
      </c>
      <c r="D35" s="200" t="s">
        <v>537</v>
      </c>
      <c r="E35" s="200" t="s">
        <v>551</v>
      </c>
      <c r="F35" s="200" t="s">
        <v>552</v>
      </c>
      <c r="G35" s="201" t="s">
        <v>540</v>
      </c>
    </row>
    <row r="36" spans="1:11" s="198" customFormat="1" x14ac:dyDescent="0.3">
      <c r="B36" s="582"/>
      <c r="C36" s="202"/>
      <c r="D36" s="202"/>
      <c r="E36" s="202" t="s">
        <v>46</v>
      </c>
      <c r="F36" s="202" t="s">
        <v>553</v>
      </c>
      <c r="G36" s="203" t="s">
        <v>543</v>
      </c>
    </row>
    <row r="37" spans="1:11" s="198" customFormat="1" ht="15" customHeight="1" x14ac:dyDescent="0.3">
      <c r="B37" s="224"/>
      <c r="C37" s="204"/>
      <c r="D37" s="204"/>
      <c r="E37" s="209">
        <f t="shared" ref="E37:E44" si="2">SUM(C37:D37)</f>
        <v>0</v>
      </c>
      <c r="F37" s="204"/>
      <c r="G37" s="210">
        <f>+E37-F37</f>
        <v>0</v>
      </c>
    </row>
    <row r="38" spans="1:11" s="198" customFormat="1" ht="15" customHeight="1" x14ac:dyDescent="0.3">
      <c r="B38" s="224"/>
      <c r="C38" s="204"/>
      <c r="D38" s="204"/>
      <c r="E38" s="209">
        <f t="shared" si="2"/>
        <v>0</v>
      </c>
      <c r="F38" s="204"/>
      <c r="G38" s="210">
        <f t="shared" ref="G38:G44" si="3">+E38-F38</f>
        <v>0</v>
      </c>
    </row>
    <row r="39" spans="1:11" s="198" customFormat="1" ht="15" customHeight="1" x14ac:dyDescent="0.3">
      <c r="B39" s="224"/>
      <c r="C39" s="204"/>
      <c r="D39" s="204"/>
      <c r="E39" s="209">
        <f t="shared" si="2"/>
        <v>0</v>
      </c>
      <c r="F39" s="204"/>
      <c r="G39" s="210">
        <f t="shared" si="3"/>
        <v>0</v>
      </c>
    </row>
    <row r="40" spans="1:11" s="198" customFormat="1" ht="15" customHeight="1" x14ac:dyDescent="0.3">
      <c r="B40" s="224"/>
      <c r="C40" s="204"/>
      <c r="D40" s="204"/>
      <c r="E40" s="209">
        <f t="shared" si="2"/>
        <v>0</v>
      </c>
      <c r="F40" s="204"/>
      <c r="G40" s="210">
        <f t="shared" si="3"/>
        <v>0</v>
      </c>
    </row>
    <row r="41" spans="1:11" s="198" customFormat="1" ht="15" customHeight="1" x14ac:dyDescent="0.3">
      <c r="B41" s="224"/>
      <c r="C41" s="204"/>
      <c r="D41" s="204"/>
      <c r="E41" s="209">
        <f t="shared" si="2"/>
        <v>0</v>
      </c>
      <c r="F41" s="204"/>
      <c r="G41" s="210">
        <f t="shared" si="3"/>
        <v>0</v>
      </c>
    </row>
    <row r="42" spans="1:11" s="198" customFormat="1" ht="15" customHeight="1" x14ac:dyDescent="0.3">
      <c r="B42" s="224"/>
      <c r="C42" s="204"/>
      <c r="D42" s="204"/>
      <c r="E42" s="209">
        <f t="shared" si="2"/>
        <v>0</v>
      </c>
      <c r="F42" s="204"/>
      <c r="G42" s="210">
        <f t="shared" si="3"/>
        <v>0</v>
      </c>
    </row>
    <row r="43" spans="1:11" s="198" customFormat="1" ht="15" customHeight="1" x14ac:dyDescent="0.3">
      <c r="B43" s="224"/>
      <c r="C43" s="204"/>
      <c r="D43" s="204"/>
      <c r="E43" s="209">
        <f t="shared" si="2"/>
        <v>0</v>
      </c>
      <c r="F43" s="204"/>
      <c r="G43" s="210">
        <f t="shared" si="3"/>
        <v>0</v>
      </c>
      <c r="K43" s="574"/>
    </row>
    <row r="44" spans="1:11" s="198" customFormat="1" ht="15" customHeight="1" thickBot="1" x14ac:dyDescent="0.35">
      <c r="A44" s="574"/>
      <c r="B44" s="225"/>
      <c r="C44" s="218"/>
      <c r="D44" s="218"/>
      <c r="E44" s="209">
        <f t="shared" si="2"/>
        <v>0</v>
      </c>
      <c r="F44" s="218"/>
      <c r="G44" s="402">
        <f t="shared" si="3"/>
        <v>0</v>
      </c>
    </row>
    <row r="45" spans="1:11" s="219" customFormat="1" ht="18" customHeight="1" thickBot="1" x14ac:dyDescent="0.35">
      <c r="B45" s="401" t="s">
        <v>554</v>
      </c>
      <c r="C45" s="213">
        <f>SUM(C37:C44)</f>
        <v>0</v>
      </c>
      <c r="D45" s="399">
        <f>SUM(D37:D44)</f>
        <v>0</v>
      </c>
      <c r="E45" s="399">
        <f>SUM(E37:E44)</f>
        <v>0</v>
      </c>
      <c r="F45" s="399">
        <f>SUM(F37:F44)</f>
        <v>0</v>
      </c>
      <c r="G45" s="400">
        <f>SUM(G37:G44)</f>
        <v>0</v>
      </c>
    </row>
    <row r="46" spans="1:11" s="198" customFormat="1" x14ac:dyDescent="0.3">
      <c r="B46" s="554"/>
    </row>
    <row r="47" spans="1:11" s="198" customFormat="1" x14ac:dyDescent="0.3">
      <c r="B47" s="554" t="s">
        <v>555</v>
      </c>
    </row>
    <row r="48" spans="1:11" s="198" customFormat="1" x14ac:dyDescent="0.3">
      <c r="B48" s="554"/>
    </row>
    <row r="49" spans="2:7" s="198" customFormat="1" x14ac:dyDescent="0.3">
      <c r="B49" s="554" t="s">
        <v>556</v>
      </c>
      <c r="C49" s="217"/>
      <c r="D49" s="217"/>
      <c r="F49" s="217"/>
      <c r="G49" s="217"/>
    </row>
    <row r="50" spans="2:7" s="198" customFormat="1" x14ac:dyDescent="0.3">
      <c r="B50" s="554"/>
      <c r="C50" s="198" t="s">
        <v>557</v>
      </c>
      <c r="F50" s="198" t="s">
        <v>558</v>
      </c>
    </row>
    <row r="51" spans="2:7" s="198" customFormat="1" x14ac:dyDescent="0.3">
      <c r="B51" s="554"/>
    </row>
    <row r="52" spans="2:7" s="198" customFormat="1" x14ac:dyDescent="0.3">
      <c r="B52" s="586" t="s">
        <v>559</v>
      </c>
    </row>
    <row r="53" spans="2:7" s="198" customFormat="1" x14ac:dyDescent="0.3">
      <c r="B53" s="554" t="s">
        <v>560</v>
      </c>
    </row>
    <row r="54" spans="2:7" s="198" customFormat="1" x14ac:dyDescent="0.3">
      <c r="B54" s="554" t="s">
        <v>561</v>
      </c>
    </row>
  </sheetData>
  <sheetProtection sheet="1" formatCells="0" insertRows="0" deleteRows="0"/>
  <phoneticPr fontId="8" type="noConversion"/>
  <pageMargins left="0.59055118110236227" right="0" top="0.47244094488188981" bottom="0" header="0.51181102362204722" footer="0.51181102362204722"/>
  <pageSetup paperSize="9" orientation="portrait" horizontalDpi="300" verticalDpi="300" r:id="rId1"/>
  <headerFooter alignWithMargins="0"/>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Asiakirja" ma:contentTypeID="0x01010080B2FC0E17A5A442800F432462E77FBC" ma:contentTypeVersion="16" ma:contentTypeDescription="Luo uusi asiakirja." ma:contentTypeScope="" ma:versionID="c83efa4fad2b670df5b000a1adf7ef86">
  <xsd:schema xmlns:xsd="http://www.w3.org/2001/XMLSchema" xmlns:xs="http://www.w3.org/2001/XMLSchema" xmlns:p="http://schemas.microsoft.com/office/2006/metadata/properties" xmlns:ns2="851f3ef6-885f-48e5-a662-f56b10284912" xmlns:ns3="b32eefdc-fe5f-423f-a253-55dcc5affd46" targetNamespace="http://schemas.microsoft.com/office/2006/metadata/properties" ma:root="true" ma:fieldsID="da9f3fc439a2d2cfd9b2cbedb75dbb9d" ns2:_="" ns3:_="">
    <xsd:import namespace="851f3ef6-885f-48e5-a662-f56b10284912"/>
    <xsd:import namespace="b32eefdc-fe5f-423f-a253-55dcc5affd46"/>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Pirjo_x0020_K" minOccurs="0"/>
                <xsd:element ref="ns3:MediaServiceEventHashCode" minOccurs="0"/>
                <xsd:element ref="ns3:MediaServiceGenerationTim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1f3ef6-885f-48e5-a662-f56b10284912" elementFormDefault="qualified">
    <xsd:import namespace="http://schemas.microsoft.com/office/2006/documentManagement/types"/>
    <xsd:import namespace="http://schemas.microsoft.com/office/infopath/2007/PartnerControls"/>
    <xsd:element name="SharedWithUsers" ma:index="8" nillable="true" ma:displayName="Jaettu"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Jakamisen tiedot" ma:description="" ma:internalName="SharedWithDetails" ma:readOnly="true">
      <xsd:simpleType>
        <xsd:restriction base="dms:Note">
          <xsd:maxLength value="255"/>
        </xsd:restriction>
      </xsd:simpleType>
    </xsd:element>
    <xsd:element name="LastSharedByUser" ma:index="10" nillable="true" ma:displayName="Käyttäjä jakanut viimeksi" ma:description="" ma:internalName="LastSharedByUser" ma:readOnly="true">
      <xsd:simpleType>
        <xsd:restriction base="dms:Note">
          <xsd:maxLength value="255"/>
        </xsd:restriction>
      </xsd:simpleType>
    </xsd:element>
    <xsd:element name="LastSharedByTime" ma:index="11" nillable="true" ma:displayName="Jaettu viimeksi ajankohtana"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b32eefdc-fe5f-423f-a253-55dcc5affd46"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Location" ma:index="16" nillable="true" ma:displayName="MediaServiceLocation" ma:descrip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Pirjo_x0020_K" ma:index="18" nillable="true" ma:displayName="Pirjo K" ma:description="typoon tehty päivitys 4.7.2018" ma:internalName="Pirjo_x0020_K">
      <xsd:simpleType>
        <xsd:restriction base="dms:Text">
          <xsd:maxLength value="255"/>
        </xsd:restriction>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irjo_x0020_K xmlns="b32eefdc-fe5f-423f-a253-55dcc5affd46"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0A9EECE-B83D-4499-8CE3-18C93CC40C6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1f3ef6-885f-48e5-a662-f56b10284912"/>
    <ds:schemaRef ds:uri="b32eefdc-fe5f-423f-a253-55dcc5affd4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48264D9-587E-403E-B91D-D31CEC46BAB6}">
  <ds:schemaRefs>
    <ds:schemaRef ds:uri="851f3ef6-885f-48e5-a662-f56b10284912"/>
    <ds:schemaRef ds:uri="http://purl.org/dc/elements/1.1/"/>
    <ds:schemaRef ds:uri="http://schemas.microsoft.com/office/2006/documentManagement/types"/>
    <ds:schemaRef ds:uri="http://www.w3.org/XML/1998/namespace"/>
    <ds:schemaRef ds:uri="http://purl.org/dc/terms/"/>
    <ds:schemaRef ds:uri="http://purl.org/dc/dcmitype/"/>
    <ds:schemaRef ds:uri="http://schemas.openxmlformats.org/package/2006/metadata/core-properties"/>
    <ds:schemaRef ds:uri="b32eefdc-fe5f-423f-a253-55dcc5affd46"/>
    <ds:schemaRef ds:uri="http://schemas.microsoft.com/office/infopath/2007/PartnerControls"/>
    <ds:schemaRef ds:uri="http://schemas.microsoft.com/office/2006/metadata/properties"/>
  </ds:schemaRefs>
</ds:datastoreItem>
</file>

<file path=customXml/itemProps3.xml><?xml version="1.0" encoding="utf-8"?>
<ds:datastoreItem xmlns:ds="http://schemas.openxmlformats.org/officeDocument/2006/customXml" ds:itemID="{B6B34B58-7F31-46E1-86AE-2E8F5D31B59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11</vt:i4>
      </vt:variant>
      <vt:variant>
        <vt:lpstr>Nimetyt alueet</vt:lpstr>
      </vt:variant>
      <vt:variant>
        <vt:i4>13</vt:i4>
      </vt:variant>
    </vt:vector>
  </HeadingPairs>
  <TitlesOfParts>
    <vt:vector size="24" baseType="lpstr">
      <vt:lpstr>Anvisningar</vt:lpstr>
      <vt:lpstr>Specifikation</vt:lpstr>
      <vt:lpstr>Sammanfattning</vt:lpstr>
      <vt:lpstr>Summary</vt:lpstr>
      <vt:lpstr>Finansieringsplan</vt:lpstr>
      <vt:lpstr>Co-prodFinPlan</vt:lpstr>
      <vt:lpstr>Likviditetsplan</vt:lpstr>
      <vt:lpstr>Co-prod Fin Plan</vt:lpstr>
      <vt:lpstr>Mellanrapport</vt:lpstr>
      <vt:lpstr>Slutredovisning Specifikation</vt:lpstr>
      <vt:lpstr>Slutrapport</vt:lpstr>
      <vt:lpstr>'Co-prod Fin Plan'!ca</vt:lpstr>
      <vt:lpstr>ca</vt:lpstr>
      <vt:lpstr>'Co-prod Fin Plan'!cb</vt:lpstr>
      <vt:lpstr>cb</vt:lpstr>
      <vt:lpstr>'Co-prod Fin Plan'!cc</vt:lpstr>
      <vt:lpstr>cc</vt:lpstr>
      <vt:lpstr>'Co-prod Fin Plan'!Tulostusalue</vt:lpstr>
      <vt:lpstr>'Co-prodFinPlan'!Tulostusalue</vt:lpstr>
      <vt:lpstr>Finansieringsplan!Tulostusalue</vt:lpstr>
      <vt:lpstr>'Slutredovisning Specifikation'!Tulostusalue</vt:lpstr>
      <vt:lpstr>Specifikation!Tulostusalue</vt:lpstr>
      <vt:lpstr>'Slutredovisning Specifikation'!Tulostusotsikot</vt:lpstr>
      <vt:lpstr>Specifikation!Tulostusotsikot</vt:lpstr>
    </vt:vector>
  </TitlesOfParts>
  <Company>ses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ses</dc:creator>
  <cp:lastModifiedBy>Marjo Pipinen</cp:lastModifiedBy>
  <cp:lastPrinted>2017-03-16T12:32:48Z</cp:lastPrinted>
  <dcterms:created xsi:type="dcterms:W3CDTF">2006-03-20T13:15:56Z</dcterms:created>
  <dcterms:modified xsi:type="dcterms:W3CDTF">2021-04-19T11:54:24Z</dcterms:modified>
</cp:coreProperties>
</file>