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685" windowHeight="8790" tabRatio="891" activeTab="1"/>
  </bookViews>
  <sheets>
    <sheet name="Instructions" sheetId="1" r:id="rId1"/>
    <sheet name="DetailedBudget" sheetId="2" r:id="rId2"/>
    <sheet name="Summary" sheetId="3" r:id="rId3"/>
    <sheet name="Finance Plan" sheetId="4" r:id="rId4"/>
    <sheet name="Co-prodFinPlan" sheetId="5" r:id="rId5"/>
    <sheet name="CashFlow" sheetId="6" r:id="rId6"/>
    <sheet name="InterimReport" sheetId="7" r:id="rId7"/>
    <sheet name="DetailedFinalReport" sheetId="8" r:id="rId8"/>
    <sheet name="FinalReport" sheetId="9" r:id="rId9"/>
  </sheets>
  <externalReferences>
    <externalReference r:id="rId12"/>
  </externalReferences>
  <definedNames>
    <definedName name="Alkuperäinen_aihe">#REF!,#REF!,#REF!</definedName>
    <definedName name="ca" localSheetId="3">'Finance Plan'!#REF!</definedName>
    <definedName name="ca">'Co-prodFinPlan'!$J$3</definedName>
    <definedName name="cb" localSheetId="3">'Finance Plan'!#REF!</definedName>
    <definedName name="cb">'Co-prodFinPlan'!$K$3</definedName>
    <definedName name="cc" localSheetId="3">'Finance Plan'!$H$5</definedName>
    <definedName name="cc">'Co-prodFinPlan'!$L$3</definedName>
    <definedName name="Etusivu">"Picture 2"</definedName>
    <definedName name="fb">#REF!</definedName>
    <definedName name="Omat_autot">#REF!</definedName>
    <definedName name="_xlnm.Print_Area" localSheetId="4">'Co-prodFinPlan'!$A$1:$O$202</definedName>
    <definedName name="_xlnm.Print_Area" localSheetId="7">'DetailedFinalReport'!$A$1:$I$395</definedName>
    <definedName name="_xlnm.Print_Area" localSheetId="3">'Finance Plan'!$A$3:$J$60</definedName>
    <definedName name="_xlnm.Print_Titles" localSheetId="1">'DetailedBudget'!$3:$5</definedName>
    <definedName name="_xlnm.Print_Titles" localSheetId="7">'DetailedFinalReport'!$4:$8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comments are marked with a red triangle</t>
        </r>
      </text>
    </comment>
  </commentList>
</comments>
</file>

<file path=xl/comments2.xml><?xml version="1.0" encoding="utf-8"?>
<comments xmlns="http://schemas.openxmlformats.org/spreadsheetml/2006/main">
  <authors>
    <author>ses</author>
    <author>Pirjo Koskelo</author>
  </authors>
  <commentList>
    <comment ref="A387" authorId="0">
      <text>
        <r>
          <rPr>
            <b/>
            <sz val="8"/>
            <rFont val="Tahoma"/>
            <family val="2"/>
          </rPr>
          <t>ses:</t>
        </r>
        <r>
          <rPr>
            <sz val="8"/>
            <rFont val="Tahoma"/>
            <family val="2"/>
          </rPr>
          <t xml:space="preserve">
lisää näyttelijöitä tähän väliin
</t>
        </r>
      </text>
    </comment>
    <comment ref="A403" authorId="0">
      <text>
        <r>
          <rPr>
            <b/>
            <sz val="8"/>
            <rFont val="Tahoma"/>
            <family val="2"/>
          </rPr>
          <t>ses:</t>
        </r>
        <r>
          <rPr>
            <sz val="8"/>
            <rFont val="Tahoma"/>
            <family val="2"/>
          </rPr>
          <t xml:space="preserve">
lisää näyttelijöitä tähän väliin</t>
        </r>
      </text>
    </comment>
    <comment ref="A410" authorId="0">
      <text>
        <r>
          <rPr>
            <b/>
            <sz val="8"/>
            <rFont val="Tahoma"/>
            <family val="2"/>
          </rPr>
          <t>ses:</t>
        </r>
        <r>
          <rPr>
            <sz val="8"/>
            <rFont val="Tahoma"/>
            <family val="2"/>
          </rPr>
          <t xml:space="preserve">
lisää avustajia tähän väliin</t>
        </r>
      </text>
    </comment>
    <comment ref="A422" authorId="0">
      <text>
        <r>
          <rPr>
            <b/>
            <sz val="8"/>
            <rFont val="Tahoma"/>
            <family val="2"/>
          </rPr>
          <t>ses:</t>
        </r>
        <r>
          <rPr>
            <sz val="8"/>
            <rFont val="Tahoma"/>
            <family val="2"/>
          </rPr>
          <t xml:space="preserve">
tarvittaessa lisää rivejä tähän väliin
</t>
        </r>
      </text>
    </comment>
    <comment ref="A424" authorId="0">
      <text>
        <r>
          <rPr>
            <b/>
            <sz val="8"/>
            <rFont val="Tahoma"/>
            <family val="2"/>
          </rPr>
          <t>ses:</t>
        </r>
        <r>
          <rPr>
            <sz val="8"/>
            <rFont val="Tahoma"/>
            <family val="2"/>
          </rPr>
          <t xml:space="preserve">
tarvittaessa lisää rivejä tähän väliin
</t>
        </r>
      </text>
    </comment>
    <comment ref="A432" authorId="0">
      <text>
        <r>
          <rPr>
            <b/>
            <sz val="8"/>
            <rFont val="Tahoma"/>
            <family val="2"/>
          </rPr>
          <t>ses:</t>
        </r>
        <r>
          <rPr>
            <sz val="8"/>
            <rFont val="Tahoma"/>
            <family val="2"/>
          </rPr>
          <t xml:space="preserve">
tarvittaessa lisää rivejä tähän väliin
</t>
        </r>
      </text>
    </comment>
    <comment ref="A449" authorId="0">
      <text>
        <r>
          <rPr>
            <b/>
            <sz val="8"/>
            <rFont val="Tahoma"/>
            <family val="2"/>
          </rPr>
          <t>ses:</t>
        </r>
        <r>
          <rPr>
            <sz val="8"/>
            <rFont val="Tahoma"/>
            <family val="2"/>
          </rPr>
          <t xml:space="preserve">
tarvittaessa lisää rivejä tähän väliin
</t>
        </r>
      </text>
    </comment>
    <comment ref="A451" authorId="0">
      <text>
        <r>
          <rPr>
            <b/>
            <sz val="8"/>
            <rFont val="Tahoma"/>
            <family val="2"/>
          </rPr>
          <t>ses:</t>
        </r>
        <r>
          <rPr>
            <sz val="8"/>
            <rFont val="Tahoma"/>
            <family val="2"/>
          </rPr>
          <t xml:space="preserve">
tarvittaessa lisää rivejä tähän väliin
</t>
        </r>
      </text>
    </comment>
    <comment ref="A453" authorId="0">
      <text>
        <r>
          <rPr>
            <b/>
            <sz val="8"/>
            <rFont val="Tahoma"/>
            <family val="2"/>
          </rPr>
          <t>ses:</t>
        </r>
        <r>
          <rPr>
            <sz val="8"/>
            <rFont val="Tahoma"/>
            <family val="2"/>
          </rPr>
          <t xml:space="preserve">
tarvittaessa lisää rivejä tähän väliin
</t>
        </r>
      </text>
    </comment>
    <comment ref="A470" authorId="0">
      <text>
        <r>
          <rPr>
            <b/>
            <sz val="8"/>
            <rFont val="Tahoma"/>
            <family val="2"/>
          </rPr>
          <t>ses:</t>
        </r>
        <r>
          <rPr>
            <sz val="8"/>
            <rFont val="Tahoma"/>
            <family val="2"/>
          </rPr>
          <t xml:space="preserve">
tarvittaessa lisää rivejä tähän väliin
</t>
        </r>
      </text>
    </comment>
    <comment ref="A485" authorId="0">
      <text>
        <r>
          <rPr>
            <b/>
            <sz val="8"/>
            <rFont val="Tahoma"/>
            <family val="2"/>
          </rPr>
          <t>ses:</t>
        </r>
        <r>
          <rPr>
            <sz val="8"/>
            <rFont val="Tahoma"/>
            <family val="2"/>
          </rPr>
          <t xml:space="preserve">
tarvittaessa lisää rivejä tähän väliin
</t>
        </r>
      </text>
    </comment>
    <comment ref="A487" authorId="0">
      <text>
        <r>
          <rPr>
            <b/>
            <sz val="8"/>
            <rFont val="Tahoma"/>
            <family val="2"/>
          </rPr>
          <t>ses:</t>
        </r>
        <r>
          <rPr>
            <sz val="8"/>
            <rFont val="Tahoma"/>
            <family val="2"/>
          </rPr>
          <t xml:space="preserve">
tarvittaessa lisää rivejä tähän väliin
</t>
        </r>
      </text>
    </comment>
    <comment ref="A496" authorId="0">
      <text>
        <r>
          <rPr>
            <b/>
            <sz val="8"/>
            <rFont val="Tahoma"/>
            <family val="2"/>
          </rPr>
          <t>ses:</t>
        </r>
        <r>
          <rPr>
            <sz val="8"/>
            <rFont val="Tahoma"/>
            <family val="2"/>
          </rPr>
          <t xml:space="preserve">
tarvittaessa lisää rivejä tähän väliin
</t>
        </r>
      </text>
    </comment>
    <comment ref="A498" authorId="0">
      <text>
        <r>
          <rPr>
            <b/>
            <sz val="8"/>
            <rFont val="Tahoma"/>
            <family val="2"/>
          </rPr>
          <t>ses:</t>
        </r>
        <r>
          <rPr>
            <sz val="8"/>
            <rFont val="Tahoma"/>
            <family val="2"/>
          </rPr>
          <t xml:space="preserve">
tarvittaessa lisää rivejä tähän väliin
</t>
        </r>
      </text>
    </comment>
    <comment ref="A500" authorId="0">
      <text>
        <r>
          <rPr>
            <b/>
            <sz val="8"/>
            <rFont val="Tahoma"/>
            <family val="2"/>
          </rPr>
          <t>ses:</t>
        </r>
        <r>
          <rPr>
            <sz val="8"/>
            <rFont val="Tahoma"/>
            <family val="2"/>
          </rPr>
          <t xml:space="preserve">
tarvittaessa lisää rivejä tähän väliin
</t>
        </r>
      </text>
    </comment>
    <comment ref="A502" authorId="0">
      <text>
        <r>
          <rPr>
            <b/>
            <sz val="8"/>
            <rFont val="Tahoma"/>
            <family val="2"/>
          </rPr>
          <t>ses:</t>
        </r>
        <r>
          <rPr>
            <sz val="8"/>
            <rFont val="Tahoma"/>
            <family val="2"/>
          </rPr>
          <t xml:space="preserve">
tarvittaessa lisää rivejä tähän väliin
</t>
        </r>
      </text>
    </comment>
    <comment ref="A529" authorId="0">
      <text>
        <r>
          <rPr>
            <b/>
            <sz val="8"/>
            <rFont val="Tahoma"/>
            <family val="2"/>
          </rPr>
          <t>ses:</t>
        </r>
        <r>
          <rPr>
            <sz val="8"/>
            <rFont val="Tahoma"/>
            <family val="2"/>
          </rPr>
          <t xml:space="preserve">
merkitse oma kalusto selvästi</t>
        </r>
      </text>
    </comment>
    <comment ref="A537" authorId="0">
      <text>
        <r>
          <rPr>
            <b/>
            <sz val="8"/>
            <rFont val="Tahoma"/>
            <family val="2"/>
          </rPr>
          <t>ses:</t>
        </r>
        <r>
          <rPr>
            <sz val="8"/>
            <rFont val="Tahoma"/>
            <family val="2"/>
          </rPr>
          <t xml:space="preserve">
merkitse oma kalusto selvästi</t>
        </r>
      </text>
    </comment>
    <comment ref="A544" authorId="0">
      <text>
        <r>
          <rPr>
            <b/>
            <sz val="8"/>
            <rFont val="Tahoma"/>
            <family val="2"/>
          </rPr>
          <t>ses:</t>
        </r>
        <r>
          <rPr>
            <sz val="8"/>
            <rFont val="Tahoma"/>
            <family val="2"/>
          </rPr>
          <t xml:space="preserve">
merkitse oma kalusto selvästi</t>
        </r>
      </text>
    </comment>
    <comment ref="A551" authorId="0">
      <text>
        <r>
          <rPr>
            <b/>
            <sz val="8"/>
            <rFont val="Tahoma"/>
            <family val="2"/>
          </rPr>
          <t>ses:</t>
        </r>
        <r>
          <rPr>
            <sz val="8"/>
            <rFont val="Tahoma"/>
            <family val="2"/>
          </rPr>
          <t xml:space="preserve">
merkitse oma kalusto selvästi</t>
        </r>
      </text>
    </comment>
    <comment ref="A554" authorId="0">
      <text>
        <r>
          <rPr>
            <b/>
            <sz val="8"/>
            <rFont val="Tahoma"/>
            <family val="2"/>
          </rPr>
          <t>ses:</t>
        </r>
        <r>
          <rPr>
            <sz val="8"/>
            <rFont val="Tahoma"/>
            <family val="2"/>
          </rPr>
          <t xml:space="preserve">
merkitse oma kalusto selvästi</t>
        </r>
      </text>
    </comment>
    <comment ref="A565" authorId="0">
      <text>
        <r>
          <rPr>
            <b/>
            <sz val="8"/>
            <rFont val="Tahoma"/>
            <family val="2"/>
          </rPr>
          <t>ses:</t>
        </r>
        <r>
          <rPr>
            <sz val="8"/>
            <rFont val="Tahoma"/>
            <family val="2"/>
          </rPr>
          <t xml:space="preserve">
merkitse oma kalusto selvästi</t>
        </r>
      </text>
    </comment>
    <comment ref="A811" authorId="0">
      <text>
        <r>
          <rPr>
            <b/>
            <sz val="8"/>
            <rFont val="Tahoma"/>
            <family val="2"/>
          </rPr>
          <t>ses:</t>
        </r>
        <r>
          <rPr>
            <sz val="8"/>
            <rFont val="Tahoma"/>
            <family val="2"/>
          </rPr>
          <t xml:space="preserve">
hallintokulut korkeintaan 5%, merkitse soluun G740</t>
        </r>
      </text>
    </comment>
    <comment ref="A812" authorId="0">
      <text>
        <r>
          <rPr>
            <b/>
            <sz val="8"/>
            <rFont val="Tahoma"/>
            <family val="2"/>
          </rPr>
          <t>ses:</t>
        </r>
        <r>
          <rPr>
            <sz val="8"/>
            <rFont val="Tahoma"/>
            <family val="2"/>
          </rPr>
          <t xml:space="preserve">
varaus satunnaisiin kuluihin 7-10%, merkitse soluun G741</t>
        </r>
      </text>
    </comment>
    <comment ref="A810" authorId="0">
      <text>
        <r>
          <rPr>
            <b/>
            <sz val="8"/>
            <rFont val="Tahoma"/>
            <family val="2"/>
          </rPr>
          <t>ses:</t>
        </r>
        <r>
          <rPr>
            <sz val="8"/>
            <rFont val="Tahoma"/>
            <family val="2"/>
          </rPr>
          <t xml:space="preserve">
tuotanto-, jälkituotanto- ja muut kulut yhteensä</t>
        </r>
      </text>
    </comment>
    <comment ref="A16"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4"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4" authorId="0">
      <text>
        <r>
          <rPr>
            <b/>
            <sz val="8"/>
            <rFont val="Tahoma"/>
            <family val="2"/>
          </rPr>
          <t>ses:</t>
        </r>
        <r>
          <rPr>
            <sz val="8"/>
            <rFont val="Tahoma"/>
            <family val="2"/>
          </rPr>
          <t xml:space="preserve">
omistaja-tuottajan hankeelle tekemä työ merkitään kiinteänä kokonaiskorvauksena</t>
        </r>
      </text>
    </comment>
    <comment ref="A152" authorId="0">
      <text>
        <r>
          <rPr>
            <b/>
            <sz val="8"/>
            <rFont val="Tahoma"/>
            <family val="2"/>
          </rPr>
          <t>ses:</t>
        </r>
        <r>
          <rPr>
            <sz val="8"/>
            <rFont val="Tahoma"/>
            <family val="2"/>
          </rPr>
          <t xml:space="preserve">
omistaja-tuottajan hankeelle tekemä työ merkitään kiinteänä kokonaiskorvauksena</t>
        </r>
      </text>
    </comment>
    <comment ref="A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05" authorId="0">
      <text>
        <r>
          <rPr>
            <b/>
            <sz val="8"/>
            <rFont val="Tahoma"/>
            <family val="2"/>
          </rPr>
          <t>ses:</t>
        </r>
        <r>
          <rPr>
            <sz val="8"/>
            <rFont val="Tahoma"/>
            <family val="2"/>
          </rPr>
          <t xml:space="preserve">
jos työn suorittaja ei ole työsuhteessa, 
merkitse kokonaisumma nimi -riville ja jätä palkansivukulut 0%:ksi
</t>
        </r>
      </text>
    </comment>
    <comment ref="A707" authorId="0">
      <text>
        <r>
          <rPr>
            <b/>
            <sz val="8"/>
            <rFont val="Tahoma"/>
            <family val="2"/>
          </rPr>
          <t>ses:</t>
        </r>
        <r>
          <rPr>
            <sz val="8"/>
            <rFont val="Tahoma"/>
            <family val="2"/>
          </rPr>
          <t xml:space="preserve">
jos työn suorittaja ei ole työsuhteessa, 
merkitse kokonaisumma nimi -riville ja jätä palkansivukulut 0%:ksi
</t>
        </r>
      </text>
    </comment>
    <comment ref="A709" authorId="0">
      <text>
        <r>
          <rPr>
            <b/>
            <sz val="8"/>
            <rFont val="Tahoma"/>
            <family val="2"/>
          </rPr>
          <t>ses:</t>
        </r>
        <r>
          <rPr>
            <sz val="8"/>
            <rFont val="Tahoma"/>
            <family val="2"/>
          </rPr>
          <t xml:space="preserve">
jos työn suorittaja ei ole työsuhteessa, 
merkitse kokonaisumma nimi -riville ja jätä palkansivukulut 0%:ksi
</t>
        </r>
      </text>
    </comment>
    <comment ref="A711" authorId="0">
      <text>
        <r>
          <rPr>
            <b/>
            <sz val="8"/>
            <rFont val="Tahoma"/>
            <family val="2"/>
          </rPr>
          <t>ses:</t>
        </r>
        <r>
          <rPr>
            <sz val="8"/>
            <rFont val="Tahoma"/>
            <family val="2"/>
          </rPr>
          <t xml:space="preserve">
jos työn suorittaja ei ole työsuhteessa, 
merkitse kokonaisumma nimi -riville ja jätä palkansivukulut 0%:ksi
</t>
        </r>
      </text>
    </comment>
    <comment ref="A713" authorId="0">
      <text>
        <r>
          <rPr>
            <b/>
            <sz val="8"/>
            <rFont val="Tahoma"/>
            <family val="2"/>
          </rPr>
          <t>ses:</t>
        </r>
        <r>
          <rPr>
            <sz val="8"/>
            <rFont val="Tahoma"/>
            <family val="2"/>
          </rPr>
          <t xml:space="preserve">
jos työn suorittaja ei ole työsuhteessa, 
merkitse kokonaisumma nimi -riville ja jätä palkansivukulut 0%:ksi
</t>
        </r>
      </text>
    </comment>
    <comment ref="A769" authorId="0">
      <text>
        <r>
          <rPr>
            <b/>
            <sz val="8"/>
            <rFont val="Tahoma"/>
            <family val="2"/>
          </rPr>
          <t>ses:</t>
        </r>
        <r>
          <rPr>
            <sz val="8"/>
            <rFont val="Tahoma"/>
            <family val="2"/>
          </rPr>
          <t xml:space="preserve">
jos työn suorittaja ei ole työsuhteessa, 
merkitse kokonaisumma nimi -riville ja jätä palkansivukulut 0%:ksi
</t>
        </r>
      </text>
    </comment>
    <comment ref="A771" authorId="0">
      <text>
        <r>
          <rPr>
            <b/>
            <sz val="8"/>
            <rFont val="Tahoma"/>
            <family val="2"/>
          </rPr>
          <t>ses:</t>
        </r>
        <r>
          <rPr>
            <sz val="8"/>
            <rFont val="Tahoma"/>
            <family val="2"/>
          </rPr>
          <t xml:space="preserve">
jos työn suorittaja ei ole työsuhteessa, 
merkitse kokonaisumma nimi -riville ja jätä palkansivukulut 0%:ksi
</t>
        </r>
      </text>
    </comment>
    <comment ref="A773" authorId="0">
      <text>
        <r>
          <rPr>
            <b/>
            <sz val="8"/>
            <rFont val="Tahoma"/>
            <family val="2"/>
          </rPr>
          <t>ses:</t>
        </r>
        <r>
          <rPr>
            <sz val="8"/>
            <rFont val="Tahoma"/>
            <family val="2"/>
          </rPr>
          <t xml:space="preserve">
jos työn suorittaja ei ole työsuhteessa, 
merkitse kokonaisumma nimi -riville ja jätä palkansivukulut 0%:ksi
</t>
        </r>
      </text>
    </comment>
    <comment ref="A775" authorId="0">
      <text>
        <r>
          <rPr>
            <b/>
            <sz val="8"/>
            <rFont val="Tahoma"/>
            <family val="2"/>
          </rPr>
          <t>ses:</t>
        </r>
        <r>
          <rPr>
            <sz val="8"/>
            <rFont val="Tahoma"/>
            <family val="2"/>
          </rPr>
          <t xml:space="preserve">
jos työn suorittaja ei ole työsuhteessa, 
merkitse kokonaisumma nimi -riville ja jätä palkansivukulut 0%:ksi
</t>
        </r>
      </text>
    </comment>
    <comment ref="A777" authorId="0">
      <text>
        <r>
          <rPr>
            <b/>
            <sz val="8"/>
            <rFont val="Tahoma"/>
            <family val="2"/>
          </rPr>
          <t>ses:</t>
        </r>
        <r>
          <rPr>
            <sz val="8"/>
            <rFont val="Tahoma"/>
            <family val="2"/>
          </rPr>
          <t xml:space="preserve">
jos työn suorittaja ei ole työsuhteessa, 
merkitse kokonaisumma nimi -riville ja jätä palkansivukulut 0%:ksi
</t>
        </r>
      </text>
    </comment>
    <comment ref="A6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4.xml><?xml version="1.0" encoding="utf-8"?>
<comments xmlns="http://schemas.openxmlformats.org/spreadsheetml/2006/main">
  <authors>
    <author>Koskelo</author>
  </authors>
  <commentList>
    <comment ref="D53" authorId="0">
      <text>
        <r>
          <rPr>
            <sz val="9"/>
            <rFont val="Tahoma"/>
            <family val="2"/>
          </rPr>
          <t xml:space="preserve">Approved items for production company's self-financing are listed in the Production Support Guide under "Production Support Agreement - Finance Plan"
</t>
        </r>
      </text>
    </comment>
    <comment ref="C45" authorId="0">
      <text>
        <r>
          <rPr>
            <sz val="9"/>
            <rFont val="Tahoma"/>
            <family val="2"/>
          </rPr>
          <t xml:space="preserve">Itemise each financer (column C) and € sum (column F) on separate rows.
Add rows when necessary.
</t>
        </r>
      </text>
    </comment>
    <comment ref="C36" authorId="0">
      <text>
        <r>
          <rPr>
            <sz val="9"/>
            <rFont val="Tahoma"/>
            <family val="2"/>
          </rPr>
          <t xml:space="preserve">Itemise each financer (column C) and € sum (column F) on separate rows.
Add rows when necessary.
</t>
        </r>
      </text>
    </comment>
    <comment ref="C30" authorId="0">
      <text>
        <r>
          <rPr>
            <sz val="9"/>
            <rFont val="Tahoma"/>
            <family val="2"/>
          </rPr>
          <t xml:space="preserve">Itemise each financer (column C) and € sum (column F) on separate rows.
Add rows when necessary.
</t>
        </r>
      </text>
    </comment>
    <comment ref="C23" authorId="0">
      <text>
        <r>
          <rPr>
            <sz val="9"/>
            <rFont val="Tahoma"/>
            <family val="2"/>
          </rPr>
          <t>Itemise each financer (column C) and € sum (column F) on separate rows.
Add rows when necessary.</t>
        </r>
      </text>
    </comment>
    <comment ref="C15" authorId="0">
      <text>
        <r>
          <rPr>
            <sz val="9"/>
            <rFont val="Tahoma"/>
            <family val="2"/>
          </rPr>
          <t>Itemise each financer (column C) and € sum (column F) on separate rows.
Add rows when necessary.</t>
        </r>
      </text>
    </comment>
    <comment ref="B9" authorId="0">
      <text>
        <r>
          <rPr>
            <sz val="9"/>
            <rFont val="Tahoma"/>
            <family val="2"/>
          </rPr>
          <t xml:space="preserve">If the project has received more than 3 development supports, add rows.
</t>
        </r>
      </text>
    </comment>
    <comment ref="G3" authorId="0">
      <text>
        <r>
          <rPr>
            <sz val="9"/>
            <rFont val="Tahoma"/>
            <family val="2"/>
          </rPr>
          <t>Date the finance plan. Remember to change the date when drafting a new version.
Itemise each financer (column C) and € sum (column F) on separate rows. 
Add rows where necessary.
Instructions for unlocking the protection on the work sheet can be found in the Tab marked Instructions.</t>
        </r>
        <r>
          <rPr>
            <b/>
            <sz val="9"/>
            <rFont val="Tahoma"/>
            <family val="0"/>
          </rPr>
          <t xml:space="preserve">
</t>
        </r>
      </text>
    </comment>
  </commentList>
</comments>
</file>

<file path=xl/comments5.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6.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7.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List>
</comments>
</file>

<file path=xl/comments9.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<sst xmlns="http://schemas.openxmlformats.org/spreadsheetml/2006/main" count="1826" uniqueCount="661">
  <si>
    <t>Casting</t>
  </si>
  <si>
    <t>Off line edit</t>
  </si>
  <si>
    <t>On line edit</t>
  </si>
  <si>
    <t>Tiedottaja</t>
  </si>
  <si>
    <t>Muut</t>
  </si>
  <si>
    <t>Storyboard</t>
  </si>
  <si>
    <t>01</t>
  </si>
  <si>
    <t>02</t>
  </si>
  <si>
    <t>03</t>
  </si>
  <si>
    <t>04</t>
  </si>
  <si>
    <t>X</t>
  </si>
  <si>
    <t>05</t>
  </si>
  <si>
    <t>06</t>
  </si>
  <si>
    <t>07</t>
  </si>
  <si>
    <t>08</t>
  </si>
  <si>
    <t>09</t>
  </si>
  <si>
    <t>10</t>
  </si>
  <si>
    <t>11</t>
  </si>
  <si>
    <t>Catering</t>
  </si>
  <si>
    <t>Best boy</t>
  </si>
  <si>
    <t>Grip</t>
  </si>
  <si>
    <t>12</t>
  </si>
  <si>
    <t>13</t>
  </si>
  <si>
    <t>14</t>
  </si>
  <si>
    <t>km</t>
  </si>
  <si>
    <t>15</t>
  </si>
  <si>
    <t>16</t>
  </si>
  <si>
    <t>17</t>
  </si>
  <si>
    <t>18</t>
  </si>
  <si>
    <t>19</t>
  </si>
  <si>
    <t>20</t>
  </si>
  <si>
    <t>21</t>
  </si>
  <si>
    <t>Scouting</t>
  </si>
  <si>
    <t>Key grip</t>
  </si>
  <si>
    <t>Steadicam</t>
  </si>
  <si>
    <t>storyboard</t>
  </si>
  <si>
    <t>animatic</t>
  </si>
  <si>
    <t>3D supervisor</t>
  </si>
  <si>
    <t>Renderfarm</t>
  </si>
  <si>
    <t>Internet</t>
  </si>
  <si>
    <t>MoSys</t>
  </si>
  <si>
    <t>TV master</t>
  </si>
  <si>
    <t>-</t>
  </si>
  <si>
    <t>+/-</t>
  </si>
  <si>
    <t>€</t>
  </si>
  <si>
    <t>%</t>
  </si>
  <si>
    <t>PR</t>
  </si>
  <si>
    <t>SUMMARY</t>
  </si>
  <si>
    <t>Production company:</t>
  </si>
  <si>
    <t>Budget dated:</t>
  </si>
  <si>
    <t>Script dated:</t>
  </si>
  <si>
    <t>SCRIPT</t>
  </si>
  <si>
    <t>CREW</t>
  </si>
  <si>
    <t>CAST</t>
  </si>
  <si>
    <t>ART DIRECTION</t>
  </si>
  <si>
    <t>WARDROBE</t>
  </si>
  <si>
    <t>MAKE-UP</t>
  </si>
  <si>
    <t>TOTAL PRODUCTION</t>
  </si>
  <si>
    <t>TOTAL POST PRODUCTION</t>
  </si>
  <si>
    <t>MUSIC</t>
  </si>
  <si>
    <t>OTHER RIGHTS</t>
  </si>
  <si>
    <t>GRAND TOTAL</t>
  </si>
  <si>
    <t>PRODUCTION</t>
  </si>
  <si>
    <t>CONTINGENCY 7-10%</t>
  </si>
  <si>
    <t>Pre production</t>
  </si>
  <si>
    <t>Shooting time</t>
  </si>
  <si>
    <t>Post production</t>
  </si>
  <si>
    <t>days/weeks</t>
  </si>
  <si>
    <t>Duration:</t>
  </si>
  <si>
    <t>Shooting format:</t>
  </si>
  <si>
    <t>Screening format:</t>
  </si>
  <si>
    <t>1.</t>
  </si>
  <si>
    <t>2.</t>
  </si>
  <si>
    <t>3.</t>
  </si>
  <si>
    <t>4.</t>
  </si>
  <si>
    <t>5.</t>
  </si>
  <si>
    <t>6.</t>
  </si>
  <si>
    <t>7.</t>
  </si>
  <si>
    <t>Studio</t>
  </si>
  <si>
    <t>ADMINISTRATION at most 5%</t>
  </si>
  <si>
    <t>BUDGET</t>
  </si>
  <si>
    <t>RIGHTS AND SCREENPLAY</t>
  </si>
  <si>
    <t>Dramaturgist</t>
  </si>
  <si>
    <t>Others</t>
  </si>
  <si>
    <t>Producer´s fee</t>
  </si>
  <si>
    <t>Producer (employed)</t>
  </si>
  <si>
    <t>social charges</t>
  </si>
  <si>
    <t>TOTAL RIGHTS AND SCREENPLAY</t>
  </si>
  <si>
    <t>holiday compensation</t>
  </si>
  <si>
    <t>name</t>
  </si>
  <si>
    <t>Production assistant</t>
  </si>
  <si>
    <t>Director</t>
  </si>
  <si>
    <t>Assistant director</t>
  </si>
  <si>
    <t>Director of Photography</t>
  </si>
  <si>
    <t>Sound designer</t>
  </si>
  <si>
    <t>Animation</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</si>
  <si>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</si>
  <si>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</si>
  <si>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</si>
  <si>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</si>
  <si>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</si>
  <si>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</si>
  <si>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</si>
  <si>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</si>
  <si>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</si>
  <si>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Tests</t>
  </si>
  <si>
    <t>equipment</t>
  </si>
  <si>
    <t>materials</t>
  </si>
  <si>
    <t>lisence expenses</t>
  </si>
  <si>
    <t>animation tests</t>
  </si>
  <si>
    <t>technical tests</t>
  </si>
  <si>
    <t>Translations</t>
  </si>
  <si>
    <t>Promotion material</t>
  </si>
  <si>
    <t>Promotion photos</t>
  </si>
  <si>
    <t>Acquisition of foreign financing</t>
  </si>
  <si>
    <t>travels</t>
  </si>
  <si>
    <t>accommodation</t>
  </si>
  <si>
    <t>entry fees</t>
  </si>
  <si>
    <t>daily allowances</t>
  </si>
  <si>
    <t>translations</t>
  </si>
  <si>
    <t>negotiations</t>
  </si>
  <si>
    <t>postage and freight</t>
  </si>
  <si>
    <t xml:space="preserve">phone </t>
  </si>
  <si>
    <t>other costs</t>
  </si>
  <si>
    <t>Other costs</t>
  </si>
  <si>
    <t>OTHER PRE PRODUCTION COSTS</t>
  </si>
  <si>
    <t>TOTAL OTHER PRE PRODUCTION COSTS</t>
  </si>
  <si>
    <t>Production</t>
  </si>
  <si>
    <t>Costume designer</t>
  </si>
  <si>
    <t>Location manager</t>
  </si>
  <si>
    <t>Production secretary</t>
  </si>
  <si>
    <t>Direction</t>
  </si>
  <si>
    <t>2nd assistant director</t>
  </si>
  <si>
    <t>1st assistant director</t>
  </si>
  <si>
    <t>Continuity</t>
  </si>
  <si>
    <t>Choregrapher</t>
  </si>
  <si>
    <t>Camera</t>
  </si>
  <si>
    <t>Director of photography</t>
  </si>
  <si>
    <t>1st camera assistant</t>
  </si>
  <si>
    <t>Steadicam operator</t>
  </si>
  <si>
    <t>Video assistant</t>
  </si>
  <si>
    <t>Gaffer</t>
  </si>
  <si>
    <t>Electrician</t>
  </si>
  <si>
    <t>Electrician trainee</t>
  </si>
  <si>
    <t>Still photographer</t>
  </si>
  <si>
    <t>Sound</t>
  </si>
  <si>
    <t>2nd camera assistant</t>
  </si>
  <si>
    <t>Set design</t>
  </si>
  <si>
    <t>Art director</t>
  </si>
  <si>
    <t>Propmaster</t>
  </si>
  <si>
    <t>Assistant propmaster</t>
  </si>
  <si>
    <t>Special effects</t>
  </si>
  <si>
    <t>Set construction</t>
  </si>
  <si>
    <t>Sound recordist</t>
  </si>
  <si>
    <t>2nd sound recordist</t>
  </si>
  <si>
    <t>Costume</t>
  </si>
  <si>
    <t>Costume assistant</t>
  </si>
  <si>
    <t>Sewers</t>
  </si>
  <si>
    <t>Make up</t>
  </si>
  <si>
    <t>Make up assistant</t>
  </si>
  <si>
    <t>Hairdresser</t>
  </si>
  <si>
    <t>Hairdressing assistant</t>
  </si>
  <si>
    <t>TOTAL CREW</t>
  </si>
  <si>
    <t>Leading roles</t>
  </si>
  <si>
    <t>Supporting roles</t>
  </si>
  <si>
    <t>Extras</t>
  </si>
  <si>
    <t>TOTAL ACTORS AND EXTRAS</t>
  </si>
  <si>
    <t>rights</t>
  </si>
  <si>
    <t>salaries</t>
  </si>
  <si>
    <t>Crew</t>
  </si>
  <si>
    <t>Actors</t>
  </si>
  <si>
    <t>Travels, tickets</t>
  </si>
  <si>
    <t>Other vehicles, rented</t>
  </si>
  <si>
    <t>Mileage allowances</t>
  </si>
  <si>
    <t>Parking</t>
  </si>
  <si>
    <t>Taxis</t>
  </si>
  <si>
    <t>Loss, damage and repair costs</t>
  </si>
  <si>
    <t>SET DESIGN AND PROP</t>
  </si>
  <si>
    <t>TOTAL SET DESIGN AND PROP</t>
  </si>
  <si>
    <t>Sets</t>
  </si>
  <si>
    <t>Props</t>
  </si>
  <si>
    <t>Vehicles on screen</t>
  </si>
  <si>
    <t>Animals</t>
  </si>
  <si>
    <t>Insurances</t>
  </si>
  <si>
    <t>Stills</t>
  </si>
  <si>
    <t>TOTAL WARDROBE</t>
  </si>
  <si>
    <t>Washing and cleaning</t>
  </si>
  <si>
    <t>MAKE UP AND HAIRDRESSING</t>
  </si>
  <si>
    <t>TOTAL MAKE UP AND HAIRDRESSING</t>
  </si>
  <si>
    <t>Materials and supplies</t>
  </si>
  <si>
    <t>Equipment rental (chairs, tables, mirrors etc.)</t>
  </si>
  <si>
    <t>STUDIOS AND LOCATIONS</t>
  </si>
  <si>
    <t>TOTAL STUDIOS AND LOCATIONS</t>
  </si>
  <si>
    <t>Studio rental</t>
  </si>
  <si>
    <t>Shooting permits</t>
  </si>
  <si>
    <t>Traffic arrangements and parking</t>
  </si>
  <si>
    <t>Police and guarding</t>
  </si>
  <si>
    <t>Electricity</t>
  </si>
  <si>
    <t>Cleaning</t>
  </si>
  <si>
    <t>Storage and workroom, rented</t>
  </si>
  <si>
    <t>Production office</t>
  </si>
  <si>
    <t xml:space="preserve">Rent </t>
  </si>
  <si>
    <t>Phone, post, fax etc.</t>
  </si>
  <si>
    <t>Medicine and medical expenses</t>
  </si>
  <si>
    <t>Entertainment</t>
  </si>
  <si>
    <t>TECHNICAL EQUIPMENT</t>
  </si>
  <si>
    <t>TOTAL TECHNICAL EQUIPMENT</t>
  </si>
  <si>
    <t>Camera equipment</t>
  </si>
  <si>
    <t>Cameras</t>
  </si>
  <si>
    <t>Lenses and filters</t>
  </si>
  <si>
    <t>Fluid heads and tripods</t>
  </si>
  <si>
    <t>Videoassist and monitors</t>
  </si>
  <si>
    <t>Camera accesories</t>
  </si>
  <si>
    <t>Lense accesories</t>
  </si>
  <si>
    <t>Sound equipment</t>
  </si>
  <si>
    <t>Mixer</t>
  </si>
  <si>
    <t>Location recording equipment</t>
  </si>
  <si>
    <t>Recorder/hard disc recorder</t>
  </si>
  <si>
    <t>Microphones</t>
  </si>
  <si>
    <t>Lights</t>
  </si>
  <si>
    <t>Grip and clamps</t>
  </si>
  <si>
    <t>Gels</t>
  </si>
  <si>
    <t>Light equipment</t>
  </si>
  <si>
    <t>Dollies</t>
  </si>
  <si>
    <t>Tracks</t>
  </si>
  <si>
    <t>Consumable (batteries, tapes etc.)</t>
  </si>
  <si>
    <t xml:space="preserve">Consumable </t>
  </si>
  <si>
    <t>Consumable</t>
  </si>
  <si>
    <t>Special equipment</t>
  </si>
  <si>
    <t>Generator</t>
  </si>
  <si>
    <t>Rent</t>
  </si>
  <si>
    <t>Running hours</t>
  </si>
  <si>
    <t>HMI burning time</t>
  </si>
  <si>
    <t>Trailer</t>
  </si>
  <si>
    <t>Phones and walkie talkies</t>
  </si>
  <si>
    <t>Other special equipment</t>
  </si>
  <si>
    <t>own</t>
  </si>
  <si>
    <t>rented</t>
  </si>
  <si>
    <t>Computers</t>
  </si>
  <si>
    <t>Licences</t>
  </si>
  <si>
    <t>Repair and service</t>
  </si>
  <si>
    <t>ORIGINAL MATERIALS</t>
  </si>
  <si>
    <t>TOTAL ORIGINAL MATERIALS</t>
  </si>
  <si>
    <t>Still photo materials</t>
  </si>
  <si>
    <t>Other materials</t>
  </si>
  <si>
    <t>16mm film</t>
  </si>
  <si>
    <t>35mm film</t>
  </si>
  <si>
    <t>Shooting material</t>
  </si>
  <si>
    <t>TOTAL PRODUCTION COSTS</t>
  </si>
  <si>
    <t>Development</t>
  </si>
  <si>
    <t>Negative cleaning</t>
  </si>
  <si>
    <t>Work print</t>
  </si>
  <si>
    <t>Film to video/digital form</t>
  </si>
  <si>
    <t xml:space="preserve">Transfers                         </t>
  </si>
  <si>
    <t>Copies of video for off-line</t>
  </si>
  <si>
    <t>Transfer materials</t>
  </si>
  <si>
    <t>Editor</t>
  </si>
  <si>
    <t>Costumes</t>
  </si>
  <si>
    <t>Cranes for lights</t>
  </si>
  <si>
    <t>Cranes for camera</t>
  </si>
  <si>
    <t>Assistant editor</t>
  </si>
  <si>
    <t>Graphic designer</t>
  </si>
  <si>
    <t>Post production coordinator</t>
  </si>
  <si>
    <t>Trick photographer</t>
  </si>
  <si>
    <t>Transfers</t>
  </si>
  <si>
    <t>from video to computer</t>
  </si>
  <si>
    <t>from video to video</t>
  </si>
  <si>
    <t>Laboratory</t>
  </si>
  <si>
    <t>negative cutting</t>
  </si>
  <si>
    <t>dublicates</t>
  </si>
  <si>
    <t>tricks</t>
  </si>
  <si>
    <t>start and end credits</t>
  </si>
  <si>
    <t>effects</t>
  </si>
  <si>
    <t>colour grading</t>
  </si>
  <si>
    <t>Digital post production</t>
  </si>
  <si>
    <t>Travels, accommodation and taxis</t>
  </si>
  <si>
    <t>Freight and transport</t>
  </si>
  <si>
    <t>POST PRODUCTION SOUND</t>
  </si>
  <si>
    <t>Sound assistant</t>
  </si>
  <si>
    <t>Sound editor</t>
  </si>
  <si>
    <t>Sound unit</t>
  </si>
  <si>
    <t>ADR</t>
  </si>
  <si>
    <t>Recordist</t>
  </si>
  <si>
    <t>ADR studio</t>
  </si>
  <si>
    <t>Foleys</t>
  </si>
  <si>
    <t>Foley artist</t>
  </si>
  <si>
    <t>Foley studio</t>
  </si>
  <si>
    <t>Mixing</t>
  </si>
  <si>
    <t>Final mix</t>
  </si>
  <si>
    <t>TV-mix</t>
  </si>
  <si>
    <t>ME-mix</t>
  </si>
  <si>
    <t>Materials</t>
  </si>
  <si>
    <t>Travels, accommodation, taxis</t>
  </si>
  <si>
    <t>Composer</t>
  </si>
  <si>
    <t>Music producer</t>
  </si>
  <si>
    <t>Musicians</t>
  </si>
  <si>
    <t>Adapter</t>
  </si>
  <si>
    <t>Rights (NCB/ Teosto)</t>
  </si>
  <si>
    <t>Instrument rent</t>
  </si>
  <si>
    <t>existing music</t>
  </si>
  <si>
    <t>TOTAL MUSIC</t>
  </si>
  <si>
    <t>TOTAL OTHER RIGHTS</t>
  </si>
  <si>
    <t>Works of art</t>
  </si>
  <si>
    <t>Others (games, cartoons, logos etc.)</t>
  </si>
  <si>
    <t>composed music (score)</t>
  </si>
  <si>
    <t>Film/digital copy</t>
  </si>
  <si>
    <t>Negative printing</t>
  </si>
  <si>
    <t>Blow up 16 mm -&gt; 35 mm</t>
  </si>
  <si>
    <t>Sound negatives</t>
  </si>
  <si>
    <t>Transfer and development</t>
  </si>
  <si>
    <t>Sound synchronizing</t>
  </si>
  <si>
    <t>0-print</t>
  </si>
  <si>
    <t>1. print</t>
  </si>
  <si>
    <t>Sound layback</t>
  </si>
  <si>
    <t>DVD -mastering</t>
  </si>
  <si>
    <t>Film transfer to videomaster</t>
  </si>
  <si>
    <t>Screenings</t>
  </si>
  <si>
    <t>Translations and timing</t>
  </si>
  <si>
    <t>Subtitles</t>
  </si>
  <si>
    <t>MARKETING COSTS DURING THE PRODUCTION</t>
  </si>
  <si>
    <t>TOTAL MARKETING COSTS</t>
  </si>
  <si>
    <t>Information officer</t>
  </si>
  <si>
    <t xml:space="preserve">INFORMATION  </t>
  </si>
  <si>
    <t>Press conferences</t>
  </si>
  <si>
    <t>Press material</t>
  </si>
  <si>
    <t>Photos</t>
  </si>
  <si>
    <t>Brochures</t>
  </si>
  <si>
    <t>Maintaining</t>
  </si>
  <si>
    <t>PR events</t>
  </si>
  <si>
    <t>Business cooperation</t>
  </si>
  <si>
    <t>MISCELLANEOUS COSTS</t>
  </si>
  <si>
    <t>TOTAL MISCELLANEOUS COSTS</t>
  </si>
  <si>
    <t>TOTAL OTHER COSTS</t>
  </si>
  <si>
    <t>Financing costs</t>
  </si>
  <si>
    <t>Production insurance</t>
  </si>
  <si>
    <t>Equipment insurance</t>
  </si>
  <si>
    <t>Audit of the accounts</t>
  </si>
  <si>
    <t>Classification of the film</t>
  </si>
  <si>
    <t>PRODUCTION, POST PRODUCTION AND OTHER COSTS</t>
  </si>
  <si>
    <t>Technical director</t>
  </si>
  <si>
    <t>Character design</t>
  </si>
  <si>
    <t>Backround design</t>
  </si>
  <si>
    <t>Animator</t>
  </si>
  <si>
    <t>Scanning</t>
  </si>
  <si>
    <t>Puppet design</t>
  </si>
  <si>
    <t>Other</t>
  </si>
  <si>
    <t>Assistant animator</t>
  </si>
  <si>
    <t>Painter</t>
  </si>
  <si>
    <t>Paint supervisor</t>
  </si>
  <si>
    <t>Key layout artist</t>
  </si>
  <si>
    <t>Layout artist</t>
  </si>
  <si>
    <t>Character building</t>
  </si>
  <si>
    <t>Lipsync</t>
  </si>
  <si>
    <t>Intranet</t>
  </si>
  <si>
    <t>Servers</t>
  </si>
  <si>
    <t>Paper material</t>
  </si>
  <si>
    <t>Copies</t>
  </si>
  <si>
    <t>Paint supplies</t>
  </si>
  <si>
    <t>Hard drive space</t>
  </si>
  <si>
    <t>Drawing equipment</t>
  </si>
  <si>
    <t>Clay/other puppet/set material</t>
  </si>
  <si>
    <t>Cell material</t>
  </si>
  <si>
    <t>Other equipment</t>
  </si>
  <si>
    <t>Puppet builder</t>
  </si>
  <si>
    <t>amount</t>
  </si>
  <si>
    <t>unit</t>
  </si>
  <si>
    <t>subtotal</t>
  </si>
  <si>
    <t>total</t>
  </si>
  <si>
    <t>cost/unit</t>
  </si>
  <si>
    <t>Supervising animator</t>
  </si>
  <si>
    <t>Animatic/motion capture</t>
  </si>
  <si>
    <t>Working units</t>
  </si>
  <si>
    <t>Unit production manager</t>
  </si>
  <si>
    <t>Production accountant</t>
  </si>
  <si>
    <t>Unit manager</t>
  </si>
  <si>
    <t>Background artist</t>
  </si>
  <si>
    <t>Production designer</t>
  </si>
  <si>
    <t>Assistant production designer</t>
  </si>
  <si>
    <t>Assistant location manager</t>
  </si>
  <si>
    <t>Make up artist</t>
  </si>
  <si>
    <t>ACTORS AND EXTRAS</t>
  </si>
  <si>
    <t>Film freight and other transport costs</t>
  </si>
  <si>
    <t>Fuel etc. maintaining costs</t>
  </si>
  <si>
    <t>Location permission fees</t>
  </si>
  <si>
    <t>Consumable (dust-off, tapes etc.)</t>
  </si>
  <si>
    <t>Data recording unit</t>
  </si>
  <si>
    <t>LABORATORY AND DIGITAL UNIT</t>
  </si>
  <si>
    <t>TOTAL LABORATORY AND DIGITAL UNIT</t>
  </si>
  <si>
    <t>TOTAL POST PRODUCTION SOUND</t>
  </si>
  <si>
    <t>Rights for recorded music</t>
  </si>
  <si>
    <t>Marketing planning</t>
  </si>
  <si>
    <t>Planning of internet service</t>
  </si>
  <si>
    <t>Shirts etc. production goods</t>
  </si>
  <si>
    <t>Date:</t>
  </si>
  <si>
    <t>CASH FLOW</t>
  </si>
  <si>
    <t>FINAL REPORT</t>
  </si>
  <si>
    <t>DETAILED FINAL REPORT</t>
  </si>
  <si>
    <t>Total</t>
  </si>
  <si>
    <t>Domestic co-producers</t>
  </si>
  <si>
    <t>Name of the film</t>
  </si>
  <si>
    <t>Name of the film:</t>
  </si>
  <si>
    <t>FINANCING</t>
  </si>
  <si>
    <t>COSTS</t>
  </si>
  <si>
    <t>TOTAL FINANCING</t>
  </si>
  <si>
    <t>OPENING CASH</t>
  </si>
  <si>
    <t>FINAL CASH</t>
  </si>
  <si>
    <t>mm/yy</t>
  </si>
  <si>
    <t>INTERIM REPORT              for a period of:</t>
  </si>
  <si>
    <t>Summary of the costs</t>
  </si>
  <si>
    <t>Cast</t>
  </si>
  <si>
    <t>Transportation and accommodation</t>
  </si>
  <si>
    <t>Art direction</t>
  </si>
  <si>
    <t>Wardrobe</t>
  </si>
  <si>
    <t>Studios and locations</t>
  </si>
  <si>
    <t>Technical equipment</t>
  </si>
  <si>
    <t>Original materials</t>
  </si>
  <si>
    <t>Laboratory and digital unit</t>
  </si>
  <si>
    <t>Post production sound</t>
  </si>
  <si>
    <t>Music</t>
  </si>
  <si>
    <t>Other rights</t>
  </si>
  <si>
    <t>Costs of the screening copy</t>
  </si>
  <si>
    <t>COSTS OF THE FIRST SCREENING COPY</t>
  </si>
  <si>
    <t>TOTAL COSTS OF THE FIRST SCREENING COPY</t>
  </si>
  <si>
    <t>Marketing costs</t>
  </si>
  <si>
    <t>Miscellaneous costs</t>
  </si>
  <si>
    <t>Administration</t>
  </si>
  <si>
    <t>Contingency</t>
  </si>
  <si>
    <t>Script and pre production</t>
  </si>
  <si>
    <t>Make-up</t>
  </si>
  <si>
    <t>LABORATORY AND DIGITAL UNIT/PRODUCTION</t>
  </si>
  <si>
    <t>COSTS OF THE SCREENING COPY</t>
  </si>
  <si>
    <t>MARKETING COSTS</t>
  </si>
  <si>
    <t>MISCELLANIOUS COSTS</t>
  </si>
  <si>
    <t>OTHER COSTS</t>
  </si>
  <si>
    <t>Administration at most  5%</t>
  </si>
  <si>
    <t>Contingency 7-10%</t>
  </si>
  <si>
    <t>Financing</t>
  </si>
  <si>
    <t>TOHER COSTS</t>
  </si>
  <si>
    <t>financing-</t>
  </si>
  <si>
    <t>plan</t>
  </si>
  <si>
    <t>balance</t>
  </si>
  <si>
    <t>costs</t>
  </si>
  <si>
    <t>financing</t>
  </si>
  <si>
    <t>paid</t>
  </si>
  <si>
    <t>estimate</t>
  </si>
  <si>
    <t>coming/</t>
  </si>
  <si>
    <t>realized</t>
  </si>
  <si>
    <t>coming</t>
  </si>
  <si>
    <t>producer´s signature</t>
  </si>
  <si>
    <t>ENCLOSURES</t>
  </si>
  <si>
    <t>Separate report of the substantial deviations from the origanl budget.</t>
  </si>
  <si>
    <t>The undersigned hereby certifies that the information provided in this form is accurate, sincere and complete.</t>
  </si>
  <si>
    <t>Free-form report on production details up to now, coming work and timetable.</t>
  </si>
  <si>
    <t>Balance</t>
  </si>
  <si>
    <t>Budgeted costs</t>
  </si>
  <si>
    <t>budget</t>
  </si>
  <si>
    <t>IMPLEMENTED SOCIAL CHARGES</t>
  </si>
  <si>
    <t>Utility goods</t>
  </si>
  <si>
    <t>actual costs/</t>
  </si>
  <si>
    <t>Total      costs</t>
  </si>
  <si>
    <t>finance</t>
  </si>
  <si>
    <t>day</t>
  </si>
  <si>
    <t>ACTUAL SOCIAL CHARGES</t>
  </si>
  <si>
    <t>actual</t>
  </si>
  <si>
    <t>Budget dated</t>
  </si>
  <si>
    <t>TRANSPORTATION AND ACCOMMODATION</t>
  </si>
  <si>
    <r>
      <t xml:space="preserve">equipment </t>
    </r>
    <r>
      <rPr>
        <i/>
        <sz val="10"/>
        <rFont val="Arial Narrow"/>
        <family val="2"/>
      </rPr>
      <t>own/rented</t>
    </r>
    <r>
      <rPr>
        <i/>
        <sz val="8"/>
        <rFont val="Arial Narrow"/>
        <family val="2"/>
      </rPr>
      <t xml:space="preserve"> (choose one)</t>
    </r>
  </si>
  <si>
    <t>(rented for the production)</t>
  </si>
  <si>
    <t>Own/Rented (choose one)</t>
  </si>
  <si>
    <t>Tapes</t>
  </si>
  <si>
    <r>
      <t xml:space="preserve">Hard disks </t>
    </r>
    <r>
      <rPr>
        <i/>
        <sz val="9"/>
        <rFont val="Arial Narrow"/>
        <family val="2"/>
      </rPr>
      <t>own/rented (choose one)</t>
    </r>
  </si>
  <si>
    <t>Backup sound</t>
  </si>
  <si>
    <t>Backup image</t>
  </si>
  <si>
    <t>Post production unit</t>
  </si>
  <si>
    <t>Shooting place</t>
  </si>
  <si>
    <t>Screening versions at the shooting place</t>
  </si>
  <si>
    <t>Screening files</t>
  </si>
  <si>
    <t>Screening versions at the digital unit</t>
  </si>
  <si>
    <t>TOTAL EDITING AND IMAGE POST PRODUCTION</t>
  </si>
  <si>
    <t>EDITING AND IMAGE POST PRODUCTION</t>
  </si>
  <si>
    <t>transfers of the archive materials</t>
  </si>
  <si>
    <t>Image duplicates for sound</t>
  </si>
  <si>
    <t>Pitch correction 24/25 fps</t>
  </si>
  <si>
    <t>Acoustics</t>
  </si>
  <si>
    <t>other image correcting</t>
  </si>
  <si>
    <t>Footage</t>
  </si>
  <si>
    <t>Background design</t>
  </si>
  <si>
    <t>min</t>
  </si>
  <si>
    <t>(Place and date)</t>
  </si>
  <si>
    <t>Archiving of camera image</t>
  </si>
  <si>
    <t>Footage, works of art etc.</t>
  </si>
  <si>
    <t>Editing and image post production</t>
  </si>
  <si>
    <t>POST PRODUCTION</t>
  </si>
  <si>
    <t>SCRIPT AND PRE PRODUCTION</t>
  </si>
  <si>
    <t>PRE PRODUCTION CREW</t>
  </si>
  <si>
    <t>TOTAL SCRIPT AND PRE PRODUCTION</t>
  </si>
  <si>
    <t>SRIPT AND PRE PRODUCTION</t>
  </si>
  <si>
    <t>TOTAL PRE PRODUCTION CREW</t>
  </si>
  <si>
    <t>TOTAL SRIPT AND PRE PRODUCTION</t>
  </si>
  <si>
    <t>PREP RODUCTION CREW</t>
  </si>
  <si>
    <t>TOTAL PREP RODUCTION CREW</t>
  </si>
  <si>
    <t>VFX artist</t>
  </si>
  <si>
    <t>Postproduction coordinator</t>
  </si>
  <si>
    <t>VFX design</t>
  </si>
  <si>
    <t>VFX designer</t>
  </si>
  <si>
    <t>VFX producer</t>
  </si>
  <si>
    <t>Previz designer</t>
  </si>
  <si>
    <t>Storyboard artist</t>
  </si>
  <si>
    <t>bookkeeper´s verification</t>
  </si>
  <si>
    <t>DVD copies for financiers</t>
  </si>
  <si>
    <t>FinancePlan</t>
  </si>
  <si>
    <t xml:space="preserve">editor </t>
  </si>
  <si>
    <t>assistant editor</t>
  </si>
  <si>
    <t>off line unit</t>
  </si>
  <si>
    <r>
      <t xml:space="preserve">camera equipment </t>
    </r>
    <r>
      <rPr>
        <i/>
        <sz val="10"/>
        <rFont val="Arial Narrow"/>
        <family val="2"/>
      </rPr>
      <t>own/rented</t>
    </r>
    <r>
      <rPr>
        <i/>
        <sz val="8"/>
        <rFont val="Arial Narrow"/>
        <family val="2"/>
      </rPr>
      <t xml:space="preserve"> (choose one)</t>
    </r>
  </si>
  <si>
    <t>digital unit</t>
  </si>
  <si>
    <t>backup</t>
  </si>
  <si>
    <r>
      <t xml:space="preserve">sound equipment   </t>
    </r>
    <r>
      <rPr>
        <i/>
        <sz val="8"/>
        <rFont val="Arial Narrow"/>
        <family val="2"/>
      </rPr>
      <t>own/rented (choose one)</t>
    </r>
  </si>
  <si>
    <r>
      <t xml:space="preserve">light equioment  </t>
    </r>
    <r>
      <rPr>
        <i/>
        <sz val="8"/>
        <rFont val="Arial Narrow"/>
        <family val="2"/>
      </rPr>
      <t>own/rented (choose one)</t>
    </r>
  </si>
  <si>
    <t>Phone costs</t>
  </si>
  <si>
    <t>Auditing</t>
  </si>
  <si>
    <t>Juridical costs</t>
  </si>
  <si>
    <t>Digital master</t>
  </si>
  <si>
    <t>DCDM-Master</t>
  </si>
  <si>
    <t>Production support</t>
  </si>
  <si>
    <t>Status</t>
  </si>
  <si>
    <t xml:space="preserve">FINANCING PLAN </t>
  </si>
  <si>
    <t xml:space="preserve">Date: </t>
  </si>
  <si>
    <t>Currency:</t>
  </si>
  <si>
    <t>Page 1</t>
  </si>
  <si>
    <t>Budget:</t>
  </si>
  <si>
    <t>Currency Rates:</t>
  </si>
  <si>
    <t>TOTAL EURO</t>
  </si>
  <si>
    <t xml:space="preserve">DELEGATE PRODUCER: </t>
  </si>
  <si>
    <t>Application</t>
  </si>
  <si>
    <t>Date of</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</si>
  <si>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</si>
  <si>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</si>
  <si>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</si>
  <si>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</si>
  <si>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</si>
  <si>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</si>
  <si>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</si>
  <si>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</si>
  <si>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</si>
  <si>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</si>
  <si>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</si>
  <si>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</si>
  <si>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</si>
  <si>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</si>
  <si>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</si>
  <si>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</si>
  <si>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</si>
  <si>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</si>
  <si>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</si>
  <si>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</si>
  <si>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</si>
  <si>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</si>
  <si>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</si>
  <si>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</si>
  <si>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</si>
  <si>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</si>
  <si>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</si>
  <si>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</si>
  <si>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</si>
  <si>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</si>
  <si>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Production coordinator</t>
  </si>
  <si>
    <t>E&amp;O insurance</t>
  </si>
  <si>
    <t>ISAN number registration</t>
  </si>
  <si>
    <t>The Finnish Film Foundation</t>
  </si>
  <si>
    <t>Form for budgeting, financing and final report</t>
  </si>
  <si>
    <t>The tables include comments with instructions on how to fill them out and how to be in contact with the Foundation.</t>
  </si>
  <si>
    <t>The comments have been marked with a small red triangle, as seen below.</t>
  </si>
  <si>
    <t>The form includes</t>
  </si>
  <si>
    <t>Detailed Budget</t>
  </si>
  <si>
    <t>Summary of all expenses</t>
  </si>
  <si>
    <t>Financing Plan</t>
  </si>
  <si>
    <t>Co-production Financing Plan</t>
  </si>
  <si>
    <t>Cash Flow</t>
  </si>
  <si>
    <t>Interim Report</t>
  </si>
  <si>
    <t>Detailed Final Report</t>
  </si>
  <si>
    <t>Final Report</t>
  </si>
  <si>
    <t>INSTRUCTIONS</t>
  </si>
  <si>
    <t>Protection</t>
  </si>
  <si>
    <t>To remove protection, go to</t>
  </si>
  <si>
    <t>Tools</t>
  </si>
  <si>
    <t>To protect the sheet, go to</t>
  </si>
  <si>
    <t>Protect sheet</t>
  </si>
  <si>
    <t>It is good to keep the protection on and remove it only when necessary.</t>
  </si>
  <si>
    <t>Regarding the Detailed Budget and Summary sheets:</t>
  </si>
  <si>
    <t>The Detailed Budget sheet is the master page of the form. The numbers in the sheet are automatically used in other sheets.</t>
  </si>
  <si>
    <t>The film information filled out in the Summary sheet is also automatically used in other sheets.</t>
  </si>
  <si>
    <t>A tip:</t>
  </si>
  <si>
    <t>Instead of removing unnecessary rows, you can hide them or set the height of the row to 0. This way the formulas won't get mixed up.</t>
  </si>
  <si>
    <t>If it is possible, insert rows inbetween the cells that are being added so that you don't have to make corrections to the formula.</t>
  </si>
  <si>
    <t>If you insert or remove rows from the Detailed Budget sheet, you must do the same changes in the Detailed Final Report sheet.</t>
  </si>
  <si>
    <t>However, inserting or removing rows may require unprotecting the cells.</t>
  </si>
  <si>
    <t>There are addition formulas in the K and L columns of the Detailed Budget sheet. If you want to see them, widen the column from 0 to 8.</t>
  </si>
  <si>
    <t>How to fill out the Detailed Budget sheet?</t>
  </si>
  <si>
    <t>1) you must always fill a number in the amount column, even if it is 1, to make the formula work.</t>
  </si>
  <si>
    <t>2) in the unit column, you may fill out for example min, hour, day, km, person</t>
  </si>
  <si>
    <t>3) in the X column you can add a multiplier, if you wish to count for example: number of employees x nights x price per night</t>
  </si>
  <si>
    <t>4) cost/unit column is also mandatory for the formula to work</t>
  </si>
  <si>
    <t>Marking down salaries</t>
  </si>
  <si>
    <t xml:space="preserve">If the person is not employed by the production company, mark down the total sum on the row "name". Mark holiday compensation and social charges with 0. </t>
  </si>
  <si>
    <t>This applies to subcontracting and charge for utilities</t>
  </si>
  <si>
    <t>Holiday compensation and social charges are marked on the amount column as a percentage.</t>
  </si>
  <si>
    <t>(You don't have to type the percentage sign, it is added automatically.)</t>
  </si>
  <si>
    <t>If you don't want to itemize the holiday compensation and social charges, you can write down the total percentage on the amount column social charges row.</t>
  </si>
  <si>
    <t>(The percentage sign is added automatically.)</t>
  </si>
  <si>
    <t>FINANCING PLAN FOR INTERNATIONAL CO-PRODUCTIONS</t>
  </si>
  <si>
    <t>Unprotect sheet</t>
  </si>
  <si>
    <t>The sheets have been protected and only the necessary cells can be filled.</t>
  </si>
  <si>
    <t>The sheets have been protected and only the necessary cells can be filled. To unprotect the sheet, look instructions above.</t>
  </si>
  <si>
    <t xml:space="preserve">The cells that should be filled are marked with this colour: </t>
  </si>
  <si>
    <t>The sheet is for maximum five production companies. If there are more companies, insert rows by unprotecting the sheet.</t>
  </si>
  <si>
    <t>DETAILED BUDGET</t>
  </si>
  <si>
    <t>Intimacy coordinator</t>
  </si>
  <si>
    <t>Eco manager</t>
  </si>
  <si>
    <t>Film rights existing work</t>
  </si>
  <si>
    <t>Film right original screenplay</t>
  </si>
  <si>
    <t>Film financing total</t>
  </si>
  <si>
    <t>Use of own equipment</t>
  </si>
  <si>
    <t>Production company owner's work input investment</t>
  </si>
  <si>
    <t>PRODUCTION COMPANY SELF-FINANCING (Itemised)</t>
  </si>
  <si>
    <t>Other domestic financing</t>
  </si>
  <si>
    <t>Domestic investors</t>
  </si>
  <si>
    <t>FINANCER</t>
  </si>
  <si>
    <t>Other international financing</t>
  </si>
  <si>
    <t>International investors</t>
  </si>
  <si>
    <t>International pre-sales</t>
  </si>
  <si>
    <t>International co-producer</t>
  </si>
  <si>
    <t>International funding</t>
  </si>
  <si>
    <t>Other domestic pre-sales</t>
  </si>
  <si>
    <t>Distribution Company MG</t>
  </si>
  <si>
    <t>TV Company</t>
  </si>
  <si>
    <t>Domestic pre-sales</t>
  </si>
  <si>
    <t>Other foreign public funding</t>
  </si>
  <si>
    <t>Production Incentive</t>
  </si>
  <si>
    <t>Foreign Film Institute</t>
  </si>
  <si>
    <t>International public funding</t>
  </si>
  <si>
    <t>Production incentive</t>
  </si>
  <si>
    <t>Regional fund</t>
  </si>
  <si>
    <t>National fund</t>
  </si>
  <si>
    <t>Other domestic public support</t>
  </si>
  <si>
    <t>Development support 3</t>
  </si>
  <si>
    <t>Development support 2</t>
  </si>
  <si>
    <t>Development support 1</t>
  </si>
  <si>
    <t>Support from the FINNISH FILM FOUNDATION</t>
  </si>
  <si>
    <t>Confirmed date</t>
  </si>
  <si>
    <t>Application planned /  submitted date</t>
  </si>
  <si>
    <t>Select the state of financing from the drop-down menu for each row</t>
  </si>
  <si>
    <t>STATE OF FINANCING</t>
  </si>
  <si>
    <t>Film title</t>
  </si>
  <si>
    <t>Production company</t>
  </si>
  <si>
    <t>Confirmed</t>
  </si>
  <si>
    <t>Applied</t>
  </si>
  <si>
    <t>DATE</t>
  </si>
  <si>
    <t>FINANCE PLAN</t>
  </si>
  <si>
    <t>Planned</t>
  </si>
  <si>
    <t>This work sheet is protected with access only to cells necessary for filling out the finance plan - Itemise each financer (column C) and € sum (column F) on separate rows - Add rows where necessary - Instructions for unlocking the work sheet can be found in the tab marked Instructions.</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</si>
</sst>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0.00\ &quot;€&quot;"/>
  </numFmts>
  <fonts count="91">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i/>
      <sz val="8"/>
      <name val="Arial Narrow"/>
      <family val="2"/>
    </font>
    <font>
      <i/>
      <sz val="9"/>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sz val="10"/>
      <color indexed="62"/>
      <name val="Arial Narrow"/>
      <family val="2"/>
    </font>
    <font>
      <b/>
      <sz val="8"/>
      <color indexed="30"/>
      <name val="Arial Narrow"/>
      <family val="2"/>
    </font>
    <font>
      <i/>
      <sz val="10"/>
      <color indexed="30"/>
      <name val="Arial Narrow"/>
      <family val="2"/>
    </font>
    <font>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sz val="11"/>
      <color rgb="FF201F1E"/>
      <name val="Calibri"/>
      <family val="2"/>
    </font>
    <font>
      <sz val="10"/>
      <color rgb="FF23264A"/>
      <name val="Arial Narrow"/>
      <family val="2"/>
    </font>
    <font>
      <b/>
      <sz val="8"/>
      <color rgb="FF0070C0"/>
      <name val="Arial Narrow"/>
      <family val="2"/>
    </font>
    <font>
      <i/>
      <sz val="10"/>
      <color rgb="FF0070C0"/>
      <name val="Arial Narrow"/>
      <family val="2"/>
    </font>
    <font>
      <sz val="11"/>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FF"/>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color indexed="63"/>
      </left>
      <right style="thin"/>
      <top style="medium"/>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color indexed="63"/>
      </bottom>
    </border>
    <border>
      <left style="medium"/>
      <right style="thin"/>
      <top style="thin"/>
      <bottom style="thin"/>
    </border>
    <border>
      <left>
        <color indexed="63"/>
      </left>
      <right>
        <color indexed="63"/>
      </right>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61" fillId="27" borderId="0" applyNumberFormat="0" applyBorder="0" applyAlignment="0" applyProtection="0"/>
    <xf numFmtId="0" fontId="17" fillId="0" borderId="0" applyNumberFormat="0" applyFill="0" applyBorder="0" applyAlignment="0" applyProtection="0"/>
    <xf numFmtId="0" fontId="62" fillId="28" borderId="0" applyNumberFormat="0" applyBorder="0" applyAlignment="0" applyProtection="0"/>
    <xf numFmtId="0" fontId="63" fillId="29" borderId="2" applyNumberFormat="0" applyAlignment="0" applyProtection="0"/>
    <xf numFmtId="0" fontId="64" fillId="0" borderId="3" applyNumberFormat="0" applyFill="0" applyAlignment="0" applyProtection="0"/>
    <xf numFmtId="0" fontId="65"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31" borderId="2" applyNumberFormat="0" applyAlignment="0" applyProtection="0"/>
    <xf numFmtId="0" fontId="73" fillId="32" borderId="8" applyNumberFormat="0" applyAlignment="0" applyProtection="0"/>
    <xf numFmtId="0" fontId="7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944">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9"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70" fontId="0" fillId="0" borderId="0" xfId="0" applyNumberFormat="1" applyAlignment="1">
      <alignment horizontal="right"/>
    </xf>
    <xf numFmtId="170" fontId="4" fillId="0" borderId="0" xfId="59" applyNumberFormat="1" applyFont="1" applyFill="1" applyBorder="1" applyAlignment="1">
      <alignment horizontal="right"/>
    </xf>
    <xf numFmtId="170" fontId="4" fillId="0" borderId="0" xfId="49" applyNumberFormat="1" applyFont="1" applyFill="1" applyBorder="1" applyAlignment="1" applyProtection="1">
      <alignment horizontal="right"/>
      <protection/>
    </xf>
    <xf numFmtId="170"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0" fontId="4" fillId="0" borderId="0" xfId="48" applyFont="1">
      <alignment/>
      <protection/>
    </xf>
    <xf numFmtId="0" fontId="4" fillId="0" borderId="0" xfId="48" applyFont="1" applyBorder="1">
      <alignment/>
      <protection/>
    </xf>
    <xf numFmtId="0" fontId="4" fillId="0" borderId="0" xfId="48" applyFont="1" applyBorder="1" applyAlignment="1">
      <alignment horizontal="right"/>
      <protection/>
    </xf>
    <xf numFmtId="0" fontId="11" fillId="0" borderId="10" xfId="47" applyFont="1" applyBorder="1">
      <alignment/>
      <protection/>
    </xf>
    <xf numFmtId="0" fontId="10" fillId="0" borderId="11" xfId="47" applyFont="1" applyBorder="1">
      <alignment/>
      <protection/>
    </xf>
    <xf numFmtId="0" fontId="2" fillId="0" borderId="0" xfId="47" applyFont="1" applyAlignment="1">
      <alignment horizontal="right"/>
      <protection/>
    </xf>
    <xf numFmtId="0" fontId="5" fillId="0" borderId="12" xfId="49" applyFont="1" applyFill="1" applyBorder="1">
      <alignment/>
      <protection/>
    </xf>
    <xf numFmtId="0" fontId="5" fillId="0" borderId="12" xfId="49" applyFont="1" applyFill="1" applyBorder="1" applyAlignment="1">
      <alignment horizontal="left"/>
      <protection/>
    </xf>
    <xf numFmtId="0" fontId="5" fillId="0" borderId="12" xfId="49" applyFont="1" applyBorder="1">
      <alignment/>
      <protection/>
    </xf>
    <xf numFmtId="0" fontId="5" fillId="0" borderId="12" xfId="47" applyFont="1" applyBorder="1">
      <alignment/>
      <protection/>
    </xf>
    <xf numFmtId="0" fontId="5" fillId="0" borderId="13" xfId="49" applyFont="1" applyFill="1" applyBorder="1">
      <alignment/>
      <protection/>
    </xf>
    <xf numFmtId="0" fontId="3" fillId="0" borderId="10" xfId="47" applyFont="1" applyBorder="1" applyAlignment="1">
      <alignment horizontal="center"/>
      <protection/>
    </xf>
    <xf numFmtId="3" fontId="3" fillId="0" borderId="0" xfId="47" applyNumberFormat="1" applyFont="1" applyBorder="1">
      <alignment/>
      <protection/>
    </xf>
    <xf numFmtId="0" fontId="18" fillId="0" borderId="0" xfId="47" applyFont="1" applyBorder="1">
      <alignment/>
      <protection/>
    </xf>
    <xf numFmtId="0" fontId="2" fillId="0" borderId="0" xfId="48" applyFont="1" applyBorder="1">
      <alignment/>
      <protection/>
    </xf>
    <xf numFmtId="0" fontId="2" fillId="0" borderId="0" xfId="48" applyFont="1" applyAlignment="1">
      <alignment horizontal="right"/>
      <protection/>
    </xf>
    <xf numFmtId="0" fontId="3" fillId="0" borderId="14" xfId="49" applyNumberFormat="1" applyFont="1" applyFill="1" applyBorder="1" applyAlignment="1" applyProtection="1">
      <alignment horizontal="center" wrapText="1"/>
      <protection/>
    </xf>
    <xf numFmtId="0" fontId="4" fillId="0" borderId="0" xfId="48" applyFont="1" applyProtection="1">
      <alignment/>
      <protection/>
    </xf>
    <xf numFmtId="0" fontId="4" fillId="0" borderId="0" xfId="48"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15" xfId="47" applyNumberFormat="1" applyFont="1" applyBorder="1" applyProtection="1">
      <alignment/>
      <protection locked="0"/>
    </xf>
    <xf numFmtId="3" fontId="11" fillId="0" borderId="16"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15"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7"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18" xfId="49" applyNumberFormat="1" applyFont="1" applyBorder="1" applyAlignment="1" applyProtection="1">
      <alignment horizontal="right"/>
      <protection locked="0"/>
    </xf>
    <xf numFmtId="3" fontId="5" fillId="0" borderId="15"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15"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15" xfId="49" applyNumberFormat="1" applyFont="1" applyFill="1" applyBorder="1" applyAlignment="1" applyProtection="1">
      <alignment horizontal="right"/>
      <protection locked="0"/>
    </xf>
    <xf numFmtId="3" fontId="3" fillId="33" borderId="16" xfId="49" applyNumberFormat="1" applyFont="1" applyFill="1" applyBorder="1" applyAlignment="1" applyProtection="1">
      <alignment horizontal="right"/>
      <protection locked="0"/>
    </xf>
    <xf numFmtId="3" fontId="3" fillId="33" borderId="19"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7"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7" xfId="49" applyNumberFormat="1" applyFont="1" applyFill="1" applyBorder="1" applyAlignment="1" applyProtection="1">
      <alignment horizontal="center"/>
      <protection/>
    </xf>
    <xf numFmtId="0" fontId="3" fillId="0" borderId="17"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15"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15"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15" xfId="49" applyNumberFormat="1" applyFont="1" applyFill="1" applyBorder="1" applyAlignment="1" applyProtection="1">
      <alignment horizontal="center"/>
      <protection/>
    </xf>
    <xf numFmtId="1" fontId="2" fillId="33" borderId="16" xfId="49" applyNumberFormat="1" applyFont="1" applyFill="1" applyBorder="1" applyAlignment="1" applyProtection="1">
      <alignment horizontal="center"/>
      <protection/>
    </xf>
    <xf numFmtId="0" fontId="2" fillId="33" borderId="16"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5" xfId="49" applyFont="1" applyBorder="1" applyAlignment="1" applyProtection="1">
      <alignment horizontal="center"/>
      <protection locked="0"/>
    </xf>
    <xf numFmtId="0" fontId="5" fillId="0" borderId="17" xfId="49" applyFont="1" applyBorder="1" applyAlignment="1" applyProtection="1">
      <alignment horizontal="center"/>
      <protection locked="0"/>
    </xf>
    <xf numFmtId="1" fontId="5" fillId="0" borderId="17" xfId="49" applyNumberFormat="1" applyFont="1" applyFill="1" applyBorder="1" applyAlignment="1" applyProtection="1">
      <alignment horizontal="center"/>
      <protection locked="0"/>
    </xf>
    <xf numFmtId="3" fontId="5" fillId="0" borderId="17"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70" fontId="5" fillId="0" borderId="0" xfId="49" applyNumberFormat="1" applyFont="1" applyFill="1" applyBorder="1" applyAlignment="1" applyProtection="1">
      <alignment horizontal="right"/>
      <protection locked="0"/>
    </xf>
    <xf numFmtId="1" fontId="5" fillId="0" borderId="15" xfId="49" applyNumberFormat="1" applyFont="1" applyFill="1" applyBorder="1" applyAlignment="1" applyProtection="1">
      <alignment horizontal="center"/>
      <protection locked="0"/>
    </xf>
    <xf numFmtId="0" fontId="5" fillId="0" borderId="15"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18" xfId="49" applyNumberFormat="1" applyFont="1" applyFill="1" applyBorder="1" applyAlignment="1" applyProtection="1">
      <alignment horizontal="center"/>
      <protection locked="0"/>
    </xf>
    <xf numFmtId="3" fontId="5" fillId="0" borderId="18"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18"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7" xfId="49" applyNumberFormat="1" applyFont="1" applyBorder="1" applyAlignment="1" applyProtection="1">
      <alignment horizontal="right"/>
      <protection locked="0"/>
    </xf>
    <xf numFmtId="0" fontId="3" fillId="0" borderId="15" xfId="49" applyFont="1" applyBorder="1" applyAlignment="1" applyProtection="1">
      <alignment horizontal="center"/>
      <protection locked="0"/>
    </xf>
    <xf numFmtId="0" fontId="3" fillId="0" borderId="17" xfId="49" applyFont="1" applyBorder="1" applyAlignment="1" applyProtection="1">
      <alignment horizontal="center"/>
      <protection locked="0"/>
    </xf>
    <xf numFmtId="0" fontId="3" fillId="33" borderId="15"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16" xfId="49" applyFont="1" applyFill="1" applyBorder="1" applyAlignment="1" applyProtection="1">
      <alignment horizontal="center"/>
      <protection locked="0"/>
    </xf>
    <xf numFmtId="0" fontId="5" fillId="33" borderId="19" xfId="49" applyFont="1" applyFill="1" applyBorder="1" applyAlignment="1" applyProtection="1">
      <alignment horizontal="center"/>
      <protection locked="0"/>
    </xf>
    <xf numFmtId="3" fontId="5" fillId="33" borderId="19" xfId="49" applyNumberFormat="1" applyFont="1" applyFill="1" applyBorder="1" applyAlignment="1" applyProtection="1">
      <alignment horizontal="right"/>
      <protection locked="0"/>
    </xf>
    <xf numFmtId="3" fontId="2" fillId="33" borderId="19" xfId="49" applyNumberFormat="1" applyFont="1" applyFill="1" applyBorder="1" applyAlignment="1" applyProtection="1">
      <alignment horizontal="right"/>
      <protection locked="0"/>
    </xf>
    <xf numFmtId="0" fontId="3" fillId="33" borderId="19" xfId="49" applyFont="1" applyFill="1" applyBorder="1" applyAlignment="1" applyProtection="1">
      <alignment horizontal="center"/>
      <protection locked="0"/>
    </xf>
    <xf numFmtId="0" fontId="3" fillId="0" borderId="19" xfId="49" applyFont="1" applyFill="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0" xfId="47" applyNumberFormat="1" applyFont="1" applyBorder="1" applyAlignment="1" applyProtection="1">
      <alignment horizontal="center"/>
      <protection locked="0"/>
    </xf>
    <xf numFmtId="3" fontId="3" fillId="0" borderId="10"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8" fillId="0" borderId="12" xfId="47" applyNumberFormat="1" applyFont="1" applyBorder="1" applyProtection="1">
      <alignment/>
      <protection locked="0"/>
    </xf>
    <xf numFmtId="3" fontId="10" fillId="0" borderId="13" xfId="47" applyNumberFormat="1" applyFont="1" applyBorder="1" applyProtection="1">
      <alignment/>
      <protection locked="0"/>
    </xf>
    <xf numFmtId="3" fontId="5" fillId="0" borderId="12" xfId="47" applyNumberFormat="1" applyFont="1" applyBorder="1" applyProtection="1">
      <alignment/>
      <protection locked="0"/>
    </xf>
    <xf numFmtId="3" fontId="10" fillId="0" borderId="21" xfId="47" applyNumberFormat="1" applyFont="1" applyBorder="1" applyProtection="1">
      <alignment/>
      <protection locked="0"/>
    </xf>
    <xf numFmtId="3" fontId="5" fillId="0" borderId="22" xfId="47" applyNumberFormat="1" applyFont="1" applyBorder="1" applyProtection="1">
      <alignment/>
      <protection locked="0"/>
    </xf>
    <xf numFmtId="3" fontId="3" fillId="0" borderId="10"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3" xfId="49" applyNumberFormat="1" applyFont="1" applyFill="1" applyBorder="1" applyAlignment="1" applyProtection="1">
      <alignment horizontal="right"/>
      <protection locked="0"/>
    </xf>
    <xf numFmtId="3" fontId="18" fillId="0" borderId="0" xfId="47" applyNumberFormat="1" applyFont="1" applyBorder="1" applyProtection="1">
      <alignment/>
      <protection locked="0"/>
    </xf>
    <xf numFmtId="0" fontId="3" fillId="0" borderId="10"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8" fillId="0" borderId="12" xfId="47" applyFont="1" applyBorder="1" applyAlignment="1" applyProtection="1">
      <alignment horizontal="center"/>
      <protection locked="0"/>
    </xf>
    <xf numFmtId="1" fontId="10" fillId="0" borderId="0" xfId="47" applyNumberFormat="1" applyFont="1" applyProtection="1">
      <alignment/>
      <protection locked="0"/>
    </xf>
    <xf numFmtId="1" fontId="5" fillId="0" borderId="23" xfId="47" applyNumberFormat="1" applyFont="1" applyBorder="1" applyProtection="1">
      <alignment/>
      <protection locked="0"/>
    </xf>
    <xf numFmtId="0" fontId="5" fillId="0" borderId="12" xfId="47" applyFont="1" applyBorder="1" applyProtection="1">
      <alignment/>
      <protection locked="0"/>
    </xf>
    <xf numFmtId="0" fontId="5" fillId="0" borderId="22" xfId="47" applyFont="1" applyBorder="1" applyProtection="1">
      <alignment/>
      <protection locked="0"/>
    </xf>
    <xf numFmtId="0" fontId="11" fillId="0" borderId="20"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4"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4" xfId="50" applyFont="1" applyBorder="1" applyAlignment="1" applyProtection="1">
      <alignment horizontal="center"/>
      <protection locked="0"/>
    </xf>
    <xf numFmtId="0" fontId="3" fillId="0" borderId="25" xfId="50" applyFont="1" applyBorder="1" applyAlignment="1" applyProtection="1">
      <alignment horizontal="center"/>
      <protection locked="0"/>
    </xf>
    <xf numFmtId="0" fontId="3" fillId="0" borderId="26" xfId="50" applyFont="1" applyBorder="1" applyAlignment="1" applyProtection="1">
      <alignment horizontal="center"/>
      <protection locked="0"/>
    </xf>
    <xf numFmtId="0" fontId="3" fillId="0" borderId="27" xfId="50" applyFont="1" applyBorder="1" applyAlignment="1" applyProtection="1" quotePrefix="1">
      <alignment horizontal="center"/>
      <protection locked="0"/>
    </xf>
    <xf numFmtId="3" fontId="5" fillId="0" borderId="26" xfId="50" applyNumberFormat="1" applyFont="1" applyBorder="1" applyProtection="1">
      <alignment/>
      <protection locked="0"/>
    </xf>
    <xf numFmtId="0" fontId="3" fillId="0" borderId="24" xfId="50" applyFont="1" applyBorder="1" applyAlignment="1" applyProtection="1">
      <alignment horizontal="center"/>
      <protection/>
    </xf>
    <xf numFmtId="0" fontId="3" fillId="0" borderId="25" xfId="50" applyFont="1" applyBorder="1" applyAlignment="1" applyProtection="1">
      <alignment horizontal="center"/>
      <protection/>
    </xf>
    <xf numFmtId="0" fontId="3" fillId="0" borderId="26" xfId="50" applyFont="1" applyBorder="1" applyAlignment="1" applyProtection="1">
      <alignment horizontal="center"/>
      <protection/>
    </xf>
    <xf numFmtId="0" fontId="3" fillId="0" borderId="27" xfId="50" applyFont="1" applyBorder="1" applyAlignment="1" applyProtection="1" quotePrefix="1">
      <alignment horizontal="center"/>
      <protection/>
    </xf>
    <xf numFmtId="3" fontId="5" fillId="0" borderId="26" xfId="50" applyNumberFormat="1" applyFont="1" applyBorder="1" applyProtection="1">
      <alignment/>
      <protection/>
    </xf>
    <xf numFmtId="3" fontId="5" fillId="0" borderId="27" xfId="50" applyNumberFormat="1" applyFont="1" applyBorder="1" applyProtection="1">
      <alignment/>
      <protection/>
    </xf>
    <xf numFmtId="3" fontId="3" fillId="0" borderId="14" xfId="50" applyNumberFormat="1" applyFont="1" applyBorder="1" applyProtection="1">
      <alignment/>
      <protection/>
    </xf>
    <xf numFmtId="3" fontId="3" fillId="0" borderId="27" xfId="50" applyNumberFormat="1" applyFont="1" applyBorder="1" applyProtection="1">
      <alignment/>
      <protection/>
    </xf>
    <xf numFmtId="3" fontId="2" fillId="0" borderId="20" xfId="50" applyNumberFormat="1" applyFont="1" applyBorder="1" applyProtection="1">
      <alignment/>
      <protection/>
    </xf>
    <xf numFmtId="0" fontId="3" fillId="0" borderId="0" xfId="50" applyFont="1" applyProtection="1">
      <alignment/>
      <protection locked="0"/>
    </xf>
    <xf numFmtId="0" fontId="5" fillId="0" borderId="17" xfId="50" applyFont="1" applyBorder="1" applyProtection="1">
      <alignment/>
      <protection locked="0"/>
    </xf>
    <xf numFmtId="3" fontId="5" fillId="0" borderId="28" xfId="50" applyNumberFormat="1" applyFont="1" applyBorder="1" applyProtection="1">
      <alignment/>
      <protection locked="0"/>
    </xf>
    <xf numFmtId="0" fontId="2" fillId="0" borderId="0" xfId="50" applyFont="1" applyProtection="1">
      <alignment/>
      <protection locked="0"/>
    </xf>
    <xf numFmtId="0" fontId="5" fillId="0" borderId="29" xfId="50" applyFont="1" applyBorder="1" applyProtection="1">
      <alignment/>
      <protection locked="0"/>
    </xf>
    <xf numFmtId="0" fontId="5" fillId="0" borderId="30" xfId="50" applyFont="1" applyBorder="1" applyProtection="1">
      <alignment/>
      <protection locked="0"/>
    </xf>
    <xf numFmtId="0" fontId="4" fillId="0" borderId="0" xfId="49" applyFont="1" applyBorder="1" applyAlignment="1" applyProtection="1">
      <alignment horizontal="left"/>
      <protection/>
    </xf>
    <xf numFmtId="49" fontId="2" fillId="0" borderId="15"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15"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16"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0" fontId="2" fillId="0" borderId="0" xfId="49" applyNumberFormat="1" applyFont="1" applyFill="1" applyBorder="1" applyAlignment="1" applyProtection="1">
      <alignment horizontal="center"/>
      <protection/>
    </xf>
    <xf numFmtId="170"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70" fontId="4" fillId="0" borderId="0" xfId="59" applyNumberFormat="1" applyFont="1" applyFill="1" applyBorder="1" applyAlignment="1" applyProtection="1">
      <alignment horizontal="right"/>
      <protection/>
    </xf>
    <xf numFmtId="0" fontId="2" fillId="33" borderId="31" xfId="49" applyFont="1" applyFill="1" applyBorder="1" applyProtection="1">
      <alignment/>
      <protection/>
    </xf>
    <xf numFmtId="0" fontId="4" fillId="33" borderId="19" xfId="49" applyFont="1" applyFill="1" applyBorder="1" applyProtection="1">
      <alignment/>
      <protection/>
    </xf>
    <xf numFmtId="0" fontId="5" fillId="33" borderId="19" xfId="49" applyFont="1" applyFill="1" applyBorder="1" applyAlignment="1" applyProtection="1">
      <alignment horizontal="center"/>
      <protection/>
    </xf>
    <xf numFmtId="3" fontId="5" fillId="33" borderId="19" xfId="49" applyNumberFormat="1" applyFont="1" applyFill="1" applyBorder="1" applyAlignment="1" applyProtection="1">
      <alignment horizontal="right"/>
      <protection/>
    </xf>
    <xf numFmtId="3" fontId="2" fillId="33" borderId="32"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9" xfId="49" applyFont="1" applyFill="1" applyBorder="1" applyProtection="1">
      <alignment/>
      <protection/>
    </xf>
    <xf numFmtId="0" fontId="3" fillId="33" borderId="19"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26" xfId="49" applyFont="1" applyFill="1" applyBorder="1" applyProtection="1">
      <alignment/>
      <protection/>
    </xf>
    <xf numFmtId="0" fontId="2" fillId="33" borderId="17" xfId="49" applyFont="1" applyFill="1" applyBorder="1" applyProtection="1">
      <alignment/>
      <protection/>
    </xf>
    <xf numFmtId="0" fontId="3" fillId="33" borderId="17" xfId="49" applyFont="1" applyFill="1" applyBorder="1" applyAlignment="1" applyProtection="1">
      <alignment horizontal="center"/>
      <protection/>
    </xf>
    <xf numFmtId="3" fontId="2" fillId="33" borderId="33" xfId="49" applyNumberFormat="1" applyFont="1" applyFill="1" applyBorder="1" applyAlignment="1" applyProtection="1">
      <alignment horizontal="right"/>
      <protection/>
    </xf>
    <xf numFmtId="0" fontId="2" fillId="0" borderId="31" xfId="49" applyFont="1" applyFill="1" applyBorder="1" applyProtection="1">
      <alignment/>
      <protection/>
    </xf>
    <xf numFmtId="0" fontId="0" fillId="0" borderId="19" xfId="0" applyFill="1" applyBorder="1" applyAlignment="1" applyProtection="1">
      <alignment/>
      <protection/>
    </xf>
    <xf numFmtId="0" fontId="0" fillId="0" borderId="19" xfId="0" applyBorder="1" applyAlignment="1" applyProtection="1">
      <alignment/>
      <protection/>
    </xf>
    <xf numFmtId="170" fontId="3" fillId="0" borderId="19" xfId="49" applyNumberFormat="1" applyFont="1" applyFill="1" applyBorder="1" applyAlignment="1" applyProtection="1">
      <alignment horizontal="right"/>
      <protection/>
    </xf>
    <xf numFmtId="0" fontId="3" fillId="0" borderId="19" xfId="49" applyFont="1" applyFill="1" applyBorder="1" applyAlignment="1" applyProtection="1">
      <alignment horizontal="center"/>
      <protection/>
    </xf>
    <xf numFmtId="3" fontId="3" fillId="0" borderId="32" xfId="49" applyNumberFormat="1" applyFont="1" applyFill="1" applyBorder="1" applyAlignment="1" applyProtection="1">
      <alignment horizontal="right"/>
      <protection/>
    </xf>
    <xf numFmtId="0" fontId="2" fillId="0" borderId="31" xfId="49" applyFont="1" applyBorder="1" applyProtection="1">
      <alignment/>
      <protection/>
    </xf>
    <xf numFmtId="170" fontId="3" fillId="0" borderId="19" xfId="49" applyNumberFormat="1" applyFont="1" applyBorder="1" applyAlignment="1" applyProtection="1">
      <alignment horizontal="right"/>
      <protection/>
    </xf>
    <xf numFmtId="9" fontId="3" fillId="0" borderId="19" xfId="49" applyNumberFormat="1" applyFont="1" applyBorder="1" applyAlignment="1" applyProtection="1">
      <alignment horizontal="center"/>
      <protection/>
    </xf>
    <xf numFmtId="3" fontId="3" fillId="0" borderId="32"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4" xfId="49" applyNumberFormat="1" applyFont="1" applyBorder="1" applyAlignment="1" applyProtection="1">
      <alignment horizontal="right"/>
      <protection/>
    </xf>
    <xf numFmtId="0" fontId="2" fillId="33" borderId="20" xfId="49" applyFont="1" applyFill="1" applyBorder="1" applyProtection="1">
      <alignment/>
      <protection/>
    </xf>
    <xf numFmtId="0" fontId="3" fillId="33" borderId="16" xfId="49" applyFont="1" applyFill="1" applyBorder="1" applyAlignment="1" applyProtection="1">
      <alignment horizontal="center"/>
      <protection/>
    </xf>
    <xf numFmtId="3" fontId="2" fillId="33" borderId="35"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170" fontId="5" fillId="0" borderId="36" xfId="0" applyNumberFormat="1" applyFont="1" applyBorder="1" applyAlignment="1" applyProtection="1">
      <alignment horizontal="right"/>
      <protection/>
    </xf>
    <xf numFmtId="170" fontId="5" fillId="0" borderId="37" xfId="0" applyNumberFormat="1" applyFont="1" applyBorder="1" applyAlignment="1" applyProtection="1">
      <alignment horizontal="right"/>
      <protection/>
    </xf>
    <xf numFmtId="170" fontId="5" fillId="0" borderId="38" xfId="0" applyNumberFormat="1" applyFont="1" applyBorder="1" applyAlignment="1" applyProtection="1">
      <alignment horizontal="right"/>
      <protection/>
    </xf>
    <xf numFmtId="170" fontId="5" fillId="33" borderId="38"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39" xfId="49" applyNumberFormat="1" applyFont="1" applyFill="1" applyBorder="1" applyAlignment="1" applyProtection="1">
      <alignment horizontal="center" wrapText="1"/>
      <protection/>
    </xf>
    <xf numFmtId="0" fontId="3" fillId="0" borderId="36" xfId="49" applyNumberFormat="1" applyFont="1" applyFill="1" applyBorder="1" applyAlignment="1" applyProtection="1">
      <alignment horizontal="center" wrapText="1"/>
      <protection/>
    </xf>
    <xf numFmtId="170" fontId="5" fillId="0" borderId="17" xfId="0" applyNumberFormat="1" applyFont="1" applyBorder="1" applyAlignment="1" applyProtection="1">
      <alignment horizontal="right"/>
      <protection/>
    </xf>
    <xf numFmtId="170" fontId="5" fillId="33" borderId="40" xfId="0" applyNumberFormat="1" applyFont="1" applyFill="1" applyBorder="1" applyAlignment="1" applyProtection="1">
      <alignment horizontal="right"/>
      <protection/>
    </xf>
    <xf numFmtId="3" fontId="7" fillId="0" borderId="41" xfId="0" applyNumberFormat="1" applyFont="1" applyBorder="1" applyAlignment="1" applyProtection="1">
      <alignment horizontal="right"/>
      <protection/>
    </xf>
    <xf numFmtId="170" fontId="3" fillId="0" borderId="14" xfId="49" applyNumberFormat="1" applyFont="1" applyFill="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9" fillId="0" borderId="0" xfId="0" applyFont="1"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15" xfId="49" applyFont="1" applyBorder="1" applyAlignment="1" applyProtection="1">
      <alignment/>
      <protection locked="0"/>
    </xf>
    <xf numFmtId="0" fontId="2" fillId="0" borderId="15"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7" xfId="49" applyFont="1" applyFill="1" applyBorder="1" applyAlignment="1" applyProtection="1">
      <alignment/>
      <protection locked="0"/>
    </xf>
    <xf numFmtId="0" fontId="4" fillId="0" borderId="15" xfId="49" applyFont="1" applyFill="1"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2" fillId="33" borderId="15" xfId="49" applyFont="1" applyFill="1" applyBorder="1" applyAlignment="1" applyProtection="1">
      <alignment/>
      <protection locked="0"/>
    </xf>
    <xf numFmtId="0" fontId="4" fillId="0" borderId="0" xfId="0" applyFont="1" applyAlignment="1" applyProtection="1">
      <alignment/>
      <protection locked="0"/>
    </xf>
    <xf numFmtId="0" fontId="4" fillId="0" borderId="18" xfId="49" applyFont="1" applyFill="1" applyBorder="1" applyAlignment="1" applyProtection="1">
      <alignment/>
      <protection locked="0"/>
    </xf>
    <xf numFmtId="0" fontId="4" fillId="0" borderId="17" xfId="49" applyFont="1" applyBorder="1" applyAlignment="1" applyProtection="1">
      <alignment/>
      <protection locked="0"/>
    </xf>
    <xf numFmtId="0" fontId="4" fillId="0" borderId="18" xfId="49" applyFont="1" applyBorder="1" applyAlignment="1" applyProtection="1">
      <alignment/>
      <protection locked="0"/>
    </xf>
    <xf numFmtId="0" fontId="6" fillId="0" borderId="0" xfId="49" applyFont="1" applyBorder="1" applyAlignment="1" applyProtection="1">
      <alignment/>
      <protection locked="0"/>
    </xf>
    <xf numFmtId="0" fontId="6" fillId="0" borderId="17" xfId="49" applyFont="1" applyBorder="1" applyAlignment="1" applyProtection="1">
      <alignment/>
      <protection locked="0"/>
    </xf>
    <xf numFmtId="0" fontId="2" fillId="0" borderId="17" xfId="49" applyFont="1" applyBorder="1" applyAlignment="1" applyProtection="1">
      <alignment/>
      <protection locked="0"/>
    </xf>
    <xf numFmtId="0" fontId="2" fillId="0" borderId="17"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15"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16" xfId="49" applyFont="1" applyFill="1" applyBorder="1" applyAlignment="1" applyProtection="1">
      <alignment/>
      <protection locked="0"/>
    </xf>
    <xf numFmtId="0" fontId="0" fillId="0" borderId="17"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9" xfId="49" applyFont="1" applyFill="1" applyBorder="1" applyAlignment="1" applyProtection="1">
      <alignment/>
      <protection locked="0"/>
    </xf>
    <xf numFmtId="0" fontId="0" fillId="33" borderId="19" xfId="0" applyFill="1" applyBorder="1" applyAlignment="1" applyProtection="1">
      <alignment/>
      <protection locked="0"/>
    </xf>
    <xf numFmtId="0" fontId="0" fillId="0" borderId="19" xfId="0" applyFill="1" applyBorder="1" applyAlignment="1" applyProtection="1">
      <alignment/>
      <protection locked="0"/>
    </xf>
    <xf numFmtId="0" fontId="0" fillId="0" borderId="19" xfId="0" applyBorder="1" applyAlignment="1" applyProtection="1">
      <alignment/>
      <protection locked="0"/>
    </xf>
    <xf numFmtId="0" fontId="21" fillId="0" borderId="0" xfId="0" applyFont="1" applyAlignment="1" applyProtection="1">
      <alignment/>
      <protection/>
    </xf>
    <xf numFmtId="0" fontId="2" fillId="0" borderId="0" xfId="49" applyFont="1" applyBorder="1" applyAlignment="1" applyProtection="1">
      <alignment/>
      <protection/>
    </xf>
    <xf numFmtId="3" fontId="5" fillId="0" borderId="36" xfId="0" applyNumberFormat="1" applyFont="1" applyBorder="1" applyAlignment="1" applyProtection="1">
      <alignment/>
      <protection/>
    </xf>
    <xf numFmtId="3" fontId="5" fillId="0" borderId="0" xfId="0" applyNumberFormat="1" applyFont="1" applyAlignment="1" applyProtection="1">
      <alignment/>
      <protection/>
    </xf>
    <xf numFmtId="0" fontId="4" fillId="0" borderId="15" xfId="49" applyFont="1" applyBorder="1" applyAlignment="1" applyProtection="1">
      <alignment/>
      <protection/>
    </xf>
    <xf numFmtId="3" fontId="5" fillId="0" borderId="37" xfId="0" applyNumberFormat="1" applyFont="1" applyBorder="1" applyAlignment="1" applyProtection="1">
      <alignment/>
      <protection/>
    </xf>
    <xf numFmtId="3" fontId="5" fillId="0" borderId="15" xfId="0" applyNumberFormat="1" applyFont="1" applyBorder="1" applyAlignment="1" applyProtection="1">
      <alignment/>
      <protection/>
    </xf>
    <xf numFmtId="0" fontId="2" fillId="0" borderId="15" xfId="49" applyFont="1" applyBorder="1" applyAlignment="1" applyProtection="1">
      <alignment/>
      <protection/>
    </xf>
    <xf numFmtId="3" fontId="5" fillId="0" borderId="38" xfId="0" applyNumberFormat="1" applyFont="1" applyBorder="1" applyAlignment="1" applyProtection="1">
      <alignment/>
      <protection/>
    </xf>
    <xf numFmtId="3" fontId="5" fillId="0" borderId="16"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7" xfId="0" applyNumberFormat="1" applyFont="1" applyBorder="1" applyAlignment="1" applyProtection="1">
      <alignment/>
      <protection/>
    </xf>
    <xf numFmtId="3" fontId="5" fillId="0" borderId="36"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15" xfId="49" applyFont="1" applyFill="1" applyBorder="1" applyAlignment="1" applyProtection="1">
      <alignment/>
      <protection/>
    </xf>
    <xf numFmtId="0" fontId="2" fillId="0" borderId="15" xfId="49" applyFont="1" applyFill="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1" fontId="2" fillId="33" borderId="15" xfId="49" applyNumberFormat="1" applyFont="1" applyFill="1" applyBorder="1" applyAlignment="1" applyProtection="1">
      <alignment horizontal="right"/>
      <protection/>
    </xf>
    <xf numFmtId="0" fontId="2" fillId="33" borderId="15" xfId="49"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16"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16" xfId="49" applyFont="1" applyFill="1" applyBorder="1" applyAlignment="1" applyProtection="1">
      <alignment/>
      <protection/>
    </xf>
    <xf numFmtId="3" fontId="5" fillId="0" borderId="28" xfId="0" applyNumberFormat="1" applyFont="1" applyBorder="1" applyAlignment="1" applyProtection="1">
      <alignment/>
      <protection/>
    </xf>
    <xf numFmtId="3" fontId="5" fillId="0" borderId="42"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1" xfId="0" applyFont="1" applyBorder="1" applyAlignment="1" applyProtection="1">
      <alignment/>
      <protection/>
    </xf>
    <xf numFmtId="3" fontId="5" fillId="33" borderId="40" xfId="0" applyNumberFormat="1" applyFont="1" applyFill="1" applyBorder="1" applyAlignment="1" applyProtection="1">
      <alignment/>
      <protection/>
    </xf>
    <xf numFmtId="3" fontId="5" fillId="0" borderId="38" xfId="0" applyNumberFormat="1" applyFont="1" applyFill="1" applyBorder="1" applyAlignment="1" applyProtection="1">
      <alignment/>
      <protection/>
    </xf>
    <xf numFmtId="170" fontId="5" fillId="0" borderId="38" xfId="0" applyNumberFormat="1" applyFont="1" applyFill="1" applyBorder="1" applyAlignment="1" applyProtection="1">
      <alignment horizontal="right"/>
      <protection/>
    </xf>
    <xf numFmtId="3" fontId="5" fillId="0" borderId="40" xfId="0" applyNumberFormat="1" applyFont="1" applyFill="1" applyBorder="1" applyAlignment="1" applyProtection="1">
      <alignment/>
      <protection/>
    </xf>
    <xf numFmtId="170" fontId="5" fillId="0" borderId="40"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15" xfId="49" applyNumberFormat="1" applyFont="1" applyBorder="1" applyAlignment="1" applyProtection="1">
      <alignment horizontal="right"/>
      <protection/>
    </xf>
    <xf numFmtId="3" fontId="5" fillId="0" borderId="17" xfId="49" applyNumberFormat="1" applyFont="1" applyBorder="1" applyAlignment="1" applyProtection="1">
      <alignment horizontal="right"/>
      <protection/>
    </xf>
    <xf numFmtId="3" fontId="3" fillId="33" borderId="15"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15" xfId="49" applyNumberFormat="1" applyFont="1" applyFill="1" applyBorder="1" applyAlignment="1" applyProtection="1">
      <alignment horizontal="right"/>
      <protection/>
    </xf>
    <xf numFmtId="3" fontId="3" fillId="0" borderId="15"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7" xfId="49" applyNumberFormat="1" applyFont="1" applyBorder="1" applyAlignment="1" applyProtection="1">
      <alignment/>
      <protection/>
    </xf>
    <xf numFmtId="3" fontId="3" fillId="33" borderId="16" xfId="49" applyNumberFormat="1" applyFont="1" applyFill="1" applyBorder="1" applyAlignment="1" applyProtection="1">
      <alignment horizontal="right"/>
      <protection/>
    </xf>
    <xf numFmtId="3" fontId="3" fillId="0" borderId="41" xfId="49" applyNumberFormat="1" applyFont="1" applyFill="1" applyBorder="1" applyAlignment="1" applyProtection="1">
      <alignment horizontal="right"/>
      <protection/>
    </xf>
    <xf numFmtId="0" fontId="3" fillId="0" borderId="41" xfId="49" applyFont="1" applyFill="1" applyBorder="1" applyAlignment="1" applyProtection="1">
      <alignment/>
      <protection/>
    </xf>
    <xf numFmtId="3" fontId="3" fillId="33" borderId="19" xfId="49" applyNumberFormat="1" applyFont="1" applyFill="1" applyBorder="1" applyAlignment="1" applyProtection="1">
      <alignment horizontal="right"/>
      <protection/>
    </xf>
    <xf numFmtId="3" fontId="2" fillId="33" borderId="32" xfId="49" applyNumberFormat="1" applyFont="1" applyFill="1" applyBorder="1" applyAlignment="1" applyProtection="1">
      <alignment/>
      <protection/>
    </xf>
    <xf numFmtId="3" fontId="3" fillId="33" borderId="17" xfId="49" applyNumberFormat="1" applyFont="1" applyFill="1" applyBorder="1" applyAlignment="1" applyProtection="1">
      <alignment horizontal="right"/>
      <protection/>
    </xf>
    <xf numFmtId="3" fontId="3" fillId="0" borderId="19" xfId="49" applyNumberFormat="1" applyFont="1" applyFill="1" applyBorder="1" applyAlignment="1" applyProtection="1">
      <alignment horizontal="right"/>
      <protection/>
    </xf>
    <xf numFmtId="3" fontId="2" fillId="0" borderId="32"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3" xfId="49" applyFont="1" applyFill="1" applyBorder="1" applyProtection="1">
      <alignment/>
      <protection/>
    </xf>
    <xf numFmtId="0" fontId="4" fillId="0" borderId="43" xfId="49" applyFont="1" applyBorder="1" applyProtection="1">
      <alignment/>
      <protection/>
    </xf>
    <xf numFmtId="3" fontId="5" fillId="0" borderId="40" xfId="50" applyNumberFormat="1" applyFont="1" applyBorder="1" applyProtection="1">
      <alignment/>
      <protection locked="0"/>
    </xf>
    <xf numFmtId="3" fontId="3" fillId="0" borderId="44" xfId="50" applyNumberFormat="1" applyFont="1" applyBorder="1" applyProtection="1">
      <alignment/>
      <protection/>
    </xf>
    <xf numFmtId="3" fontId="2" fillId="0" borderId="45" xfId="50" applyNumberFormat="1" applyFont="1" applyBorder="1" applyProtection="1">
      <alignment/>
      <protection/>
    </xf>
    <xf numFmtId="3" fontId="2" fillId="0" borderId="46" xfId="50" applyNumberFormat="1" applyFont="1" applyBorder="1" applyProtection="1">
      <alignment/>
      <protection/>
    </xf>
    <xf numFmtId="0" fontId="14" fillId="0" borderId="20" xfId="50" applyFont="1" applyBorder="1" applyProtection="1">
      <alignment/>
      <protection/>
    </xf>
    <xf numFmtId="3" fontId="5" fillId="0" borderId="47" xfId="50" applyNumberFormat="1" applyFont="1" applyBorder="1" applyProtection="1">
      <alignment/>
      <protection/>
    </xf>
    <xf numFmtId="3" fontId="5" fillId="0" borderId="40" xfId="50" applyNumberFormat="1" applyFont="1" applyBorder="1" applyProtection="1">
      <alignment/>
      <protection/>
    </xf>
    <xf numFmtId="0" fontId="5" fillId="0" borderId="36" xfId="49" applyNumberFormat="1" applyFont="1" applyFill="1" applyBorder="1" applyAlignment="1" applyProtection="1">
      <alignment horizontal="center"/>
      <protection locked="0"/>
    </xf>
    <xf numFmtId="0" fontId="5" fillId="0" borderId="36" xfId="49" applyFont="1" applyBorder="1" applyAlignment="1" applyProtection="1">
      <alignment horizontal="center"/>
      <protection locked="0"/>
    </xf>
    <xf numFmtId="0" fontId="5" fillId="0" borderId="40" xfId="49" applyFont="1" applyBorder="1" applyAlignment="1" applyProtection="1">
      <alignment horizontal="center"/>
      <protection locked="0"/>
    </xf>
    <xf numFmtId="0" fontId="5" fillId="0" borderId="37" xfId="49" applyFont="1" applyFill="1" applyBorder="1" applyAlignment="1" applyProtection="1">
      <alignment horizontal="center"/>
      <protection locked="0"/>
    </xf>
    <xf numFmtId="0" fontId="5" fillId="0" borderId="48" xfId="49" applyFont="1" applyBorder="1" applyAlignment="1" applyProtection="1">
      <alignment horizontal="center"/>
      <protection locked="0"/>
    </xf>
    <xf numFmtId="3" fontId="5" fillId="0" borderId="28" xfId="49" applyNumberFormat="1" applyFont="1" applyBorder="1" applyAlignment="1" applyProtection="1">
      <alignment horizontal="right"/>
      <protection/>
    </xf>
    <xf numFmtId="3" fontId="5" fillId="0" borderId="26" xfId="49" applyNumberFormat="1" applyFont="1" applyBorder="1" applyAlignment="1" applyProtection="1">
      <alignment horizontal="right"/>
      <protection/>
    </xf>
    <xf numFmtId="3" fontId="5" fillId="0" borderId="42" xfId="49" applyNumberFormat="1" applyFont="1" applyBorder="1" applyAlignment="1" applyProtection="1">
      <alignment horizontal="right"/>
      <protection/>
    </xf>
    <xf numFmtId="0" fontId="5" fillId="0" borderId="36" xfId="49" applyFont="1" applyFill="1" applyBorder="1" applyAlignment="1" applyProtection="1">
      <alignment/>
      <protection/>
    </xf>
    <xf numFmtId="9" fontId="3" fillId="0" borderId="36" xfId="59" applyFont="1" applyFill="1" applyBorder="1" applyAlignment="1" applyProtection="1">
      <alignment/>
      <protection/>
    </xf>
    <xf numFmtId="3" fontId="5" fillId="0" borderId="40" xfId="49" applyNumberFormat="1" applyFont="1" applyFill="1" applyBorder="1" applyAlignment="1" applyProtection="1">
      <alignment/>
      <protection/>
    </xf>
    <xf numFmtId="3" fontId="5" fillId="0" borderId="36" xfId="49" applyNumberFormat="1" applyFont="1" applyFill="1" applyBorder="1" applyAlignment="1" applyProtection="1">
      <alignment/>
      <protection/>
    </xf>
    <xf numFmtId="3" fontId="5" fillId="0" borderId="37" xfId="49" applyNumberFormat="1" applyFont="1" applyFill="1" applyBorder="1" applyAlignment="1" applyProtection="1">
      <alignment/>
      <protection/>
    </xf>
    <xf numFmtId="0" fontId="3" fillId="0" borderId="17" xfId="49" applyNumberFormat="1" applyFont="1" applyFill="1" applyBorder="1" applyAlignment="1" applyProtection="1">
      <alignment horizontal="center"/>
      <protection locked="0"/>
    </xf>
    <xf numFmtId="3" fontId="3" fillId="0" borderId="17" xfId="49" applyNumberFormat="1" applyFont="1" applyFill="1" applyBorder="1" applyAlignment="1" applyProtection="1">
      <alignment horizontal="right"/>
      <protection locked="0"/>
    </xf>
    <xf numFmtId="3" fontId="3" fillId="0" borderId="17" xfId="49" applyNumberFormat="1" applyFont="1" applyBorder="1" applyAlignment="1" applyProtection="1">
      <alignment horizontal="center"/>
      <protection/>
    </xf>
    <xf numFmtId="0" fontId="3" fillId="0" borderId="17" xfId="49" applyFont="1" applyFill="1" applyBorder="1" applyAlignment="1" applyProtection="1">
      <alignment horizontal="center"/>
      <protection/>
    </xf>
    <xf numFmtId="3" fontId="5" fillId="0" borderId="33" xfId="49" applyNumberFormat="1" applyFont="1" applyBorder="1" applyAlignment="1" applyProtection="1">
      <alignment/>
      <protection/>
    </xf>
    <xf numFmtId="0" fontId="5" fillId="0" borderId="37" xfId="49" applyFont="1" applyBorder="1" applyAlignment="1" applyProtection="1">
      <alignment horizontal="center"/>
      <protection locked="0"/>
    </xf>
    <xf numFmtId="3" fontId="5" fillId="0" borderId="36" xfId="49" applyNumberFormat="1" applyFont="1" applyBorder="1" applyAlignment="1" applyProtection="1">
      <alignment horizontal="right"/>
      <protection/>
    </xf>
    <xf numFmtId="3" fontId="5" fillId="0" borderId="40" xfId="49" applyNumberFormat="1" applyFont="1" applyBorder="1" applyAlignment="1" applyProtection="1">
      <alignment horizontal="right"/>
      <protection/>
    </xf>
    <xf numFmtId="3" fontId="5" fillId="0" borderId="37" xfId="49" applyNumberFormat="1" applyFont="1" applyBorder="1" applyAlignment="1" applyProtection="1">
      <alignment horizontal="right"/>
      <protection/>
    </xf>
    <xf numFmtId="3" fontId="3" fillId="0" borderId="37" xfId="49" applyNumberFormat="1" applyFont="1" applyBorder="1" applyAlignment="1" applyProtection="1">
      <alignment/>
      <protection/>
    </xf>
    <xf numFmtId="0" fontId="5" fillId="0" borderId="16" xfId="49" applyFont="1" applyBorder="1" applyAlignment="1" applyProtection="1">
      <alignment horizontal="center"/>
      <protection locked="0"/>
    </xf>
    <xf numFmtId="0" fontId="5" fillId="0" borderId="34" xfId="49" applyFont="1" applyBorder="1" applyAlignment="1" applyProtection="1">
      <alignment horizontal="center"/>
      <protection locked="0"/>
    </xf>
    <xf numFmtId="0" fontId="5" fillId="0" borderId="48" xfId="49" applyFont="1" applyFill="1" applyBorder="1" applyAlignment="1" applyProtection="1">
      <alignment horizontal="center"/>
      <protection locked="0"/>
    </xf>
    <xf numFmtId="0" fontId="5" fillId="0" borderId="36" xfId="49" applyFont="1" applyFill="1" applyBorder="1" applyAlignment="1" applyProtection="1">
      <alignment horizontal="center"/>
      <protection locked="0"/>
    </xf>
    <xf numFmtId="170" fontId="5" fillId="0" borderId="36" xfId="49" applyNumberFormat="1" applyFont="1" applyFill="1" applyBorder="1" applyAlignment="1" applyProtection="1">
      <alignment horizontal="right"/>
      <protection locked="0"/>
    </xf>
    <xf numFmtId="170" fontId="5" fillId="0" borderId="40" xfId="49" applyNumberFormat="1" applyFont="1" applyFill="1" applyBorder="1" applyAlignment="1" applyProtection="1">
      <alignment horizontal="right"/>
      <protection locked="0"/>
    </xf>
    <xf numFmtId="170" fontId="5" fillId="0" borderId="37" xfId="49" applyNumberFormat="1" applyFont="1" applyFill="1" applyBorder="1" applyAlignment="1" applyProtection="1">
      <alignment horizontal="right"/>
      <protection locked="0"/>
    </xf>
    <xf numFmtId="0" fontId="5" fillId="0" borderId="40" xfId="49" applyFont="1" applyFill="1" applyBorder="1" applyAlignment="1" applyProtection="1">
      <alignment horizontal="center"/>
      <protection locked="0"/>
    </xf>
    <xf numFmtId="3" fontId="5" fillId="0" borderId="48" xfId="49" applyNumberFormat="1" applyFont="1" applyBorder="1" applyAlignment="1" applyProtection="1">
      <alignment horizontal="right"/>
      <protection/>
    </xf>
    <xf numFmtId="3" fontId="5" fillId="0" borderId="33" xfId="49" applyNumberFormat="1" applyFont="1" applyBorder="1" applyAlignment="1" applyProtection="1">
      <alignment horizontal="right"/>
      <protection/>
    </xf>
    <xf numFmtId="3" fontId="5" fillId="0" borderId="34" xfId="49" applyNumberFormat="1" applyFont="1" applyBorder="1" applyAlignment="1" applyProtection="1">
      <alignment horizontal="right"/>
      <protection/>
    </xf>
    <xf numFmtId="3" fontId="3" fillId="0" borderId="34" xfId="49" applyNumberFormat="1" applyFont="1" applyFill="1" applyBorder="1" applyAlignment="1" applyProtection="1">
      <alignment/>
      <protection/>
    </xf>
    <xf numFmtId="3" fontId="5" fillId="0" borderId="39" xfId="49" applyNumberFormat="1" applyFont="1" applyBorder="1" applyAlignment="1" applyProtection="1">
      <alignment horizontal="right"/>
      <protection locked="0"/>
    </xf>
    <xf numFmtId="3" fontId="5" fillId="0" borderId="40" xfId="49" applyNumberFormat="1" applyFont="1" applyFill="1" applyBorder="1" applyAlignment="1" applyProtection="1">
      <alignment horizontal="right"/>
      <protection locked="0"/>
    </xf>
    <xf numFmtId="3" fontId="5" fillId="0" borderId="36" xfId="49" applyNumberFormat="1" applyFont="1" applyFill="1" applyBorder="1" applyAlignment="1" applyProtection="1">
      <alignment horizontal="right"/>
      <protection locked="0"/>
    </xf>
    <xf numFmtId="3" fontId="5" fillId="0" borderId="37" xfId="49" applyNumberFormat="1" applyFont="1" applyFill="1" applyBorder="1" applyAlignment="1" applyProtection="1">
      <alignment horizontal="right"/>
      <protection locked="0"/>
    </xf>
    <xf numFmtId="0" fontId="0" fillId="0" borderId="34" xfId="0" applyBorder="1" applyAlignment="1" applyProtection="1">
      <alignment/>
      <protection locked="0"/>
    </xf>
    <xf numFmtId="0" fontId="0" fillId="0" borderId="37" xfId="0" applyBorder="1" applyAlignment="1" applyProtection="1">
      <alignment/>
      <protection locked="0"/>
    </xf>
    <xf numFmtId="3" fontId="5" fillId="0" borderId="48" xfId="49" applyNumberFormat="1" applyFont="1" applyBorder="1" applyAlignment="1" applyProtection="1">
      <alignment horizontal="right"/>
      <protection locked="0"/>
    </xf>
    <xf numFmtId="3" fontId="5" fillId="0" borderId="34" xfId="49" applyNumberFormat="1" applyFont="1" applyBorder="1" applyAlignment="1" applyProtection="1">
      <alignment horizontal="right"/>
      <protection locked="0"/>
    </xf>
    <xf numFmtId="0" fontId="5" fillId="0" borderId="48" xfId="49" applyFont="1" applyFill="1" applyBorder="1" applyAlignment="1" applyProtection="1">
      <alignment/>
      <protection/>
    </xf>
    <xf numFmtId="9" fontId="3" fillId="0" borderId="48" xfId="59" applyFont="1" applyFill="1" applyBorder="1" applyAlignment="1" applyProtection="1">
      <alignment/>
      <protection/>
    </xf>
    <xf numFmtId="3" fontId="5" fillId="0" borderId="34" xfId="49" applyNumberFormat="1" applyFont="1" applyFill="1" applyBorder="1" applyAlignment="1" applyProtection="1">
      <alignment/>
      <protection/>
    </xf>
    <xf numFmtId="0" fontId="4" fillId="0" borderId="16" xfId="49" applyFont="1" applyBorder="1" applyAlignment="1" applyProtection="1">
      <alignment/>
      <protection locked="0"/>
    </xf>
    <xf numFmtId="3" fontId="5" fillId="0" borderId="16" xfId="49" applyNumberFormat="1" applyFont="1" applyBorder="1" applyAlignment="1" applyProtection="1">
      <alignment horizontal="right"/>
      <protection locked="0"/>
    </xf>
    <xf numFmtId="3" fontId="5" fillId="0" borderId="36" xfId="49" applyNumberFormat="1" applyFont="1" applyBorder="1" applyAlignment="1" applyProtection="1">
      <alignment horizontal="right"/>
      <protection locked="0"/>
    </xf>
    <xf numFmtId="3" fontId="5" fillId="0" borderId="37" xfId="49" applyNumberFormat="1" applyFont="1" applyBorder="1" applyAlignment="1" applyProtection="1">
      <alignment horizontal="right"/>
      <protection locked="0"/>
    </xf>
    <xf numFmtId="3" fontId="3" fillId="0" borderId="38" xfId="49" applyNumberFormat="1" applyFont="1" applyFill="1" applyBorder="1" applyAlignment="1" applyProtection="1">
      <alignment/>
      <protection/>
    </xf>
    <xf numFmtId="170" fontId="5" fillId="0" borderId="49" xfId="49" applyNumberFormat="1" applyFont="1" applyFill="1" applyBorder="1" applyAlignment="1" applyProtection="1">
      <alignment horizontal="right"/>
      <protection locked="0"/>
    </xf>
    <xf numFmtId="0" fontId="5" fillId="0" borderId="39" xfId="49" applyFont="1" applyBorder="1" applyAlignment="1" applyProtection="1">
      <alignment horizontal="center"/>
      <protection locked="0"/>
    </xf>
    <xf numFmtId="3" fontId="5" fillId="0" borderId="50" xfId="49" applyNumberFormat="1" applyFont="1" applyBorder="1" applyAlignment="1" applyProtection="1">
      <alignment horizontal="right"/>
      <protection/>
    </xf>
    <xf numFmtId="3" fontId="5" fillId="0" borderId="39" xfId="49" applyNumberFormat="1" applyFont="1" applyBorder="1" applyAlignment="1" applyProtection="1">
      <alignment horizontal="right"/>
      <protection/>
    </xf>
    <xf numFmtId="3" fontId="5" fillId="0" borderId="49" xfId="49" applyNumberFormat="1" applyFont="1" applyBorder="1" applyAlignment="1" applyProtection="1">
      <alignment horizontal="right"/>
      <protection/>
    </xf>
    <xf numFmtId="3" fontId="5" fillId="0" borderId="49" xfId="49" applyNumberFormat="1" applyFont="1" applyFill="1" applyBorder="1" applyAlignment="1" applyProtection="1">
      <alignment/>
      <protection/>
    </xf>
    <xf numFmtId="0" fontId="5" fillId="0" borderId="49" xfId="49" applyFont="1" applyFill="1" applyBorder="1" applyAlignment="1" applyProtection="1">
      <alignment horizontal="center"/>
      <protection locked="0"/>
    </xf>
    <xf numFmtId="0" fontId="5" fillId="0" borderId="33" xfId="49" applyFont="1" applyFill="1" applyBorder="1" applyAlignment="1" applyProtection="1">
      <alignment horizontal="center"/>
      <protection locked="0"/>
    </xf>
    <xf numFmtId="0" fontId="5" fillId="0" borderId="50" xfId="49" applyFont="1" applyFill="1" applyBorder="1" applyAlignment="1" applyProtection="1">
      <alignment horizontal="center"/>
      <protection locked="0"/>
    </xf>
    <xf numFmtId="3" fontId="5" fillId="0" borderId="51" xfId="49" applyNumberFormat="1" applyFont="1" applyBorder="1" applyAlignment="1" applyProtection="1">
      <alignment horizontal="right"/>
      <protection/>
    </xf>
    <xf numFmtId="0" fontId="3" fillId="0" borderId="52" xfId="49" applyNumberFormat="1" applyFont="1" applyFill="1" applyBorder="1" applyAlignment="1" applyProtection="1">
      <alignment horizontal="center"/>
      <protection locked="0"/>
    </xf>
    <xf numFmtId="3" fontId="3" fillId="0" borderId="52" xfId="49" applyNumberFormat="1" applyFont="1" applyFill="1" applyBorder="1" applyAlignment="1" applyProtection="1">
      <alignment horizontal="right"/>
      <protection locked="0"/>
    </xf>
    <xf numFmtId="3" fontId="3" fillId="0" borderId="52" xfId="49" applyNumberFormat="1" applyFont="1" applyBorder="1" applyAlignment="1" applyProtection="1">
      <alignment horizontal="center"/>
      <protection/>
    </xf>
    <xf numFmtId="0" fontId="3" fillId="0" borderId="52" xfId="49" applyFont="1" applyFill="1" applyBorder="1" applyAlignment="1" applyProtection="1">
      <alignment horizontal="center"/>
      <protection/>
    </xf>
    <xf numFmtId="0" fontId="5" fillId="0" borderId="36" xfId="0" applyFont="1" applyBorder="1" applyAlignment="1" applyProtection="1">
      <alignment/>
      <protection/>
    </xf>
    <xf numFmtId="0" fontId="3" fillId="0" borderId="36" xfId="49" applyFont="1" applyFill="1" applyBorder="1" applyAlignment="1" applyProtection="1">
      <alignment horizontal="center"/>
      <protection/>
    </xf>
    <xf numFmtId="3" fontId="5" fillId="0" borderId="49" xfId="49" applyNumberFormat="1" applyFont="1" applyFill="1" applyBorder="1" applyAlignment="1" applyProtection="1">
      <alignment horizontal="right"/>
      <protection locked="0"/>
    </xf>
    <xf numFmtId="1" fontId="5" fillId="0" borderId="40" xfId="49" applyNumberFormat="1" applyFont="1" applyFill="1" applyBorder="1" applyAlignment="1" applyProtection="1">
      <alignment horizontal="center"/>
      <protection locked="0"/>
    </xf>
    <xf numFmtId="1" fontId="5" fillId="0" borderId="49" xfId="49" applyNumberFormat="1" applyFont="1" applyFill="1" applyBorder="1" applyAlignment="1" applyProtection="1">
      <alignment horizontal="center"/>
      <protection locked="0"/>
    </xf>
    <xf numFmtId="3" fontId="5" fillId="0" borderId="33" xfId="49" applyNumberFormat="1" applyFont="1" applyFill="1" applyBorder="1" applyAlignment="1" applyProtection="1">
      <alignment/>
      <protection/>
    </xf>
    <xf numFmtId="3" fontId="2" fillId="0" borderId="37" xfId="49" applyNumberFormat="1" applyFont="1" applyBorder="1" applyAlignment="1" applyProtection="1">
      <alignment horizontal="right"/>
      <protection/>
    </xf>
    <xf numFmtId="0" fontId="4" fillId="0" borderId="50" xfId="49" applyFont="1" applyFill="1" applyBorder="1" applyAlignment="1" applyProtection="1">
      <alignment/>
      <protection locked="0"/>
    </xf>
    <xf numFmtId="0" fontId="5" fillId="0" borderId="49" xfId="49" applyFont="1" applyBorder="1" applyAlignment="1" applyProtection="1">
      <alignment horizontal="center"/>
      <protection locked="0"/>
    </xf>
    <xf numFmtId="3" fontId="5" fillId="0" borderId="34" xfId="49" applyNumberFormat="1" applyFont="1" applyFill="1" applyBorder="1" applyAlignment="1" applyProtection="1">
      <alignment horizontal="right"/>
      <protection locked="0"/>
    </xf>
    <xf numFmtId="0" fontId="3" fillId="0" borderId="16" xfId="49" applyFont="1" applyBorder="1" applyAlignment="1" applyProtection="1">
      <alignment horizontal="center"/>
      <protection locked="0"/>
    </xf>
    <xf numFmtId="3" fontId="3" fillId="0" borderId="16" xfId="49" applyNumberFormat="1" applyFont="1" applyBorder="1" applyAlignment="1" applyProtection="1">
      <alignment horizontal="right"/>
      <protection locked="0"/>
    </xf>
    <xf numFmtId="3" fontId="3" fillId="0" borderId="38" xfId="49" applyNumberFormat="1" applyFont="1" applyBorder="1" applyAlignment="1" applyProtection="1">
      <alignment/>
      <protection/>
    </xf>
    <xf numFmtId="0" fontId="3" fillId="0" borderId="40" xfId="49" applyFont="1" applyBorder="1" applyAlignment="1" applyProtection="1">
      <alignment horizontal="center"/>
      <protection locked="0"/>
    </xf>
    <xf numFmtId="0" fontId="5" fillId="0" borderId="48" xfId="49" applyFont="1" applyBorder="1" applyAlignment="1" applyProtection="1">
      <alignment/>
      <protection/>
    </xf>
    <xf numFmtId="3" fontId="5" fillId="0" borderId="34" xfId="49" applyNumberFormat="1" applyFont="1" applyBorder="1" applyAlignment="1" applyProtection="1">
      <alignment/>
      <protection/>
    </xf>
    <xf numFmtId="0" fontId="5" fillId="0" borderId="36" xfId="49" applyFont="1" applyBorder="1" applyAlignment="1" applyProtection="1">
      <alignment/>
      <protection/>
    </xf>
    <xf numFmtId="3" fontId="5" fillId="0" borderId="40" xfId="49" applyNumberFormat="1" applyFont="1" applyBorder="1" applyAlignment="1" applyProtection="1">
      <alignment/>
      <protection/>
    </xf>
    <xf numFmtId="3" fontId="5" fillId="0" borderId="36" xfId="49" applyNumberFormat="1" applyFont="1" applyBorder="1" applyAlignment="1" applyProtection="1">
      <alignment/>
      <protection/>
    </xf>
    <xf numFmtId="3" fontId="5" fillId="0" borderId="37" xfId="49" applyNumberFormat="1" applyFont="1" applyBorder="1" applyAlignment="1" applyProtection="1">
      <alignment/>
      <protection/>
    </xf>
    <xf numFmtId="3" fontId="3" fillId="0" borderId="36" xfId="49" applyNumberFormat="1" applyFont="1" applyBorder="1" applyAlignment="1" applyProtection="1">
      <alignment/>
      <protection/>
    </xf>
    <xf numFmtId="0" fontId="4" fillId="0" borderId="33" xfId="49" applyFont="1" applyBorder="1" applyAlignment="1" applyProtection="1">
      <alignment/>
      <protection locked="0"/>
    </xf>
    <xf numFmtId="0" fontId="0" fillId="0" borderId="53" xfId="0" applyBorder="1" applyAlignment="1">
      <alignment/>
    </xf>
    <xf numFmtId="3" fontId="5" fillId="0" borderId="48" xfId="49" applyNumberFormat="1" applyFont="1" applyBorder="1" applyAlignment="1" applyProtection="1">
      <alignment/>
      <protection/>
    </xf>
    <xf numFmtId="3" fontId="5" fillId="0" borderId="39" xfId="49" applyNumberFormat="1" applyFont="1" applyFill="1" applyBorder="1" applyAlignment="1" applyProtection="1">
      <alignment horizontal="right"/>
      <protection/>
    </xf>
    <xf numFmtId="0" fontId="0" fillId="0" borderId="17" xfId="0" applyBorder="1" applyAlignment="1">
      <alignment/>
    </xf>
    <xf numFmtId="3" fontId="0" fillId="0" borderId="0" xfId="0" applyNumberFormat="1" applyBorder="1" applyAlignment="1" applyProtection="1">
      <alignment horizontal="right"/>
      <protection locked="0"/>
    </xf>
    <xf numFmtId="0" fontId="0" fillId="0" borderId="36" xfId="0" applyBorder="1" applyAlignment="1" applyProtection="1">
      <alignment/>
      <protection locked="0"/>
    </xf>
    <xf numFmtId="0" fontId="0" fillId="0" borderId="39" xfId="0" applyBorder="1" applyAlignment="1" applyProtection="1">
      <alignment/>
      <protection locked="0"/>
    </xf>
    <xf numFmtId="3" fontId="7" fillId="0" borderId="39" xfId="0" applyNumberFormat="1" applyFont="1" applyBorder="1" applyAlignment="1" applyProtection="1">
      <alignment/>
      <protection/>
    </xf>
    <xf numFmtId="0" fontId="7" fillId="0" borderId="39" xfId="0" applyFont="1" applyBorder="1" applyAlignment="1" applyProtection="1">
      <alignment/>
      <protection/>
    </xf>
    <xf numFmtId="0" fontId="2" fillId="0" borderId="33" xfId="49" applyFont="1" applyBorder="1" applyAlignment="1" applyProtection="1">
      <alignment/>
      <protection locked="0"/>
    </xf>
    <xf numFmtId="0" fontId="2" fillId="0" borderId="33" xfId="49" applyFont="1" applyFill="1" applyBorder="1" applyAlignment="1" applyProtection="1">
      <alignment/>
      <protection locked="0"/>
    </xf>
    <xf numFmtId="3" fontId="2" fillId="33" borderId="54" xfId="49" applyNumberFormat="1" applyFont="1" applyFill="1" applyBorder="1" applyAlignment="1" applyProtection="1">
      <alignment/>
      <protection/>
    </xf>
    <xf numFmtId="170" fontId="5" fillId="0" borderId="15" xfId="49" applyNumberFormat="1" applyFont="1" applyFill="1" applyBorder="1" applyAlignment="1" applyProtection="1">
      <alignment horizontal="right"/>
      <protection locked="0"/>
    </xf>
    <xf numFmtId="9" fontId="3" fillId="0" borderId="39" xfId="59" applyFont="1" applyFill="1" applyBorder="1" applyAlignment="1" applyProtection="1">
      <alignment/>
      <protection/>
    </xf>
    <xf numFmtId="0" fontId="5" fillId="0" borderId="39"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39"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28" xfId="59" applyFont="1" applyFill="1" applyBorder="1" applyAlignment="1" applyProtection="1">
      <alignment/>
      <protection/>
    </xf>
    <xf numFmtId="3" fontId="5" fillId="0" borderId="28"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2" xfId="49" applyNumberFormat="1" applyFont="1" applyBorder="1" applyAlignment="1" applyProtection="1">
      <alignment/>
      <protection/>
    </xf>
    <xf numFmtId="0" fontId="5" fillId="0" borderId="28" xfId="49" applyFont="1" applyBorder="1" applyAlignment="1" applyProtection="1">
      <alignment/>
      <protection/>
    </xf>
    <xf numFmtId="3" fontId="5" fillId="0" borderId="28" xfId="49" applyNumberFormat="1" applyFont="1" applyBorder="1" applyAlignment="1" applyProtection="1">
      <alignment/>
      <protection/>
    </xf>
    <xf numFmtId="3" fontId="2" fillId="33" borderId="16" xfId="49" applyNumberFormat="1" applyFont="1" applyFill="1" applyBorder="1" applyAlignment="1" applyProtection="1">
      <alignment/>
      <protection/>
    </xf>
    <xf numFmtId="0" fontId="0" fillId="0" borderId="0" xfId="0" applyBorder="1" applyAlignment="1">
      <alignment/>
    </xf>
    <xf numFmtId="3" fontId="3" fillId="33" borderId="16" xfId="49" applyNumberFormat="1" applyFont="1" applyFill="1" applyBorder="1" applyAlignment="1" applyProtection="1">
      <alignment/>
      <protection/>
    </xf>
    <xf numFmtId="3" fontId="5" fillId="0" borderId="51" xfId="49" applyNumberFormat="1" applyFont="1" applyFill="1" applyBorder="1" applyAlignment="1" applyProtection="1">
      <alignment/>
      <protection/>
    </xf>
    <xf numFmtId="3" fontId="5" fillId="0" borderId="42"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38" xfId="0" applyNumberFormat="1" applyFont="1" applyBorder="1" applyAlignment="1" applyProtection="1">
      <alignment/>
      <protection/>
    </xf>
    <xf numFmtId="3" fontId="2" fillId="0" borderId="42" xfId="49" applyNumberFormat="1" applyFont="1" applyBorder="1" applyAlignment="1" applyProtection="1">
      <alignment horizontal="right"/>
      <protection/>
    </xf>
    <xf numFmtId="3" fontId="2" fillId="0" borderId="38" xfId="49" applyNumberFormat="1" applyFont="1" applyBorder="1" applyAlignment="1" applyProtection="1">
      <alignment horizontal="right"/>
      <protection/>
    </xf>
    <xf numFmtId="3" fontId="3" fillId="0" borderId="28" xfId="49" applyNumberFormat="1" applyFont="1" applyBorder="1" applyAlignment="1" applyProtection="1">
      <alignment/>
      <protection/>
    </xf>
    <xf numFmtId="3" fontId="3" fillId="0" borderId="45" xfId="49" applyNumberFormat="1" applyFont="1" applyBorder="1" applyAlignment="1" applyProtection="1">
      <alignment/>
      <protection/>
    </xf>
    <xf numFmtId="3" fontId="3" fillId="0" borderId="28" xfId="49" applyNumberFormat="1" applyFont="1" applyFill="1" applyBorder="1" applyAlignment="1" applyProtection="1">
      <alignment/>
      <protection/>
    </xf>
    <xf numFmtId="3" fontId="2" fillId="0" borderId="28" xfId="49" applyNumberFormat="1" applyFont="1" applyFill="1" applyBorder="1" applyAlignment="1" applyProtection="1">
      <alignment/>
      <protection/>
    </xf>
    <xf numFmtId="3" fontId="2" fillId="0" borderId="28"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1" fillId="0" borderId="0" xfId="0" applyFont="1" applyAlignment="1" applyProtection="1">
      <alignment/>
      <protection locked="0"/>
    </xf>
    <xf numFmtId="0" fontId="3" fillId="0" borderId="14" xfId="49" applyNumberFormat="1" applyFont="1" applyFill="1" applyBorder="1" applyAlignment="1" applyProtection="1">
      <alignment horizontal="center" wrapText="1"/>
      <protection locked="0"/>
    </xf>
    <xf numFmtId="0" fontId="3" fillId="0" borderId="39" xfId="49" applyNumberFormat="1" applyFont="1" applyFill="1" applyBorder="1" applyAlignment="1" applyProtection="1">
      <alignment horizontal="center" wrapText="1"/>
      <protection locked="0"/>
    </xf>
    <xf numFmtId="3" fontId="5" fillId="0" borderId="38"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7" xfId="0" applyNumberFormat="1" applyFont="1" applyBorder="1" applyAlignment="1" applyProtection="1">
      <alignment/>
      <protection locked="0"/>
    </xf>
    <xf numFmtId="0" fontId="7" fillId="0" borderId="0" xfId="0" applyFont="1" applyAlignment="1" applyProtection="1">
      <alignment/>
      <protection locked="0"/>
    </xf>
    <xf numFmtId="3" fontId="3" fillId="33" borderId="14" xfId="49" applyNumberFormat="1" applyFont="1" applyFill="1" applyBorder="1" applyAlignment="1" applyProtection="1">
      <alignment/>
      <protection/>
    </xf>
    <xf numFmtId="3" fontId="3" fillId="0" borderId="26" xfId="50" applyNumberFormat="1" applyFont="1" applyBorder="1" applyProtection="1">
      <alignment/>
      <protection/>
    </xf>
    <xf numFmtId="3" fontId="3" fillId="0" borderId="31" xfId="50" applyNumberFormat="1" applyFont="1" applyBorder="1" applyProtection="1">
      <alignment/>
      <protection/>
    </xf>
    <xf numFmtId="170" fontId="3" fillId="0" borderId="10" xfId="0" applyNumberFormat="1" applyFont="1" applyBorder="1" applyAlignment="1" applyProtection="1">
      <alignment horizontal="right"/>
      <protection/>
    </xf>
    <xf numFmtId="170" fontId="5" fillId="0" borderId="44" xfId="0" applyNumberFormat="1" applyFont="1" applyBorder="1" applyAlignment="1" applyProtection="1">
      <alignment horizontal="right"/>
      <protection/>
    </xf>
    <xf numFmtId="170" fontId="3" fillId="0" borderId="44" xfId="0" applyNumberFormat="1" applyFont="1" applyBorder="1" applyAlignment="1" applyProtection="1">
      <alignment horizontal="right"/>
      <protection/>
    </xf>
    <xf numFmtId="170" fontId="5" fillId="0" borderId="55" xfId="0" applyNumberFormat="1" applyFont="1" applyBorder="1" applyAlignment="1" applyProtection="1">
      <alignment horizontal="right"/>
      <protection/>
    </xf>
    <xf numFmtId="0" fontId="5" fillId="0" borderId="0" xfId="50" applyFont="1" applyProtection="1">
      <alignment/>
      <protection/>
    </xf>
    <xf numFmtId="0" fontId="4" fillId="0" borderId="48" xfId="49" applyFont="1" applyBorder="1" applyAlignment="1" applyProtection="1">
      <alignment/>
      <protection locked="0"/>
    </xf>
    <xf numFmtId="0" fontId="4" fillId="0" borderId="56" xfId="49" applyFont="1" applyBorder="1" applyAlignment="1" applyProtection="1">
      <alignment/>
      <protection locked="0"/>
    </xf>
    <xf numFmtId="0" fontId="4" fillId="0" borderId="53" xfId="49" applyFont="1" applyBorder="1" applyAlignment="1" applyProtection="1">
      <alignment/>
      <protection locked="0"/>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49" fontId="2" fillId="33" borderId="16" xfId="49" applyNumberFormat="1" applyFont="1" applyFill="1" applyBorder="1" applyAlignment="1" applyProtection="1">
      <alignment horizontal="center"/>
      <protection/>
    </xf>
    <xf numFmtId="49" fontId="2" fillId="0" borderId="15" xfId="49" applyNumberFormat="1" applyFont="1" applyFill="1" applyBorder="1" applyAlignment="1" applyProtection="1">
      <alignment horizontal="center"/>
      <protection/>
    </xf>
    <xf numFmtId="49" fontId="2" fillId="0" borderId="15"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15" xfId="49" applyNumberFormat="1" applyFont="1" applyFill="1" applyBorder="1" applyAlignment="1" applyProtection="1">
      <alignment horizontal="center"/>
      <protection/>
    </xf>
    <xf numFmtId="49" fontId="2" fillId="33" borderId="15" xfId="49" applyNumberFormat="1" applyFont="1" applyFill="1" applyBorder="1" applyAlignment="1" applyProtection="1">
      <alignment horizontal="right"/>
      <protection/>
    </xf>
    <xf numFmtId="49" fontId="2" fillId="0" borderId="0" xfId="49" applyNumberFormat="1" applyFont="1" applyFill="1" applyBorder="1" applyAlignment="1" applyProtection="1">
      <alignment horizontal="right"/>
      <protection/>
    </xf>
    <xf numFmtId="49" fontId="2" fillId="0" borderId="0" xfId="0" applyNumberFormat="1" applyFont="1" applyAlignment="1" applyProtection="1">
      <alignment horizontal="center"/>
      <protection/>
    </xf>
    <xf numFmtId="49" fontId="0" fillId="0" borderId="15" xfId="0" applyNumberFormat="1" applyBorder="1" applyAlignment="1" applyProtection="1">
      <alignment/>
      <protection/>
    </xf>
    <xf numFmtId="49" fontId="0" fillId="0" borderId="0" xfId="0" applyNumberFormat="1" applyBorder="1" applyAlignment="1" applyProtection="1">
      <alignment/>
      <protection/>
    </xf>
    <xf numFmtId="49" fontId="22"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9" xfId="0" applyFont="1" applyBorder="1" applyAlignment="1" applyProtection="1">
      <alignment horizontal="right"/>
      <protection/>
    </xf>
    <xf numFmtId="0" fontId="3" fillId="0" borderId="19" xfId="0" applyFont="1" applyBorder="1" applyAlignment="1" applyProtection="1">
      <alignment horizontal="right"/>
      <protection/>
    </xf>
    <xf numFmtId="3" fontId="2" fillId="0" borderId="10"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57" xfId="50" applyFont="1" applyBorder="1" applyProtection="1">
      <alignment/>
      <protection/>
    </xf>
    <xf numFmtId="0" fontId="3" fillId="0" borderId="29" xfId="50" applyFont="1" applyBorder="1" applyProtection="1">
      <alignment/>
      <protection/>
    </xf>
    <xf numFmtId="0" fontId="2" fillId="0" borderId="43" xfId="50" applyFont="1" applyBorder="1" applyProtection="1">
      <alignment/>
      <protection/>
    </xf>
    <xf numFmtId="0" fontId="2" fillId="0" borderId="58" xfId="50" applyFont="1" applyBorder="1" applyProtection="1">
      <alignment/>
      <protection/>
    </xf>
    <xf numFmtId="0" fontId="14" fillId="0" borderId="57" xfId="50" applyFont="1" applyBorder="1" applyProtection="1">
      <alignment/>
      <protection/>
    </xf>
    <xf numFmtId="0" fontId="3" fillId="0" borderId="0" xfId="50" applyFont="1" applyProtection="1">
      <alignment/>
      <protection/>
    </xf>
    <xf numFmtId="3" fontId="3" fillId="33" borderId="19" xfId="49" applyNumberFormat="1" applyFont="1" applyFill="1" applyBorder="1" applyAlignment="1" applyProtection="1">
      <alignment/>
      <protection/>
    </xf>
    <xf numFmtId="3" fontId="3" fillId="0" borderId="19" xfId="49" applyNumberFormat="1" applyFont="1" applyFill="1" applyBorder="1" applyAlignment="1" applyProtection="1">
      <alignment/>
      <protection/>
    </xf>
    <xf numFmtId="3" fontId="3" fillId="0" borderId="19" xfId="49" applyNumberFormat="1" applyFont="1" applyBorder="1" applyAlignment="1" applyProtection="1">
      <alignment/>
      <protection/>
    </xf>
    <xf numFmtId="0" fontId="0" fillId="0" borderId="17" xfId="0" applyBorder="1" applyAlignment="1" applyProtection="1">
      <alignment/>
      <protection/>
    </xf>
    <xf numFmtId="0" fontId="4" fillId="0" borderId="17" xfId="49" applyFont="1" applyBorder="1" applyAlignment="1" applyProtection="1">
      <alignment/>
      <protection/>
    </xf>
    <xf numFmtId="0" fontId="4" fillId="33" borderId="19" xfId="49" applyFont="1" applyFill="1" applyBorder="1" applyAlignment="1" applyProtection="1">
      <alignment/>
      <protection/>
    </xf>
    <xf numFmtId="0" fontId="0" fillId="33" borderId="19" xfId="0" applyFill="1" applyBorder="1" applyAlignment="1" applyProtection="1">
      <alignment/>
      <protection/>
    </xf>
    <xf numFmtId="0" fontId="9" fillId="0" borderId="19" xfId="0" applyFont="1" applyFill="1" applyBorder="1" applyAlignment="1" applyProtection="1">
      <alignment horizontal="right"/>
      <protection/>
    </xf>
    <xf numFmtId="0" fontId="3" fillId="0" borderId="19" xfId="0" applyFont="1" applyFill="1" applyBorder="1" applyAlignment="1" applyProtection="1">
      <alignment horizontal="right"/>
      <protection/>
    </xf>
    <xf numFmtId="170" fontId="3" fillId="0" borderId="14" xfId="49" applyNumberFormat="1" applyFont="1" applyBorder="1" applyAlignment="1" applyProtection="1">
      <alignment horizontal="right"/>
      <protection/>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15" xfId="49" applyNumberFormat="1" applyFont="1" applyFill="1" applyBorder="1" applyAlignment="1" applyProtection="1">
      <alignment horizontal="right"/>
      <protection/>
    </xf>
    <xf numFmtId="3" fontId="3" fillId="0" borderId="15" xfId="0" applyNumberFormat="1" applyFont="1" applyBorder="1" applyAlignment="1" applyProtection="1">
      <alignment/>
      <protection/>
    </xf>
    <xf numFmtId="0" fontId="1" fillId="0" borderId="0" xfId="49" applyAlignment="1" applyProtection="1">
      <alignment/>
      <protection/>
    </xf>
    <xf numFmtId="3" fontId="2" fillId="33" borderId="11" xfId="49" applyNumberFormat="1" applyFont="1" applyFill="1" applyBorder="1"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15"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5"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59"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3" fontId="5" fillId="0" borderId="0" xfId="50" applyNumberFormat="1" applyFont="1">
      <alignment/>
      <protection/>
    </xf>
    <xf numFmtId="3" fontId="3" fillId="0" borderId="14" xfId="0" applyNumberFormat="1" applyFont="1" applyBorder="1" applyAlignment="1" applyProtection="1">
      <alignment/>
      <protection locked="0"/>
    </xf>
    <xf numFmtId="0" fontId="4" fillId="0" borderId="0" xfId="50" applyFont="1" applyProtection="1">
      <alignment/>
      <protection/>
    </xf>
    <xf numFmtId="3" fontId="5" fillId="0" borderId="37"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28" xfId="48" applyFont="1" applyBorder="1" applyProtection="1">
      <alignment/>
      <protection locked="0"/>
    </xf>
    <xf numFmtId="0" fontId="4" fillId="0" borderId="26" xfId="48" applyFont="1" applyBorder="1" applyProtection="1">
      <alignment/>
      <protection locked="0"/>
    </xf>
    <xf numFmtId="0" fontId="3" fillId="0" borderId="17" xfId="49" applyNumberFormat="1" applyFont="1" applyFill="1" applyBorder="1" applyAlignment="1" applyProtection="1">
      <alignment horizontal="center"/>
      <protection/>
    </xf>
    <xf numFmtId="3" fontId="3" fillId="0" borderId="17" xfId="49" applyNumberFormat="1" applyFont="1" applyFill="1" applyBorder="1" applyAlignment="1" applyProtection="1">
      <alignment horizontal="right"/>
      <protection/>
    </xf>
    <xf numFmtId="0" fontId="2" fillId="0" borderId="16" xfId="49" applyFont="1" applyBorder="1" applyAlignment="1" applyProtection="1">
      <alignment/>
      <protection/>
    </xf>
    <xf numFmtId="0" fontId="4" fillId="0" borderId="34" xfId="49" applyFont="1" applyFill="1" applyBorder="1" applyAlignment="1" applyProtection="1">
      <alignment/>
      <protection locked="0"/>
    </xf>
    <xf numFmtId="0" fontId="3" fillId="0" borderId="15" xfId="49" applyFont="1" applyFill="1" applyBorder="1" applyAlignment="1" applyProtection="1">
      <alignment/>
      <protection/>
    </xf>
    <xf numFmtId="170" fontId="5" fillId="0" borderId="48" xfId="49" applyNumberFormat="1" applyFont="1" applyFill="1" applyBorder="1" applyAlignment="1" applyProtection="1">
      <alignment horizontal="right"/>
      <protection locked="0"/>
    </xf>
    <xf numFmtId="0" fontId="4" fillId="0" borderId="48" xfId="49" applyFont="1" applyFill="1" applyBorder="1" applyAlignment="1" applyProtection="1">
      <alignment/>
      <protection locked="0"/>
    </xf>
    <xf numFmtId="0" fontId="4" fillId="0" borderId="50" xfId="49" applyFont="1" applyBorder="1" applyAlignment="1" applyProtection="1">
      <alignment/>
      <protection locked="0"/>
    </xf>
    <xf numFmtId="0" fontId="2" fillId="0" borderId="16" xfId="49" applyFont="1" applyFill="1" applyBorder="1" applyAlignment="1" applyProtection="1">
      <alignment/>
      <protection/>
    </xf>
    <xf numFmtId="0" fontId="4" fillId="0" borderId="48" xfId="49" applyFont="1" applyBorder="1" applyAlignment="1" applyProtection="1">
      <alignment horizontal="right"/>
      <protection/>
    </xf>
    <xf numFmtId="0" fontId="4" fillId="0" borderId="48" xfId="49" applyFont="1" applyBorder="1" applyAlignment="1" applyProtection="1">
      <alignment horizontal="left"/>
      <protection locked="0"/>
    </xf>
    <xf numFmtId="0" fontId="0" fillId="33" borderId="15" xfId="0" applyFill="1" applyBorder="1" applyAlignment="1" applyProtection="1">
      <alignment/>
      <protection locked="0"/>
    </xf>
    <xf numFmtId="0" fontId="0" fillId="0" borderId="60" xfId="0" applyBorder="1" applyAlignment="1" applyProtection="1">
      <alignment/>
      <protection locked="0"/>
    </xf>
    <xf numFmtId="0" fontId="3" fillId="0" borderId="60" xfId="49" applyFont="1" applyBorder="1" applyAlignment="1" applyProtection="1">
      <alignment horizontal="center"/>
      <protection locked="0"/>
    </xf>
    <xf numFmtId="9" fontId="3" fillId="0" borderId="60" xfId="49" applyNumberFormat="1" applyFont="1" applyBorder="1" applyAlignment="1" applyProtection="1">
      <alignment horizontal="center"/>
      <protection locked="0"/>
    </xf>
    <xf numFmtId="170" fontId="3" fillId="0" borderId="61" xfId="49" applyNumberFormat="1" applyFont="1" applyBorder="1" applyAlignment="1" applyProtection="1">
      <alignment horizontal="right"/>
      <protection locked="0"/>
    </xf>
    <xf numFmtId="3" fontId="3" fillId="0" borderId="60" xfId="49" applyNumberFormat="1" applyFont="1" applyBorder="1" applyAlignment="1" applyProtection="1">
      <alignment horizontal="right"/>
      <protection/>
    </xf>
    <xf numFmtId="3" fontId="2" fillId="0" borderId="62" xfId="49" applyNumberFormat="1" applyFont="1" applyBorder="1" applyAlignment="1" applyProtection="1">
      <alignment horizontal="right"/>
      <protection/>
    </xf>
    <xf numFmtId="3" fontId="2" fillId="33" borderId="54" xfId="49" applyNumberFormat="1" applyFont="1" applyFill="1" applyBorder="1" applyAlignment="1" applyProtection="1">
      <alignment horizontal="right"/>
      <protection/>
    </xf>
    <xf numFmtId="0" fontId="1" fillId="0" borderId="0" xfId="49" applyBorder="1" applyAlignment="1">
      <alignment/>
      <protection/>
    </xf>
    <xf numFmtId="0" fontId="5" fillId="0" borderId="0" xfId="49" applyFont="1" applyFill="1" applyBorder="1">
      <alignment/>
      <protection/>
    </xf>
    <xf numFmtId="0" fontId="5" fillId="0" borderId="0" xfId="49" applyFont="1" applyFill="1" applyBorder="1" applyAlignment="1">
      <alignment horizontal="left"/>
      <protection/>
    </xf>
    <xf numFmtId="0" fontId="5" fillId="0" borderId="0" xfId="49" applyFont="1" applyBorder="1">
      <alignment/>
      <protection/>
    </xf>
    <xf numFmtId="0" fontId="5" fillId="0" borderId="0" xfId="47" applyFont="1" applyBorder="1">
      <alignment/>
      <protection/>
    </xf>
    <xf numFmtId="0" fontId="4" fillId="0" borderId="58" xfId="49" applyFont="1" applyFill="1" applyBorder="1">
      <alignment/>
      <protection/>
    </xf>
    <xf numFmtId="0" fontId="4" fillId="0" borderId="58" xfId="49" applyFont="1" applyFill="1" applyBorder="1" applyAlignment="1">
      <alignment horizontal="left"/>
      <protection/>
    </xf>
    <xf numFmtId="0" fontId="4" fillId="0" borderId="58" xfId="49" applyFont="1" applyBorder="1">
      <alignment/>
      <protection/>
    </xf>
    <xf numFmtId="0" fontId="4" fillId="0" borderId="29" xfId="49" applyFont="1" applyFill="1" applyBorder="1">
      <alignment/>
      <protection/>
    </xf>
    <xf numFmtId="0" fontId="5" fillId="0" borderId="0" xfId="0" applyFont="1" applyAlignment="1">
      <alignment/>
    </xf>
    <xf numFmtId="0" fontId="2" fillId="0" borderId="0" xfId="0" applyFont="1" applyAlignment="1" applyProtection="1">
      <alignment horizontal="right"/>
      <protection/>
    </xf>
    <xf numFmtId="0" fontId="4" fillId="0" borderId="0" xfId="0" applyFont="1" applyBorder="1" applyAlignment="1" applyProtection="1">
      <alignment/>
      <protection locked="0"/>
    </xf>
    <xf numFmtId="0" fontId="3" fillId="0" borderId="63" xfId="50" applyFont="1" applyBorder="1" applyAlignment="1" applyProtection="1" quotePrefix="1">
      <alignment horizontal="center"/>
      <protection locked="0"/>
    </xf>
    <xf numFmtId="0" fontId="3" fillId="0" borderId="40" xfId="50" applyFont="1" applyBorder="1" applyAlignment="1" applyProtection="1" quotePrefix="1">
      <alignment horizontal="center"/>
      <protection/>
    </xf>
    <xf numFmtId="0" fontId="3" fillId="0" borderId="63" xfId="50" applyFont="1" applyBorder="1" applyAlignment="1" applyProtection="1" quotePrefix="1">
      <alignment horizontal="center"/>
      <protection/>
    </xf>
    <xf numFmtId="14" fontId="10" fillId="0" borderId="0" xfId="49"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0" fillId="0" borderId="0" xfId="0" applyAlignment="1" applyProtection="1">
      <alignment/>
      <protection locked="0"/>
    </xf>
    <xf numFmtId="170" fontId="0" fillId="0" borderId="0" xfId="0" applyNumberFormat="1" applyAlignment="1" applyProtection="1">
      <alignment horizontal="right"/>
      <protection locked="0"/>
    </xf>
    <xf numFmtId="0" fontId="13" fillId="0" borderId="0" xfId="49" applyNumberFormat="1" applyFont="1" applyBorder="1" applyProtection="1">
      <alignment/>
      <protection locked="0"/>
    </xf>
    <xf numFmtId="0" fontId="4" fillId="0" borderId="0" xfId="49" applyFont="1" applyBorder="1" applyAlignment="1" applyProtection="1">
      <alignment horizontal="center"/>
      <protection locked="0"/>
    </xf>
    <xf numFmtId="0" fontId="1" fillId="0" borderId="0" xfId="49" applyProtection="1">
      <alignment/>
      <protection locked="0"/>
    </xf>
    <xf numFmtId="0" fontId="2" fillId="0" borderId="0" xfId="49" applyNumberFormat="1" applyFont="1" applyBorder="1" applyAlignment="1" applyProtection="1">
      <alignment horizontal="left"/>
      <protection locked="0"/>
    </xf>
    <xf numFmtId="0" fontId="4" fillId="0" borderId="0" xfId="49" applyFont="1" applyBorder="1" applyAlignment="1" applyProtection="1">
      <alignment horizontal="left"/>
      <protection locked="0"/>
    </xf>
    <xf numFmtId="210" fontId="4" fillId="0" borderId="0" xfId="49" applyNumberFormat="1" applyFont="1" applyBorder="1" applyAlignment="1" applyProtection="1">
      <alignment horizontal="left"/>
      <protection locked="0"/>
    </xf>
    <xf numFmtId="14" fontId="4" fillId="0" borderId="0" xfId="49" applyNumberFormat="1" applyFont="1" applyBorder="1" applyAlignment="1" applyProtection="1">
      <alignment horizontal="left"/>
      <protection locked="0"/>
    </xf>
    <xf numFmtId="0" fontId="2" fillId="0" borderId="0" xfId="49" applyNumberFormat="1" applyFont="1" applyFill="1" applyBorder="1" applyAlignment="1" applyProtection="1">
      <alignment horizontal="center"/>
      <protection locked="0"/>
    </xf>
    <xf numFmtId="0" fontId="2" fillId="0" borderId="0" xfId="49" applyFont="1" applyBorder="1" applyAlignment="1" applyProtection="1">
      <alignment horizontal="right"/>
      <protection locked="0"/>
    </xf>
    <xf numFmtId="170" fontId="4" fillId="0" borderId="0" xfId="49" applyNumberFormat="1" applyFont="1" applyBorder="1" applyAlignment="1" applyProtection="1">
      <alignment horizontal="right"/>
      <protection locked="0"/>
    </xf>
    <xf numFmtId="0" fontId="3" fillId="0" borderId="0" xfId="49" applyNumberFormat="1" applyFont="1" applyFill="1" applyBorder="1" applyAlignment="1" applyProtection="1">
      <alignment horizontal="left"/>
      <protection locked="0"/>
    </xf>
    <xf numFmtId="0" fontId="2" fillId="0" borderId="0" xfId="49" applyFont="1" applyFill="1" applyBorder="1" applyProtection="1">
      <alignment/>
      <protection locked="0"/>
    </xf>
    <xf numFmtId="0" fontId="3" fillId="0" borderId="0" xfId="49" applyFont="1" applyFill="1" applyBorder="1" applyAlignment="1" applyProtection="1">
      <alignment horizontal="left"/>
      <protection locked="0"/>
    </xf>
    <xf numFmtId="0" fontId="0" fillId="0" borderId="0" xfId="0" applyBorder="1" applyAlignment="1">
      <alignment/>
    </xf>
    <xf numFmtId="0" fontId="4" fillId="0" borderId="0" xfId="49" applyFont="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4" fillId="0" borderId="17" xfId="0" applyFont="1" applyBorder="1" applyAlignment="1" applyProtection="1">
      <alignment/>
      <protection locked="0"/>
    </xf>
    <xf numFmtId="0" fontId="3" fillId="0" borderId="36" xfId="49" applyFont="1" applyBorder="1" applyAlignment="1" applyProtection="1">
      <alignment horizontal="center"/>
      <protection locked="0"/>
    </xf>
    <xf numFmtId="0" fontId="5" fillId="0" borderId="0" xfId="49" applyFont="1" applyBorder="1" applyAlignment="1" applyProtection="1">
      <alignment/>
      <protection locked="0"/>
    </xf>
    <xf numFmtId="0" fontId="6" fillId="0" borderId="33" xfId="49" applyFont="1" applyFill="1" applyBorder="1" applyAlignment="1" applyProtection="1">
      <alignment/>
      <protection locked="0"/>
    </xf>
    <xf numFmtId="0" fontId="5" fillId="0" borderId="40" xfId="49" applyNumberFormat="1" applyFont="1" applyFill="1" applyBorder="1" applyAlignment="1" applyProtection="1">
      <alignment horizontal="center"/>
      <protection locked="0"/>
    </xf>
    <xf numFmtId="3" fontId="4" fillId="0" borderId="0" xfId="0" applyNumberFormat="1" applyFont="1" applyBorder="1" applyAlignment="1" applyProtection="1">
      <alignment horizontal="right"/>
      <protection locked="0"/>
    </xf>
    <xf numFmtId="3" fontId="3" fillId="0" borderId="14" xfId="0" applyNumberFormat="1" applyFont="1" applyBorder="1" applyAlignment="1" applyProtection="1">
      <alignment/>
      <protection/>
    </xf>
    <xf numFmtId="3" fontId="5" fillId="0" borderId="64" xfId="49" applyNumberFormat="1" applyFont="1" applyFill="1" applyBorder="1" applyProtection="1">
      <alignment/>
      <protection/>
    </xf>
    <xf numFmtId="3" fontId="5" fillId="0" borderId="12" xfId="49" applyNumberFormat="1" applyFont="1" applyFill="1" applyBorder="1" applyProtection="1">
      <alignment/>
      <protection/>
    </xf>
    <xf numFmtId="0" fontId="5" fillId="0" borderId="12" xfId="49" applyFont="1" applyFill="1" applyBorder="1" applyProtection="1">
      <alignment/>
      <protection/>
    </xf>
    <xf numFmtId="3" fontId="5" fillId="0" borderId="12" xfId="49" applyNumberFormat="1" applyFont="1" applyBorder="1" applyProtection="1">
      <alignment/>
      <protection/>
    </xf>
    <xf numFmtId="3" fontId="5" fillId="0" borderId="13" xfId="49" applyNumberFormat="1" applyFont="1" applyFill="1" applyBorder="1" applyProtection="1">
      <alignment/>
      <protection/>
    </xf>
    <xf numFmtId="3" fontId="5" fillId="0" borderId="12" xfId="47" applyNumberFormat="1" applyFont="1" applyBorder="1" applyProtection="1">
      <alignment/>
      <protection/>
    </xf>
    <xf numFmtId="3" fontId="3" fillId="0" borderId="10" xfId="47" applyNumberFormat="1" applyFont="1" applyBorder="1" applyProtection="1">
      <alignment/>
      <protection/>
    </xf>
    <xf numFmtId="0" fontId="2" fillId="0" borderId="0" xfId="48" applyFont="1">
      <alignment/>
      <protection/>
    </xf>
    <xf numFmtId="0" fontId="4" fillId="0" borderId="0" xfId="48" applyFont="1" applyProtection="1">
      <alignment/>
      <protection locked="0"/>
    </xf>
    <xf numFmtId="49" fontId="22" fillId="2" borderId="0" xfId="0" applyNumberFormat="1" applyFont="1" applyFill="1" applyAlignment="1">
      <alignment/>
    </xf>
    <xf numFmtId="49" fontId="22" fillId="0" borderId="0" xfId="0" applyNumberFormat="1" applyFont="1" applyFill="1" applyAlignment="1">
      <alignment/>
    </xf>
    <xf numFmtId="0" fontId="76" fillId="0" borderId="0" xfId="48" applyFont="1" applyAlignment="1">
      <alignment horizontal="left"/>
      <protection/>
    </xf>
    <xf numFmtId="0" fontId="77" fillId="0" borderId="0" xfId="48" applyFont="1" applyAlignment="1">
      <alignment horizontal="left"/>
      <protection/>
    </xf>
    <xf numFmtId="0" fontId="78" fillId="0" borderId="0" xfId="48" applyFont="1" applyBorder="1" applyAlignment="1">
      <alignment/>
      <protection/>
    </xf>
    <xf numFmtId="14" fontId="2" fillId="2" borderId="0" xfId="48" applyNumberFormat="1" applyFont="1" applyFill="1" applyBorder="1" applyProtection="1">
      <alignment/>
      <protection locked="0"/>
    </xf>
    <xf numFmtId="0" fontId="79" fillId="0" borderId="14" xfId="48" applyFont="1" applyBorder="1">
      <alignment/>
      <protection/>
    </xf>
    <xf numFmtId="0" fontId="3" fillId="2" borderId="14" xfId="48" applyFont="1" applyFill="1" applyBorder="1" applyAlignment="1" applyProtection="1">
      <alignment horizontal="center"/>
      <protection locked="0"/>
    </xf>
    <xf numFmtId="0" fontId="2" fillId="2" borderId="32" xfId="48" applyFont="1" applyFill="1" applyBorder="1" applyAlignment="1" applyProtection="1">
      <alignment horizontal="center"/>
      <protection locked="0"/>
    </xf>
    <xf numFmtId="0" fontId="2" fillId="2" borderId="14" xfId="48" applyFont="1" applyFill="1" applyBorder="1" applyAlignment="1" applyProtection="1">
      <alignment horizontal="center"/>
      <protection locked="0"/>
    </xf>
    <xf numFmtId="0" fontId="80"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6"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1" fontId="2" fillId="2" borderId="0" xfId="48" applyNumberFormat="1" applyFont="1" applyFill="1" applyBorder="1" applyAlignment="1" applyProtection="1">
      <alignment/>
      <protection locked="0"/>
    </xf>
    <xf numFmtId="202" fontId="5" fillId="2" borderId="14" xfId="48" applyNumberFormat="1" applyFont="1" applyFill="1" applyBorder="1" applyProtection="1">
      <alignment/>
      <protection locked="0"/>
    </xf>
    <xf numFmtId="202" fontId="5" fillId="2" borderId="32" xfId="48" applyNumberFormat="1" applyFont="1" applyFill="1" applyBorder="1" applyAlignment="1" applyProtection="1">
      <alignment/>
      <protection locked="0"/>
    </xf>
    <xf numFmtId="202" fontId="4" fillId="2" borderId="14" xfId="48" applyNumberFormat="1" applyFont="1" applyFill="1" applyBorder="1" applyProtection="1">
      <alignment/>
      <protection locked="0"/>
    </xf>
    <xf numFmtId="0" fontId="22" fillId="0" borderId="0" xfId="48" applyFont="1" applyBorder="1" applyAlignment="1">
      <alignment horizontal="left"/>
      <protection/>
    </xf>
    <xf numFmtId="0" fontId="22" fillId="0" borderId="15" xfId="48" applyFont="1" applyBorder="1" applyAlignment="1">
      <alignment horizontal="left"/>
      <protection/>
    </xf>
    <xf numFmtId="4" fontId="2" fillId="0" borderId="0" xfId="48" applyNumberFormat="1" applyFont="1" applyBorder="1" applyAlignment="1">
      <alignment/>
      <protection/>
    </xf>
    <xf numFmtId="0" fontId="4" fillId="0" borderId="60" xfId="48" applyFont="1" applyBorder="1">
      <alignment/>
      <protection/>
    </xf>
    <xf numFmtId="0" fontId="4" fillId="0" borderId="0" xfId="48" applyFont="1" applyAlignment="1">
      <alignment horizontal="right"/>
      <protection/>
    </xf>
    <xf numFmtId="0" fontId="81" fillId="0" borderId="0" xfId="48" applyFont="1" applyAlignment="1">
      <alignment horizontal="left"/>
      <protection/>
    </xf>
    <xf numFmtId="0" fontId="82" fillId="0" borderId="57" xfId="48" applyFont="1" applyBorder="1">
      <alignment/>
      <protection/>
    </xf>
    <xf numFmtId="0" fontId="83" fillId="0" borderId="59" xfId="48" applyFont="1" applyBorder="1" applyAlignment="1" applyProtection="1">
      <alignment horizontal="center"/>
      <protection/>
    </xf>
    <xf numFmtId="0" fontId="84" fillId="0" borderId="59" xfId="48" applyFont="1" applyBorder="1" applyAlignment="1" applyProtection="1">
      <alignment horizontal="center"/>
      <protection/>
    </xf>
    <xf numFmtId="0" fontId="83" fillId="0" borderId="59" xfId="48" applyNumberFormat="1" applyFont="1" applyBorder="1" applyAlignment="1" applyProtection="1">
      <alignment horizontal="center"/>
      <protection/>
    </xf>
    <xf numFmtId="0" fontId="82" fillId="0" borderId="59" xfId="48" applyFont="1" applyBorder="1" applyAlignment="1" applyProtection="1">
      <alignment horizontal="center"/>
      <protection/>
    </xf>
    <xf numFmtId="0" fontId="83" fillId="0" borderId="59" xfId="48" applyFont="1" applyBorder="1" applyAlignment="1">
      <alignment horizontal="center"/>
      <protection/>
    </xf>
    <xf numFmtId="0" fontId="83" fillId="0" borderId="65" xfId="48" applyFont="1" applyBorder="1" applyAlignment="1">
      <alignment horizontal="center"/>
      <protection/>
    </xf>
    <xf numFmtId="0" fontId="81" fillId="0" borderId="0" xfId="48" applyFont="1" applyFill="1" applyBorder="1" applyAlignment="1">
      <alignment horizontal="left"/>
      <protection/>
    </xf>
    <xf numFmtId="0" fontId="76" fillId="0" borderId="13" xfId="48" applyFont="1" applyBorder="1">
      <alignment/>
      <protection/>
    </xf>
    <xf numFmtId="0" fontId="22" fillId="0" borderId="0" xfId="48" applyFont="1" applyBorder="1" applyAlignment="1" applyProtection="1">
      <alignment horizontal="center"/>
      <protection/>
    </xf>
    <xf numFmtId="0" fontId="4" fillId="0" borderId="0" xfId="48" applyFont="1" applyBorder="1" applyAlignment="1" applyProtection="1">
      <alignment horizontal="center"/>
      <protection/>
    </xf>
    <xf numFmtId="0" fontId="78" fillId="0" borderId="0" xfId="48" applyFont="1" applyFill="1" applyBorder="1" applyAlignment="1" applyProtection="1">
      <alignment horizontal="center"/>
      <protection/>
    </xf>
    <xf numFmtId="0" fontId="78" fillId="0" borderId="0" xfId="48" applyFont="1" applyFill="1" applyBorder="1" applyAlignment="1">
      <alignment horizontal="center"/>
      <protection/>
    </xf>
    <xf numFmtId="0" fontId="78" fillId="0" borderId="64" xfId="48" applyFont="1" applyFill="1" applyBorder="1" applyAlignment="1">
      <alignment/>
      <protection/>
    </xf>
    <xf numFmtId="3" fontId="81" fillId="0" borderId="0" xfId="48" applyNumberFormat="1" applyFont="1" applyBorder="1" applyAlignment="1">
      <alignment horizontal="left"/>
      <protection/>
    </xf>
    <xf numFmtId="0" fontId="4" fillId="0" borderId="13" xfId="48" applyFont="1" applyBorder="1">
      <alignment/>
      <protection/>
    </xf>
    <xf numFmtId="211" fontId="14" fillId="0" borderId="0" xfId="48" applyNumberFormat="1" applyFont="1" applyBorder="1" applyAlignment="1" applyProtection="1">
      <alignment horizontal="left"/>
      <protection/>
    </xf>
    <xf numFmtId="211" fontId="14" fillId="0" borderId="0" xfId="48" applyNumberFormat="1" applyFont="1" applyBorder="1" applyAlignment="1" applyProtection="1">
      <alignment horizontal="right"/>
      <protection/>
    </xf>
    <xf numFmtId="211" fontId="28"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64" xfId="48" applyNumberFormat="1" applyFont="1" applyBorder="1" applyAlignment="1">
      <alignment/>
      <protection/>
    </xf>
    <xf numFmtId="0" fontId="81" fillId="0" borderId="0" xfId="48" applyFont="1" applyBorder="1" applyAlignment="1">
      <alignment horizontal="left"/>
      <protection/>
    </xf>
    <xf numFmtId="0" fontId="83" fillId="0" borderId="21" xfId="48" applyFont="1" applyBorder="1">
      <alignment/>
      <protection/>
    </xf>
    <xf numFmtId="10" fontId="22" fillId="0" borderId="15" xfId="48" applyNumberFormat="1" applyFont="1" applyBorder="1" applyAlignment="1" applyProtection="1">
      <alignment horizontal="center"/>
      <protection/>
    </xf>
    <xf numFmtId="10" fontId="22" fillId="0" borderId="15" xfId="48" applyNumberFormat="1" applyFont="1" applyBorder="1" applyAlignment="1" applyProtection="1">
      <alignment horizontal="right"/>
      <protection/>
    </xf>
    <xf numFmtId="0" fontId="4" fillId="0" borderId="15" xfId="48" applyFont="1" applyBorder="1">
      <alignment/>
      <protection/>
    </xf>
    <xf numFmtId="0" fontId="4" fillId="0" borderId="11" xfId="48" applyFont="1" applyBorder="1" applyAlignment="1">
      <alignment horizontal="right"/>
      <protection/>
    </xf>
    <xf numFmtId="0" fontId="83" fillId="0" borderId="0" xfId="48" applyFont="1" applyBorder="1">
      <alignment/>
      <protection/>
    </xf>
    <xf numFmtId="10" fontId="22" fillId="0" borderId="0" xfId="48" applyNumberFormat="1" applyFont="1" applyBorder="1">
      <alignment/>
      <protection/>
    </xf>
    <xf numFmtId="10" fontId="22"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3"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3" fillId="0" borderId="0" xfId="48" applyFont="1" applyBorder="1" applyAlignment="1">
      <alignment horizontal="center"/>
      <protection/>
    </xf>
    <xf numFmtId="0" fontId="83"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2" fillId="0" borderId="17" xfId="48" applyFont="1" applyFill="1" applyBorder="1" applyAlignment="1" applyProtection="1">
      <alignment horizontal="left"/>
      <protection locked="0"/>
    </xf>
    <xf numFmtId="0" fontId="83" fillId="0" borderId="0" xfId="48" applyNumberFormat="1" applyFont="1" applyBorder="1" applyAlignment="1" applyProtection="1">
      <alignment horizontal="center"/>
      <protection/>
    </xf>
    <xf numFmtId="0" fontId="83" fillId="0" borderId="17" xfId="48" applyFont="1" applyBorder="1" applyAlignment="1">
      <alignment horizontal="center"/>
      <protection/>
    </xf>
    <xf numFmtId="0" fontId="83" fillId="0" borderId="17" xfId="48" applyFont="1" applyBorder="1" applyAlignment="1">
      <alignment horizontal="center" vertical="center"/>
      <protection/>
    </xf>
    <xf numFmtId="0" fontId="4" fillId="0" borderId="17" xfId="48" applyFont="1" applyBorder="1" applyAlignment="1">
      <alignment horizontal="left" vertical="center"/>
      <protection/>
    </xf>
    <xf numFmtId="0" fontId="4" fillId="0" borderId="0" xfId="48" applyFont="1" applyAlignment="1">
      <alignment vertical="center"/>
      <protection/>
    </xf>
    <xf numFmtId="0" fontId="83" fillId="34" borderId="31" xfId="48" applyFont="1" applyFill="1" applyBorder="1" applyAlignment="1">
      <alignment vertical="center"/>
      <protection/>
    </xf>
    <xf numFmtId="0" fontId="83" fillId="34" borderId="19" xfId="48" applyFont="1" applyFill="1" applyBorder="1" applyAlignment="1">
      <alignment vertical="center"/>
      <protection/>
    </xf>
    <xf numFmtId="3" fontId="22" fillId="34" borderId="17" xfId="51" applyNumberFormat="1" applyFont="1" applyFill="1" applyBorder="1" applyAlignment="1">
      <alignment vertical="center"/>
      <protection/>
    </xf>
    <xf numFmtId="3" fontId="83" fillId="34" borderId="19" xfId="51" applyNumberFormat="1" applyFont="1" applyFill="1" applyBorder="1" applyAlignment="1">
      <alignment horizontal="center" vertical="center"/>
      <protection/>
    </xf>
    <xf numFmtId="3" fontId="22" fillId="34" borderId="19" xfId="51" applyNumberFormat="1" applyFont="1" applyFill="1" applyBorder="1" applyAlignment="1" applyProtection="1">
      <alignment horizontal="right" vertical="center"/>
      <protection/>
    </xf>
    <xf numFmtId="3" fontId="22" fillId="34" borderId="19" xfId="51" applyNumberFormat="1" applyFont="1" applyFill="1" applyBorder="1" applyAlignment="1" applyProtection="1">
      <alignment vertical="center"/>
      <protection/>
    </xf>
    <xf numFmtId="0" fontId="83" fillId="34" borderId="17" xfId="48" applyFont="1" applyFill="1" applyBorder="1" applyAlignment="1">
      <alignment horizontal="center" vertical="center"/>
      <protection/>
    </xf>
    <xf numFmtId="0" fontId="4" fillId="34" borderId="17" xfId="48" applyFont="1" applyFill="1" applyBorder="1" applyAlignment="1">
      <alignment horizontal="right" vertical="center"/>
      <protection/>
    </xf>
    <xf numFmtId="0" fontId="4" fillId="34" borderId="32" xfId="48" applyFont="1" applyFill="1" applyBorder="1" applyAlignment="1">
      <alignment horizontal="left" vertical="center"/>
      <protection/>
    </xf>
    <xf numFmtId="0" fontId="22" fillId="2" borderId="0" xfId="48" applyFont="1" applyFill="1" applyBorder="1" applyProtection="1">
      <alignment/>
      <protection locked="0"/>
    </xf>
    <xf numFmtId="3" fontId="22" fillId="2" borderId="0" xfId="48" applyNumberFormat="1" applyFont="1" applyFill="1" applyBorder="1" applyProtection="1">
      <alignment/>
      <protection locked="0"/>
    </xf>
    <xf numFmtId="10" fontId="22" fillId="0" borderId="0" xfId="48" applyNumberFormat="1" applyFont="1" applyFill="1" applyBorder="1" applyProtection="1">
      <alignment/>
      <protection/>
    </xf>
    <xf numFmtId="3" fontId="22"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48" xfId="48" applyNumberFormat="1" applyFont="1" applyFill="1" applyBorder="1" applyAlignment="1" applyProtection="1">
      <alignment horizontal="left" vertical="top"/>
      <protection locked="0"/>
    </xf>
    <xf numFmtId="0" fontId="22" fillId="0" borderId="26" xfId="48" applyFont="1" applyBorder="1" applyProtection="1">
      <alignment/>
      <protection locked="0"/>
    </xf>
    <xf numFmtId="0" fontId="22" fillId="0" borderId="17" xfId="48" applyFont="1" applyBorder="1" applyProtection="1">
      <alignment/>
      <protection locked="0"/>
    </xf>
    <xf numFmtId="0" fontId="14" fillId="0" borderId="17" xfId="48" applyFont="1" applyBorder="1" applyAlignment="1">
      <alignment horizontal="right"/>
      <protection/>
    </xf>
    <xf numFmtId="10" fontId="14" fillId="0" borderId="0" xfId="48" applyNumberFormat="1" applyFont="1" applyFill="1" applyBorder="1" applyProtection="1">
      <alignment/>
      <protection/>
    </xf>
    <xf numFmtId="3" fontId="14" fillId="0" borderId="17" xfId="48" applyNumberFormat="1" applyFont="1" applyBorder="1">
      <alignment/>
      <protection/>
    </xf>
    <xf numFmtId="0" fontId="4" fillId="0" borderId="17" xfId="48" applyFont="1" applyBorder="1" applyProtection="1">
      <alignment/>
      <protection locked="0"/>
    </xf>
    <xf numFmtId="0" fontId="4" fillId="0" borderId="33" xfId="48" applyFont="1" applyBorder="1" applyAlignment="1" applyProtection="1">
      <alignment horizontal="left"/>
      <protection locked="0"/>
    </xf>
    <xf numFmtId="0" fontId="83" fillId="34" borderId="17" xfId="48" applyFont="1" applyFill="1" applyBorder="1" applyAlignment="1">
      <alignment vertical="center"/>
      <protection/>
    </xf>
    <xf numFmtId="3" fontId="22" fillId="34" borderId="19" xfId="51" applyNumberFormat="1" applyFont="1" applyFill="1" applyBorder="1" applyAlignment="1">
      <alignment vertical="center"/>
      <protection/>
    </xf>
    <xf numFmtId="0" fontId="83" fillId="34" borderId="17" xfId="48" applyFont="1" applyFill="1" applyBorder="1" applyAlignment="1" applyProtection="1">
      <alignment horizontal="center" vertical="center"/>
      <protection locked="0"/>
    </xf>
    <xf numFmtId="0" fontId="4" fillId="34" borderId="33" xfId="48" applyFont="1" applyFill="1" applyBorder="1" applyAlignment="1" applyProtection="1">
      <alignment horizontal="left" vertical="center"/>
      <protection locked="0"/>
    </xf>
    <xf numFmtId="0" fontId="4" fillId="2" borderId="48" xfId="48" applyFont="1" applyFill="1" applyBorder="1" applyAlignment="1" applyProtection="1">
      <alignment horizontal="left"/>
      <protection locked="0"/>
    </xf>
    <xf numFmtId="0" fontId="22" fillId="0" borderId="28" xfId="48" applyFont="1" applyBorder="1" applyProtection="1">
      <alignment/>
      <protection locked="0"/>
    </xf>
    <xf numFmtId="0" fontId="4" fillId="0" borderId="17" xfId="48" applyFont="1" applyFill="1" applyBorder="1" applyProtection="1">
      <alignment/>
      <protection locked="0"/>
    </xf>
    <xf numFmtId="0" fontId="4" fillId="0" borderId="33" xfId="48" applyFont="1" applyFill="1" applyBorder="1" applyAlignment="1" applyProtection="1">
      <alignment horizontal="left"/>
      <protection locked="0"/>
    </xf>
    <xf numFmtId="3" fontId="83" fillId="34" borderId="31" xfId="51" applyNumberFormat="1" applyFont="1" applyFill="1" applyBorder="1" applyAlignment="1">
      <alignment vertical="center"/>
      <protection/>
    </xf>
    <xf numFmtId="3" fontId="83" fillId="34" borderId="17" xfId="51" applyNumberFormat="1" applyFont="1" applyFill="1" applyBorder="1" applyAlignment="1">
      <alignment vertical="center"/>
      <protection/>
    </xf>
    <xf numFmtId="0" fontId="22" fillId="0" borderId="0" xfId="48" applyFont="1" applyBorder="1" applyProtection="1">
      <alignment/>
      <protection locked="0"/>
    </xf>
    <xf numFmtId="14" fontId="4" fillId="0" borderId="17" xfId="48" applyNumberFormat="1" applyFont="1" applyFill="1" applyBorder="1" applyProtection="1">
      <alignment/>
      <protection locked="0"/>
    </xf>
    <xf numFmtId="3" fontId="83" fillId="34" borderId="19" xfId="51" applyNumberFormat="1" applyFont="1" applyFill="1" applyBorder="1" applyAlignment="1">
      <alignment vertical="center"/>
      <protection/>
    </xf>
    <xf numFmtId="0" fontId="22" fillId="2" borderId="28" xfId="48" applyFont="1" applyFill="1" applyBorder="1" applyProtection="1">
      <alignment/>
      <protection locked="0"/>
    </xf>
    <xf numFmtId="3" fontId="4" fillId="0" borderId="17" xfId="48" applyNumberFormat="1" applyFont="1" applyFill="1" applyBorder="1" applyProtection="1">
      <alignment/>
      <protection locked="0"/>
    </xf>
    <xf numFmtId="3" fontId="83" fillId="34" borderId="31" xfId="51" applyNumberFormat="1" applyFont="1" applyFill="1" applyBorder="1" applyAlignment="1">
      <alignment horizontal="left"/>
      <protection/>
    </xf>
    <xf numFmtId="3" fontId="83" fillId="34" borderId="17" xfId="51" applyNumberFormat="1" applyFont="1" applyFill="1" applyBorder="1" applyAlignment="1">
      <alignment horizontal="left"/>
      <protection/>
    </xf>
    <xf numFmtId="3" fontId="22" fillId="34" borderId="17" xfId="51" applyNumberFormat="1" applyFont="1" applyFill="1" applyBorder="1" applyAlignment="1">
      <alignment horizontal="left"/>
      <protection/>
    </xf>
    <xf numFmtId="3" fontId="22" fillId="34" borderId="19" xfId="51" applyNumberFormat="1" applyFont="1" applyFill="1" applyBorder="1" applyAlignment="1">
      <alignment horizontal="left"/>
      <protection/>
    </xf>
    <xf numFmtId="3" fontId="22" fillId="34" borderId="19" xfId="51" applyNumberFormat="1" applyFont="1" applyFill="1" applyBorder="1" applyAlignment="1" applyProtection="1">
      <alignment horizontal="left"/>
      <protection/>
    </xf>
    <xf numFmtId="0" fontId="83" fillId="34" borderId="17" xfId="48" applyFont="1" applyFill="1" applyBorder="1" applyAlignment="1">
      <alignment horizontal="left"/>
      <protection/>
    </xf>
    <xf numFmtId="0" fontId="83" fillId="34" borderId="17" xfId="48" applyFont="1" applyFill="1" applyBorder="1" applyAlignment="1" applyProtection="1">
      <alignment horizontal="left"/>
      <protection locked="0"/>
    </xf>
    <xf numFmtId="0" fontId="4" fillId="34" borderId="33"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2" fillId="0" borderId="42" xfId="48" applyFont="1" applyBorder="1" applyProtection="1">
      <alignment/>
      <protection locked="0"/>
    </xf>
    <xf numFmtId="0" fontId="22" fillId="0" borderId="15" xfId="48" applyFont="1" applyBorder="1" applyProtection="1">
      <alignment/>
      <protection locked="0"/>
    </xf>
    <xf numFmtId="0" fontId="14" fillId="0" borderId="15" xfId="48" applyFont="1" applyBorder="1" applyAlignment="1">
      <alignment horizontal="right"/>
      <protection/>
    </xf>
    <xf numFmtId="3" fontId="14" fillId="0" borderId="15" xfId="48" applyNumberFormat="1" applyFont="1" applyBorder="1">
      <alignment/>
      <protection/>
    </xf>
    <xf numFmtId="10" fontId="14" fillId="0" borderId="15" xfId="48" applyNumberFormat="1" applyFont="1" applyFill="1" applyBorder="1" applyProtection="1">
      <alignment/>
      <protection/>
    </xf>
    <xf numFmtId="0" fontId="4" fillId="0" borderId="15" xfId="48" applyFont="1" applyFill="1" applyBorder="1" applyProtection="1">
      <alignment/>
      <protection locked="0"/>
    </xf>
    <xf numFmtId="0" fontId="4" fillId="0" borderId="34" xfId="48" applyFont="1" applyFill="1" applyBorder="1" applyAlignment="1" applyProtection="1">
      <alignment horizontal="left"/>
      <protection locked="0"/>
    </xf>
    <xf numFmtId="0" fontId="22" fillId="0" borderId="66" xfId="48" applyFont="1" applyBorder="1" applyProtection="1">
      <alignment/>
      <protection locked="0"/>
    </xf>
    <xf numFmtId="0" fontId="22" fillId="0" borderId="41" xfId="48" applyFont="1" applyBorder="1" applyAlignment="1" applyProtection="1">
      <alignment horizontal="right"/>
      <protection locked="0"/>
    </xf>
    <xf numFmtId="0" fontId="22" fillId="0" borderId="41" xfId="48" applyFont="1" applyBorder="1" applyProtection="1">
      <alignment/>
      <protection locked="0"/>
    </xf>
    <xf numFmtId="0" fontId="14" fillId="0" borderId="41" xfId="48" applyFont="1" applyBorder="1" applyAlignment="1">
      <alignment horizontal="right"/>
      <protection/>
    </xf>
    <xf numFmtId="3" fontId="14" fillId="0" borderId="41" xfId="48" applyNumberFormat="1" applyFont="1" applyBorder="1">
      <alignment/>
      <protection/>
    </xf>
    <xf numFmtId="10" fontId="14" fillId="0" borderId="41" xfId="48" applyNumberFormat="1" applyFont="1" applyFill="1" applyBorder="1" applyProtection="1">
      <alignment/>
      <protection/>
    </xf>
    <xf numFmtId="3" fontId="22" fillId="0" borderId="59"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48" xfId="48" applyFont="1" applyFill="1" applyBorder="1" applyAlignment="1" applyProtection="1">
      <alignment horizontal="left"/>
      <protection locked="0"/>
    </xf>
    <xf numFmtId="3" fontId="83" fillId="34" borderId="26" xfId="51" applyNumberFormat="1" applyFont="1" applyFill="1" applyBorder="1">
      <alignment/>
      <protection/>
    </xf>
    <xf numFmtId="0" fontId="22" fillId="0" borderId="17" xfId="48" applyFont="1" applyBorder="1" applyAlignment="1" applyProtection="1">
      <alignment horizontal="right"/>
      <protection locked="0"/>
    </xf>
    <xf numFmtId="215" fontId="22" fillId="2" borderId="17" xfId="48" applyNumberFormat="1" applyFont="1" applyFill="1" applyBorder="1" applyProtection="1">
      <alignment/>
      <protection locked="0"/>
    </xf>
    <xf numFmtId="0" fontId="22" fillId="0" borderId="17" xfId="48" applyFont="1" applyBorder="1" applyAlignment="1">
      <alignment horizontal="right"/>
      <protection/>
    </xf>
    <xf numFmtId="9" fontId="22" fillId="2" borderId="17" xfId="48" applyNumberFormat="1" applyFont="1" applyFill="1" applyBorder="1" applyAlignment="1" applyProtection="1">
      <alignment horizontal="right"/>
      <protection locked="0"/>
    </xf>
    <xf numFmtId="3" fontId="22" fillId="0" borderId="17" xfId="48" applyNumberFormat="1" applyFont="1" applyBorder="1" applyProtection="1">
      <alignment/>
      <protection/>
    </xf>
    <xf numFmtId="10" fontId="22" fillId="0" borderId="19" xfId="48" applyNumberFormat="1" applyFont="1" applyFill="1" applyBorder="1" applyProtection="1">
      <alignment/>
      <protection/>
    </xf>
    <xf numFmtId="3" fontId="22" fillId="0" borderId="19" xfId="48" applyNumberFormat="1" applyFont="1" applyBorder="1">
      <alignment/>
      <protection/>
    </xf>
    <xf numFmtId="14" fontId="4" fillId="2" borderId="19" xfId="48" applyNumberFormat="1" applyFont="1" applyFill="1" applyBorder="1" applyProtection="1">
      <alignment/>
      <protection locked="0"/>
    </xf>
    <xf numFmtId="0" fontId="4" fillId="2" borderId="32" xfId="48" applyFont="1" applyFill="1" applyBorder="1" applyAlignment="1" applyProtection="1">
      <alignment horizontal="left"/>
      <protection locked="0"/>
    </xf>
    <xf numFmtId="0" fontId="2" fillId="0" borderId="0" xfId="48" applyFont="1" applyFill="1">
      <alignment/>
      <protection/>
    </xf>
    <xf numFmtId="3" fontId="83" fillId="34" borderId="31" xfId="51" applyNumberFormat="1" applyFont="1" applyFill="1" applyBorder="1">
      <alignment/>
      <protection/>
    </xf>
    <xf numFmtId="215" fontId="22" fillId="2" borderId="19" xfId="48" applyNumberFormat="1" applyFont="1" applyFill="1" applyBorder="1" applyProtection="1">
      <alignment/>
      <protection locked="0"/>
    </xf>
    <xf numFmtId="3" fontId="22" fillId="0" borderId="17" xfId="48" applyNumberFormat="1" applyFont="1" applyBorder="1">
      <alignment/>
      <protection/>
    </xf>
    <xf numFmtId="3" fontId="83" fillId="34" borderId="17" xfId="51" applyNumberFormat="1" applyFont="1" applyFill="1" applyBorder="1" applyAlignment="1">
      <alignment horizontal="right"/>
      <protection/>
    </xf>
    <xf numFmtId="3" fontId="83" fillId="34" borderId="17" xfId="51" applyNumberFormat="1" applyFont="1" applyFill="1" applyBorder="1">
      <alignment/>
      <protection/>
    </xf>
    <xf numFmtId="3" fontId="22" fillId="34" borderId="17" xfId="51" applyNumberFormat="1" applyFont="1" applyFill="1" applyBorder="1">
      <alignment/>
      <protection/>
    </xf>
    <xf numFmtId="3" fontId="22" fillId="34" borderId="17" xfId="51" applyNumberFormat="1" applyFont="1" applyFill="1" applyBorder="1" applyProtection="1">
      <alignment/>
      <protection locked="0"/>
    </xf>
    <xf numFmtId="3" fontId="22" fillId="34" borderId="19" xfId="51" applyNumberFormat="1" applyFont="1" applyFill="1" applyBorder="1" applyProtection="1">
      <alignment/>
      <protection/>
    </xf>
    <xf numFmtId="0" fontId="83" fillId="34" borderId="19" xfId="48" applyFont="1" applyFill="1" applyBorder="1" applyAlignment="1">
      <alignment horizontal="center" vertical="center"/>
      <protection/>
    </xf>
    <xf numFmtId="0" fontId="83" fillId="34" borderId="19" xfId="48" applyFont="1" applyFill="1" applyBorder="1" applyAlignment="1" applyProtection="1">
      <alignment horizontal="center" vertical="center"/>
      <protection locked="0"/>
    </xf>
    <xf numFmtId="0" fontId="4" fillId="34" borderId="32" xfId="48" applyFont="1" applyFill="1" applyBorder="1" applyAlignment="1" applyProtection="1">
      <alignment horizontal="left" vertical="center"/>
      <protection locked="0"/>
    </xf>
    <xf numFmtId="215" fontId="22" fillId="2" borderId="0" xfId="48" applyNumberFormat="1" applyFont="1" applyFill="1" applyBorder="1" applyProtection="1">
      <alignment/>
      <protection locked="0"/>
    </xf>
    <xf numFmtId="3" fontId="83" fillId="34" borderId="19" xfId="51" applyNumberFormat="1" applyFont="1" applyFill="1" applyBorder="1" applyAlignment="1">
      <alignment horizontal="right"/>
      <protection/>
    </xf>
    <xf numFmtId="3" fontId="83" fillId="34" borderId="19" xfId="51" applyNumberFormat="1" applyFont="1" applyFill="1" applyBorder="1">
      <alignment/>
      <protection/>
    </xf>
    <xf numFmtId="3" fontId="22" fillId="34" borderId="19" xfId="51" applyNumberFormat="1" applyFont="1" applyFill="1" applyBorder="1">
      <alignment/>
      <protection/>
    </xf>
    <xf numFmtId="0" fontId="4" fillId="0" borderId="0" xfId="48" applyFont="1" applyFill="1">
      <alignment/>
      <protection/>
    </xf>
    <xf numFmtId="0" fontId="22" fillId="0" borderId="0" xfId="48" applyFont="1" applyBorder="1" applyAlignment="1" applyProtection="1">
      <alignment horizontal="right"/>
      <protection locked="0"/>
    </xf>
    <xf numFmtId="9" fontId="22" fillId="2" borderId="0" xfId="48" applyNumberFormat="1" applyFont="1" applyFill="1" applyBorder="1" applyAlignment="1" applyProtection="1">
      <alignment horizontal="right"/>
      <protection locked="0"/>
    </xf>
    <xf numFmtId="3" fontId="22" fillId="34" borderId="67" xfId="51" applyNumberFormat="1" applyFont="1" applyFill="1" applyBorder="1">
      <alignment/>
      <protection/>
    </xf>
    <xf numFmtId="3" fontId="22" fillId="34" borderId="60" xfId="51" applyNumberFormat="1" applyFont="1" applyFill="1" applyBorder="1">
      <alignment/>
      <protection/>
    </xf>
    <xf numFmtId="3" fontId="22" fillId="34" borderId="60" xfId="51" applyNumberFormat="1" applyFont="1" applyFill="1" applyBorder="1" applyProtection="1">
      <alignment/>
      <protection/>
    </xf>
    <xf numFmtId="0" fontId="83" fillId="34" borderId="60" xfId="48" applyFont="1" applyFill="1" applyBorder="1" applyAlignment="1">
      <alignment horizontal="center" vertical="center"/>
      <protection/>
    </xf>
    <xf numFmtId="0" fontId="83" fillId="34" borderId="60" xfId="48" applyFont="1" applyFill="1" applyBorder="1" applyAlignment="1" applyProtection="1">
      <alignment horizontal="center" vertical="center"/>
      <protection locked="0"/>
    </xf>
    <xf numFmtId="0" fontId="4" fillId="34" borderId="62" xfId="48" applyFont="1" applyFill="1" applyBorder="1" applyAlignment="1" applyProtection="1">
      <alignment horizontal="left" vertical="center"/>
      <protection locked="0"/>
    </xf>
    <xf numFmtId="0" fontId="22"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3" fillId="34" borderId="31" xfId="51" applyNumberFormat="1" applyFont="1" applyFill="1" applyBorder="1" applyAlignment="1">
      <alignment/>
      <protection/>
    </xf>
    <xf numFmtId="3" fontId="83" fillId="34" borderId="17" xfId="51" applyNumberFormat="1" applyFont="1" applyFill="1" applyBorder="1" applyAlignment="1">
      <alignment/>
      <protection/>
    </xf>
    <xf numFmtId="3" fontId="22" fillId="34" borderId="17" xfId="51" applyNumberFormat="1" applyFont="1" applyFill="1" applyBorder="1" applyAlignment="1">
      <alignment/>
      <protection/>
    </xf>
    <xf numFmtId="3" fontId="22" fillId="34" borderId="19" xfId="51" applyNumberFormat="1" applyFont="1" applyFill="1" applyBorder="1" applyAlignment="1">
      <alignment/>
      <protection/>
    </xf>
    <xf numFmtId="3" fontId="22" fillId="34" borderId="19" xfId="51" applyNumberFormat="1" applyFont="1" applyFill="1" applyBorder="1" applyAlignment="1" applyProtection="1">
      <alignment/>
      <protection/>
    </xf>
    <xf numFmtId="0" fontId="83" fillId="34" borderId="17" xfId="48" applyFont="1" applyFill="1" applyBorder="1" applyAlignment="1">
      <alignment horizontal="center"/>
      <protection/>
    </xf>
    <xf numFmtId="0" fontId="83" fillId="34" borderId="17" xfId="48" applyFont="1" applyFill="1" applyBorder="1" applyAlignment="1" applyProtection="1">
      <alignment horizontal="center"/>
      <protection locked="0"/>
    </xf>
    <xf numFmtId="215" fontId="22" fillId="0" borderId="17" xfId="48" applyNumberFormat="1" applyFont="1" applyFill="1" applyBorder="1" applyProtection="1">
      <alignment/>
      <protection/>
    </xf>
    <xf numFmtId="215" fontId="22" fillId="0" borderId="19" xfId="48" applyNumberFormat="1" applyFont="1" applyFill="1" applyBorder="1" applyProtection="1">
      <alignment/>
      <protection/>
    </xf>
    <xf numFmtId="215" fontId="22" fillId="0" borderId="0" xfId="48" applyNumberFormat="1" applyFont="1" applyFill="1" applyBorder="1" applyProtection="1">
      <alignment/>
      <protection/>
    </xf>
    <xf numFmtId="14" fontId="4" fillId="0" borderId="0" xfId="48" applyNumberFormat="1" applyFont="1" applyBorder="1" applyAlignment="1">
      <alignment/>
      <protection/>
    </xf>
    <xf numFmtId="0" fontId="80"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78" fillId="0" borderId="0" xfId="48" applyFont="1" applyAlignment="1">
      <alignment horizontal="center"/>
      <protection/>
    </xf>
    <xf numFmtId="0" fontId="78" fillId="0" borderId="0" xfId="48" applyFont="1" applyAlignment="1" applyProtection="1">
      <alignment horizontal="center"/>
      <protection/>
    </xf>
    <xf numFmtId="0" fontId="78"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81"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81" fillId="0" borderId="0" xfId="48" applyFont="1">
      <alignment/>
      <protection/>
    </xf>
    <xf numFmtId="4" fontId="4" fillId="0" borderId="0" xfId="48" applyNumberFormat="1" applyFont="1">
      <alignment/>
      <protection/>
    </xf>
    <xf numFmtId="0" fontId="2" fillId="0" borderId="0" xfId="49" applyFont="1" applyBorder="1" applyAlignment="1" applyProtection="1">
      <alignment horizontal="right"/>
      <protection/>
    </xf>
    <xf numFmtId="170" fontId="5" fillId="0" borderId="0" xfId="0" applyNumberFormat="1" applyFont="1" applyBorder="1" applyAlignment="1" applyProtection="1">
      <alignment horizontal="right"/>
      <protection/>
    </xf>
    <xf numFmtId="170" fontId="5" fillId="0" borderId="48" xfId="0" applyNumberFormat="1" applyFont="1" applyBorder="1" applyAlignment="1" applyProtection="1">
      <alignment horizontal="right"/>
      <protection/>
    </xf>
    <xf numFmtId="0" fontId="85" fillId="0" borderId="0" xfId="0" applyFont="1" applyAlignment="1">
      <alignment vertical="center"/>
    </xf>
    <xf numFmtId="0" fontId="85" fillId="35" borderId="0" xfId="0" applyFont="1" applyFill="1" applyAlignment="1">
      <alignment vertical="center"/>
    </xf>
    <xf numFmtId="0" fontId="4" fillId="0" borderId="0" xfId="49" applyFont="1" applyProtection="1">
      <alignment/>
      <protection locked="0"/>
    </xf>
    <xf numFmtId="0" fontId="4" fillId="0" borderId="0" xfId="49" applyFont="1">
      <alignment/>
      <protection/>
    </xf>
    <xf numFmtId="0" fontId="4" fillId="0" borderId="0" xfId="49" applyFont="1" applyBorder="1" applyProtection="1">
      <alignment/>
      <protection locked="0"/>
    </xf>
    <xf numFmtId="0" fontId="4" fillId="0" borderId="0" xfId="48" applyFont="1" applyAlignment="1">
      <alignment horizontal="center"/>
      <protection/>
    </xf>
    <xf numFmtId="10" fontId="22" fillId="0" borderId="0" xfId="48" applyNumberFormat="1" applyFont="1">
      <alignment/>
      <protection/>
    </xf>
    <xf numFmtId="10" fontId="4" fillId="0" borderId="0" xfId="48" applyNumberFormat="1" applyFont="1" applyAlignment="1" applyProtection="1">
      <alignment horizontal="center"/>
      <protection locked="0"/>
    </xf>
    <xf numFmtId="0" fontId="4" fillId="0" borderId="0" xfId="48" applyFont="1" applyAlignment="1" applyProtection="1">
      <alignment horizontal="center"/>
      <protection locked="0"/>
    </xf>
    <xf numFmtId="170" fontId="4" fillId="0" borderId="0" xfId="60" applyNumberFormat="1" applyFont="1" applyFill="1" applyBorder="1" applyAlignment="1" applyProtection="1">
      <alignment horizontal="right"/>
      <protection/>
    </xf>
    <xf numFmtId="0" fontId="78" fillId="34" borderId="62" xfId="48" applyFont="1" applyFill="1" applyBorder="1" applyAlignment="1" applyProtection="1">
      <alignment horizontal="center" vertical="center"/>
      <protection locked="0"/>
    </xf>
    <xf numFmtId="0" fontId="78" fillId="34" borderId="60" xfId="48" applyFont="1" applyFill="1" applyBorder="1" applyAlignment="1" applyProtection="1">
      <alignment horizontal="center" vertical="center"/>
      <protection locked="0"/>
    </xf>
    <xf numFmtId="3" fontId="4" fillId="34" borderId="60" xfId="51" applyNumberFormat="1" applyFont="1" applyFill="1" applyBorder="1">
      <alignment/>
      <protection/>
    </xf>
    <xf numFmtId="3" fontId="4" fillId="34" borderId="67" xfId="51" applyNumberFormat="1" applyFont="1" applyFill="1" applyBorder="1">
      <alignment/>
      <protection/>
    </xf>
    <xf numFmtId="14" fontId="4" fillId="0" borderId="48" xfId="48" applyNumberFormat="1" applyFont="1" applyBorder="1" applyAlignment="1" applyProtection="1">
      <alignment horizontal="center"/>
      <protection locked="0"/>
    </xf>
    <xf numFmtId="14" fontId="4" fillId="0" borderId="0" xfId="48" applyNumberFormat="1" applyFont="1" applyAlignment="1" applyProtection="1">
      <alignment horizontal="center"/>
      <protection locked="0"/>
    </xf>
    <xf numFmtId="3" fontId="2" fillId="0" borderId="0" xfId="48" applyNumberFormat="1" applyFont="1" applyProtection="1">
      <alignment/>
      <protection locked="0"/>
    </xf>
    <xf numFmtId="0" fontId="2" fillId="0" borderId="0" xfId="48" applyFont="1" applyAlignment="1" applyProtection="1">
      <alignment horizontal="right"/>
      <protection locked="0"/>
    </xf>
    <xf numFmtId="3" fontId="4" fillId="2" borderId="0" xfId="48" applyNumberFormat="1" applyFont="1" applyFill="1" applyProtection="1">
      <alignment/>
      <protection locked="0"/>
    </xf>
    <xf numFmtId="0" fontId="86" fillId="0" borderId="28" xfId="0" applyFont="1" applyBorder="1" applyAlignment="1">
      <alignment horizontal="left" vertical="center"/>
    </xf>
    <xf numFmtId="0" fontId="4" fillId="2" borderId="56" xfId="48" applyFont="1" applyFill="1" applyBorder="1" applyProtection="1">
      <alignment/>
      <protection locked="0"/>
    </xf>
    <xf numFmtId="0" fontId="4" fillId="0" borderId="68" xfId="0" applyFont="1" applyBorder="1" applyAlignment="1">
      <alignment/>
    </xf>
    <xf numFmtId="0" fontId="4" fillId="0" borderId="0" xfId="48" applyFont="1" applyAlignment="1">
      <alignment horizontal="left" vertical="center"/>
      <protection/>
    </xf>
    <xf numFmtId="0" fontId="78" fillId="34" borderId="33" xfId="48" applyFont="1" applyFill="1" applyBorder="1" applyAlignment="1" applyProtection="1">
      <alignment horizontal="center" vertical="center"/>
      <protection locked="0"/>
    </xf>
    <xf numFmtId="0" fontId="78" fillId="34" borderId="19" xfId="48" applyFont="1" applyFill="1" applyBorder="1" applyAlignment="1" applyProtection="1">
      <alignment horizontal="center" vertical="center"/>
      <protection locked="0"/>
    </xf>
    <xf numFmtId="10" fontId="14" fillId="2" borderId="17" xfId="48" applyNumberFormat="1" applyFont="1" applyFill="1" applyBorder="1">
      <alignment/>
      <protection/>
    </xf>
    <xf numFmtId="3" fontId="4" fillId="34" borderId="19" xfId="51" applyNumberFormat="1" applyFont="1" applyFill="1" applyBorder="1" applyAlignment="1">
      <alignment vertical="center"/>
      <protection/>
    </xf>
    <xf numFmtId="3" fontId="4" fillId="34" borderId="17" xfId="51" applyNumberFormat="1" applyFont="1" applyFill="1" applyBorder="1" applyAlignment="1">
      <alignment vertical="center"/>
      <protection/>
    </xf>
    <xf numFmtId="3" fontId="78" fillId="34" borderId="17" xfId="51" applyNumberFormat="1" applyFont="1" applyFill="1" applyBorder="1" applyAlignment="1">
      <alignment vertical="center"/>
      <protection/>
    </xf>
    <xf numFmtId="3" fontId="78" fillId="34" borderId="31" xfId="51" applyNumberFormat="1" applyFont="1" applyFill="1" applyBorder="1" applyAlignment="1">
      <alignment vertical="center"/>
      <protection/>
    </xf>
    <xf numFmtId="0" fontId="4" fillId="0" borderId="33" xfId="48" applyFont="1" applyBorder="1" applyAlignment="1" applyProtection="1">
      <alignment horizontal="center"/>
      <protection locked="0"/>
    </xf>
    <xf numFmtId="3" fontId="4" fillId="0" borderId="0" xfId="48" applyNumberFormat="1" applyFont="1" applyAlignment="1" applyProtection="1">
      <alignment horizontal="center"/>
      <protection locked="0"/>
    </xf>
    <xf numFmtId="170" fontId="2" fillId="0" borderId="17" xfId="60" applyNumberFormat="1" applyFont="1" applyFill="1" applyBorder="1" applyAlignment="1" applyProtection="1">
      <alignment horizontal="right"/>
      <protection/>
    </xf>
    <xf numFmtId="0" fontId="2" fillId="0" borderId="17" xfId="48" applyFont="1" applyBorder="1" applyAlignment="1">
      <alignment horizontal="right"/>
      <protection/>
    </xf>
    <xf numFmtId="14" fontId="4" fillId="2" borderId="0" xfId="48" applyNumberFormat="1" applyFont="1" applyFill="1" applyAlignment="1" applyProtection="1">
      <alignment horizontal="center"/>
      <protection locked="0"/>
    </xf>
    <xf numFmtId="0" fontId="4" fillId="0" borderId="28" xfId="48" applyFont="1" applyBorder="1">
      <alignment/>
      <protection/>
    </xf>
    <xf numFmtId="0" fontId="4" fillId="2" borderId="56" xfId="48" applyFont="1" applyFill="1" applyBorder="1" applyAlignment="1" applyProtection="1">
      <alignment wrapText="1"/>
      <protection locked="0"/>
    </xf>
    <xf numFmtId="0" fontId="78" fillId="34" borderId="33" xfId="48" applyFont="1" applyFill="1" applyBorder="1" applyAlignment="1" applyProtection="1">
      <alignment horizontal="center"/>
      <protection locked="0"/>
    </xf>
    <xf numFmtId="0" fontId="78" fillId="34" borderId="19" xfId="48" applyFont="1" applyFill="1" applyBorder="1" applyAlignment="1" applyProtection="1">
      <alignment horizontal="center"/>
      <protection locked="0"/>
    </xf>
    <xf numFmtId="3" fontId="4" fillId="34" borderId="19" xfId="51" applyNumberFormat="1" applyFont="1" applyFill="1" applyBorder="1" applyAlignment="1">
      <alignment horizontal="left"/>
      <protection/>
    </xf>
    <xf numFmtId="3" fontId="4" fillId="34" borderId="17" xfId="51" applyNumberFormat="1" applyFont="1" applyFill="1" applyBorder="1" applyAlignment="1">
      <alignment horizontal="left"/>
      <protection/>
    </xf>
    <xf numFmtId="0" fontId="78" fillId="34" borderId="19" xfId="48" applyFont="1" applyFill="1" applyBorder="1" applyAlignment="1">
      <alignment vertical="center"/>
      <protection/>
    </xf>
    <xf numFmtId="3" fontId="78" fillId="34" borderId="31" xfId="51" applyNumberFormat="1" applyFont="1" applyFill="1" applyBorder="1">
      <alignment/>
      <protection/>
    </xf>
    <xf numFmtId="170" fontId="2" fillId="0" borderId="0" xfId="60" applyNumberFormat="1" applyFont="1" applyFill="1" applyBorder="1" applyAlignment="1" applyProtection="1">
      <alignment horizontal="right"/>
      <protection/>
    </xf>
    <xf numFmtId="0" fontId="4" fillId="2" borderId="0" xfId="48" applyFont="1" applyFill="1" applyAlignment="1" applyProtection="1">
      <alignment wrapText="1"/>
      <protection locked="0"/>
    </xf>
    <xf numFmtId="14" fontId="4" fillId="0" borderId="33" xfId="48" applyNumberFormat="1" applyFont="1" applyBorder="1" applyAlignment="1" applyProtection="1">
      <alignment horizontal="center"/>
      <protection locked="0"/>
    </xf>
    <xf numFmtId="0" fontId="4" fillId="0" borderId="28" xfId="48" applyFont="1" applyBorder="1" applyAlignment="1">
      <alignment wrapText="1"/>
      <protection/>
    </xf>
    <xf numFmtId="0" fontId="4" fillId="2" borderId="0" xfId="48" applyFont="1" applyFill="1" applyAlignment="1" applyProtection="1" quotePrefix="1">
      <alignment wrapText="1"/>
      <protection locked="0"/>
    </xf>
    <xf numFmtId="3" fontId="78" fillId="33" borderId="31" xfId="51" applyNumberFormat="1" applyFont="1" applyFill="1" applyBorder="1">
      <alignment/>
      <protection/>
    </xf>
    <xf numFmtId="0" fontId="4" fillId="0" borderId="28" xfId="48" applyFont="1" applyBorder="1" applyAlignment="1" applyProtection="1">
      <alignment wrapText="1"/>
      <protection locked="0"/>
    </xf>
    <xf numFmtId="0" fontId="4" fillId="0" borderId="68" xfId="48" applyFont="1" applyBorder="1">
      <alignment/>
      <protection/>
    </xf>
    <xf numFmtId="0" fontId="4" fillId="34" borderId="32" xfId="48" applyFont="1" applyFill="1" applyBorder="1" applyAlignment="1">
      <alignment horizontal="center" vertical="center"/>
      <protection/>
    </xf>
    <xf numFmtId="0" fontId="4" fillId="34" borderId="19" xfId="48" applyFont="1" applyFill="1" applyBorder="1" applyAlignment="1">
      <alignment horizontal="center" vertical="center"/>
      <protection/>
    </xf>
    <xf numFmtId="0" fontId="78" fillId="34" borderId="19" xfId="48" applyFont="1" applyFill="1" applyBorder="1" applyAlignment="1">
      <alignment horizontal="center" vertical="center"/>
      <protection/>
    </xf>
    <xf numFmtId="3" fontId="78" fillId="34" borderId="19" xfId="51" applyNumberFormat="1" applyFont="1" applyFill="1" applyBorder="1" applyAlignment="1">
      <alignment horizontal="center" vertical="center"/>
      <protection/>
    </xf>
    <xf numFmtId="0" fontId="78" fillId="34" borderId="31" xfId="48" applyFont="1" applyFill="1" applyBorder="1">
      <alignment/>
      <protection/>
    </xf>
    <xf numFmtId="0" fontId="4" fillId="0" borderId="0" xfId="48" applyFont="1" applyAlignment="1" applyProtection="1">
      <alignment wrapText="1"/>
      <protection locked="0"/>
    </xf>
    <xf numFmtId="0" fontId="4" fillId="0" borderId="56" xfId="48" applyFont="1" applyBorder="1" applyAlignment="1" applyProtection="1">
      <alignment wrapText="1"/>
      <protection locked="0"/>
    </xf>
    <xf numFmtId="0" fontId="4" fillId="0" borderId="68" xfId="48" applyFont="1" applyBorder="1" applyAlignment="1">
      <alignment wrapText="1"/>
      <protection/>
    </xf>
    <xf numFmtId="3" fontId="22" fillId="34" borderId="19" xfId="51" applyNumberFormat="1" applyFont="1" applyFill="1" applyBorder="1" applyAlignment="1">
      <alignment horizontal="right" vertical="center"/>
      <protection/>
    </xf>
    <xf numFmtId="0" fontId="78" fillId="0" borderId="17" xfId="48" applyFont="1" applyBorder="1" applyAlignment="1">
      <alignment horizontal="center" wrapText="1"/>
      <protection/>
    </xf>
    <xf numFmtId="0" fontId="78" fillId="0" borderId="0" xfId="48" applyFont="1" applyAlignment="1">
      <alignment horizontal="center" wrapText="1"/>
      <protection/>
    </xf>
    <xf numFmtId="0" fontId="87" fillId="0" borderId="0" xfId="48" applyFont="1" applyAlignment="1">
      <alignment horizontal="center" wrapText="1"/>
      <protection/>
    </xf>
    <xf numFmtId="0" fontId="4" fillId="0" borderId="17" xfId="48" applyFont="1" applyBorder="1" applyAlignment="1" applyProtection="1">
      <alignment horizontal="left"/>
      <protection locked="0"/>
    </xf>
    <xf numFmtId="0" fontId="78" fillId="0" borderId="0" xfId="48" applyFont="1" applyAlignment="1">
      <alignment horizontal="left"/>
      <protection/>
    </xf>
    <xf numFmtId="0" fontId="78" fillId="0" borderId="0" xfId="48" applyFont="1" applyAlignment="1">
      <alignment horizontal="left" vertical="top"/>
      <protection/>
    </xf>
    <xf numFmtId="202" fontId="4" fillId="0" borderId="0" xfId="48" applyNumberFormat="1" applyFont="1" applyAlignment="1" applyProtection="1">
      <alignment horizontal="center"/>
      <protection locked="0"/>
    </xf>
    <xf numFmtId="0" fontId="2" fillId="0" borderId="0" xfId="48" applyFont="1" applyProtection="1">
      <alignment/>
      <protection locked="0"/>
    </xf>
    <xf numFmtId="0" fontId="2" fillId="0" borderId="0" xfId="48" applyFont="1" applyAlignment="1" applyProtection="1">
      <alignment horizontal="center"/>
      <protection locked="0"/>
    </xf>
    <xf numFmtId="14" fontId="2" fillId="0" borderId="0" xfId="48" applyNumberFormat="1" applyFont="1" applyProtection="1">
      <alignment/>
      <protection locked="0"/>
    </xf>
    <xf numFmtId="0" fontId="88" fillId="0" borderId="0" xfId="48" applyFont="1" applyAlignment="1">
      <alignment horizontal="left"/>
      <protection/>
    </xf>
    <xf numFmtId="0" fontId="4" fillId="0" borderId="0" xfId="48" applyFont="1" applyAlignment="1">
      <alignment horizontal="center" wrapText="1"/>
      <protection/>
    </xf>
    <xf numFmtId="0" fontId="89" fillId="0" borderId="0" xfId="48" applyFont="1">
      <alignment/>
      <protection/>
    </xf>
    <xf numFmtId="0" fontId="3" fillId="0" borderId="0" xfId="49" applyFont="1" applyBorder="1" applyAlignment="1" applyProtection="1">
      <alignment horizontal="left"/>
      <protection locked="0"/>
    </xf>
    <xf numFmtId="0" fontId="4" fillId="2" borderId="56" xfId="48" applyFont="1" applyFill="1" applyBorder="1" applyAlignment="1" applyProtection="1">
      <alignment horizontal="left" wrapText="1"/>
      <protection locked="0"/>
    </xf>
    <xf numFmtId="0" fontId="83" fillId="0" borderId="0" xfId="48" applyFont="1" applyAlignment="1">
      <alignment horizontal="center"/>
      <protection/>
    </xf>
    <xf numFmtId="0" fontId="4" fillId="2" borderId="0" xfId="48" applyFont="1" applyFill="1" applyAlignment="1" applyProtection="1">
      <alignment horizontal="left" wrapText="1"/>
      <protection locked="0"/>
    </xf>
    <xf numFmtId="0" fontId="83" fillId="0" borderId="59" xfId="48" applyNumberFormat="1" applyFont="1" applyBorder="1" applyAlignment="1" applyProtection="1">
      <alignment horizontal="center"/>
      <protection/>
    </xf>
    <xf numFmtId="0" fontId="22" fillId="0" borderId="0" xfId="48" applyFont="1" applyBorder="1" applyAlignment="1" applyProtection="1">
      <alignment horizontal="center"/>
      <protection/>
    </xf>
    <xf numFmtId="211" fontId="14" fillId="0" borderId="0" xfId="48" applyNumberFormat="1" applyFont="1" applyBorder="1" applyAlignment="1" applyProtection="1">
      <alignment horizontal="center"/>
      <protection/>
    </xf>
    <xf numFmtId="10" fontId="22" fillId="0" borderId="15" xfId="48" applyNumberFormat="1" applyFont="1" applyBorder="1" applyAlignment="1" applyProtection="1">
      <alignment horizontal="center"/>
      <protection/>
    </xf>
    <xf numFmtId="0" fontId="22" fillId="2" borderId="68" xfId="48" applyFont="1" applyFill="1" applyBorder="1" applyProtection="1">
      <alignment/>
      <protection locked="0"/>
    </xf>
    <xf numFmtId="0" fontId="22" fillId="2" borderId="56" xfId="48" applyFont="1" applyFill="1" applyBorder="1" applyProtection="1">
      <alignment/>
      <protection locked="0"/>
    </xf>
    <xf numFmtId="0" fontId="22" fillId="2" borderId="0" xfId="48" applyFont="1" applyFill="1" applyBorder="1" applyProtection="1">
      <alignment/>
      <protection locked="0"/>
    </xf>
    <xf numFmtId="0" fontId="22" fillId="2" borderId="28" xfId="48" applyFont="1" applyFill="1" applyBorder="1" applyProtection="1">
      <alignment/>
      <protection locked="0"/>
    </xf>
    <xf numFmtId="0" fontId="14" fillId="2" borderId="28" xfId="48" applyFont="1" applyFill="1" applyBorder="1" applyProtection="1">
      <alignment/>
      <protection locked="0"/>
    </xf>
    <xf numFmtId="0" fontId="14" fillId="2" borderId="0" xfId="48" applyFont="1" applyFill="1" applyBorder="1" applyProtection="1">
      <alignment/>
      <protection locked="0"/>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Prosenttia 2" xfId="60"/>
    <cellStyle name="Selittävä teksti" xfId="61"/>
    <cellStyle name="Summa" xfId="62"/>
    <cellStyle name="Syöttö" xfId="63"/>
    <cellStyle name="Tarkistussolu" xfId="64"/>
    <cellStyle name="Tulostus" xfId="65"/>
    <cellStyle name="Currency" xfId="66"/>
    <cellStyle name="Currency [0]" xfId="67"/>
    <cellStyle name="Varoitusteksti" xfId="68"/>
  </cellStyles>
  <dxfs count="19">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FF%20template%20FINANCE%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inance P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zoomScalePageLayoutView="0" workbookViewId="0" topLeftCell="A1">
      <selection activeCell="C75" sqref="C75"/>
    </sheetView>
  </sheetViews>
  <sheetFormatPr defaultColWidth="9.140625" defaultRowHeight="12.75"/>
  <cols>
    <col min="1" max="1" width="5.28125" style="531" customWidth="1"/>
    <col min="2" max="16384" width="9.140625" style="531" customWidth="1"/>
  </cols>
  <sheetData>
    <row r="1" ht="16.5">
      <c r="A1" s="555" t="s">
        <v>569</v>
      </c>
    </row>
    <row r="2" ht="16.5">
      <c r="A2" s="555" t="s">
        <v>570</v>
      </c>
    </row>
    <row r="3" ht="16.5"/>
    <row r="4" ht="16.5">
      <c r="A4" s="555" t="s">
        <v>571</v>
      </c>
    </row>
    <row r="5" ht="16.5">
      <c r="A5" s="555" t="s">
        <v>572</v>
      </c>
    </row>
    <row r="6" ht="16.5"/>
    <row r="7" ht="16.5"/>
    <row r="8" ht="16.5">
      <c r="A8" s="555" t="s">
        <v>573</v>
      </c>
    </row>
    <row r="9" spans="1:2" ht="16.5">
      <c r="A9" s="531" t="s">
        <v>71</v>
      </c>
      <c r="B9" s="531" t="s">
        <v>574</v>
      </c>
    </row>
    <row r="10" spans="1:2" ht="16.5">
      <c r="A10" s="531" t="s">
        <v>72</v>
      </c>
      <c r="B10" s="531" t="s">
        <v>575</v>
      </c>
    </row>
    <row r="11" spans="1:2" ht="16.5">
      <c r="A11" s="531" t="s">
        <v>73</v>
      </c>
      <c r="B11" s="531" t="s">
        <v>576</v>
      </c>
    </row>
    <row r="12" spans="1:2" ht="16.5">
      <c r="A12" s="531" t="s">
        <v>75</v>
      </c>
      <c r="B12" s="531" t="s">
        <v>577</v>
      </c>
    </row>
    <row r="13" spans="1:2" ht="16.5">
      <c r="A13" s="531" t="s">
        <v>74</v>
      </c>
      <c r="B13" s="531" t="s">
        <v>578</v>
      </c>
    </row>
    <row r="14" spans="1:2" ht="16.5">
      <c r="A14" s="531" t="s">
        <v>75</v>
      </c>
      <c r="B14" s="531" t="s">
        <v>579</v>
      </c>
    </row>
    <row r="15" spans="1:2" ht="16.5">
      <c r="A15" s="531" t="s">
        <v>76</v>
      </c>
      <c r="B15" s="531" t="s">
        <v>580</v>
      </c>
    </row>
    <row r="16" spans="1:2" ht="16.5">
      <c r="A16" s="531" t="s">
        <v>77</v>
      </c>
      <c r="B16" s="531" t="s">
        <v>581</v>
      </c>
    </row>
    <row r="18" ht="16.5">
      <c r="A18" s="555" t="s">
        <v>582</v>
      </c>
    </row>
    <row r="19" ht="16.5">
      <c r="A19" s="555" t="s">
        <v>583</v>
      </c>
    </row>
    <row r="20" ht="16.5">
      <c r="A20" s="531" t="s">
        <v>612</v>
      </c>
    </row>
    <row r="21" ht="16.5">
      <c r="A21" s="531" t="s">
        <v>596</v>
      </c>
    </row>
    <row r="23" ht="16.5">
      <c r="A23" s="531" t="s">
        <v>584</v>
      </c>
    </row>
    <row r="24" ht="16.5">
      <c r="B24" s="531" t="s">
        <v>585</v>
      </c>
    </row>
    <row r="25" ht="16.5">
      <c r="B25" s="531" t="s">
        <v>583</v>
      </c>
    </row>
    <row r="26" ht="16.5">
      <c r="B26" s="531" t="s">
        <v>611</v>
      </c>
    </row>
    <row r="27" ht="16.5">
      <c r="A27" s="531" t="s">
        <v>586</v>
      </c>
    </row>
    <row r="28" ht="16.5">
      <c r="B28" s="531" t="s">
        <v>585</v>
      </c>
    </row>
    <row r="29" ht="16.5">
      <c r="B29" s="531" t="s">
        <v>583</v>
      </c>
    </row>
    <row r="30" ht="16.5">
      <c r="B30" s="531" t="s">
        <v>587</v>
      </c>
    </row>
    <row r="32" ht="16.5">
      <c r="A32" s="531" t="s">
        <v>588</v>
      </c>
    </row>
    <row r="34" ht="16.5">
      <c r="A34" s="555" t="s">
        <v>589</v>
      </c>
    </row>
    <row r="35" ht="16.5">
      <c r="A35" s="531" t="s">
        <v>590</v>
      </c>
    </row>
    <row r="36" ht="16.5">
      <c r="A36" s="531" t="s">
        <v>591</v>
      </c>
    </row>
    <row r="38" ht="16.5">
      <c r="A38" s="531" t="s">
        <v>595</v>
      </c>
    </row>
    <row r="39" ht="16.5">
      <c r="A39" s="531" t="s">
        <v>592</v>
      </c>
    </row>
    <row r="40" ht="16.5">
      <c r="A40" s="531" t="s">
        <v>593</v>
      </c>
    </row>
    <row r="42" ht="16.5">
      <c r="A42" s="531" t="s">
        <v>594</v>
      </c>
    </row>
    <row r="44" ht="16.5">
      <c r="A44" s="531" t="s">
        <v>597</v>
      </c>
    </row>
    <row r="47" ht="16.5">
      <c r="A47" s="555" t="s">
        <v>598</v>
      </c>
    </row>
    <row r="48" ht="16.5">
      <c r="A48" s="555"/>
    </row>
    <row r="49" spans="3:8" ht="16.5">
      <c r="C49" s="583" t="s">
        <v>364</v>
      </c>
      <c r="D49" s="583" t="s">
        <v>365</v>
      </c>
      <c r="E49" s="583" t="s">
        <v>10</v>
      </c>
      <c r="F49" s="584" t="s">
        <v>368</v>
      </c>
      <c r="G49" s="380" t="s">
        <v>366</v>
      </c>
      <c r="H49" s="381" t="s">
        <v>367</v>
      </c>
    </row>
    <row r="51" ht="16.5">
      <c r="A51" s="531" t="s">
        <v>599</v>
      </c>
    </row>
    <row r="52" ht="16.5">
      <c r="A52" s="531" t="s">
        <v>600</v>
      </c>
    </row>
    <row r="53" ht="16.5">
      <c r="A53" s="531" t="s">
        <v>601</v>
      </c>
    </row>
    <row r="54" ht="16.5">
      <c r="A54" s="531" t="s">
        <v>602</v>
      </c>
    </row>
    <row r="56" ht="16.5">
      <c r="A56" s="555" t="s">
        <v>603</v>
      </c>
    </row>
    <row r="57" ht="16.5">
      <c r="A57" s="531" t="s">
        <v>604</v>
      </c>
    </row>
    <row r="58" ht="16.5">
      <c r="A58" s="531" t="s">
        <v>605</v>
      </c>
    </row>
    <row r="60" ht="16.5">
      <c r="A60" s="531" t="s">
        <v>606</v>
      </c>
    </row>
    <row r="61" ht="16.5">
      <c r="A61" s="531" t="s">
        <v>607</v>
      </c>
    </row>
    <row r="62" ht="16.5">
      <c r="A62" s="531" t="s">
        <v>608</v>
      </c>
    </row>
    <row r="63" ht="16.5">
      <c r="A63" s="531" t="s">
        <v>609</v>
      </c>
    </row>
    <row r="65" ht="16.5">
      <c r="A65" s="555" t="s">
        <v>610</v>
      </c>
    </row>
    <row r="67" ht="16.5">
      <c r="A67" s="555" t="s">
        <v>583</v>
      </c>
    </row>
    <row r="68" ht="16.5">
      <c r="A68" s="531" t="s">
        <v>613</v>
      </c>
    </row>
    <row r="69" spans="1:7" ht="16.5">
      <c r="A69" s="531" t="s">
        <v>614</v>
      </c>
      <c r="F69" s="654"/>
      <c r="G69" s="654"/>
    </row>
    <row r="70" spans="4:7" ht="16.5">
      <c r="D70" s="655"/>
      <c r="E70" s="655"/>
      <c r="G70" s="655"/>
    </row>
    <row r="71" ht="16.5">
      <c r="A71" s="531" t="s">
        <v>615</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15"/>
  <sheetViews>
    <sheetView tabSelected="1" zoomScalePageLayoutView="0" workbookViewId="0" topLeftCell="A1">
      <pane ySplit="5" topLeftCell="A6" activePane="bottomLeft" state="frozen"/>
      <selection pane="topLeft" activeCell="A1" sqref="A1"/>
      <selection pane="bottomLeft" activeCell="N16" sqref="N16"/>
    </sheetView>
  </sheetViews>
  <sheetFormatPr defaultColWidth="9.140625" defaultRowHeight="12.75"/>
  <cols>
    <col min="1" max="1" width="3.00390625" style="202" customWidth="1"/>
    <col min="2" max="2" width="21.00390625" style="258" customWidth="1"/>
    <col min="3" max="3" width="30.00390625" style="258" customWidth="1"/>
    <col min="4" max="4" width="6.8515625" style="258" customWidth="1"/>
    <col min="5" max="5" width="6.28125" style="258" customWidth="1"/>
    <col min="6" max="6" width="5.00390625" style="258" customWidth="1"/>
    <col min="7" max="7" width="6.57421875" style="120" customWidth="1"/>
    <col min="8" max="8" width="8.00390625" style="333" customWidth="1"/>
    <col min="9" max="9" width="9.421875" style="324" customWidth="1"/>
    <col min="10" max="10" width="10.7109375" style="324" customWidth="1"/>
    <col min="11" max="11" width="0.13671875" style="258" hidden="1" customWidth="1"/>
    <col min="12" max="12" width="4.421875" style="257" hidden="1" customWidth="1"/>
    <col min="13" max="13" width="10.7109375" style="257" customWidth="1"/>
    <col min="14" max="16384" width="9.140625" style="257" customWidth="1"/>
  </cols>
  <sheetData>
    <row r="1" spans="1:17" ht="15.75">
      <c r="A1" s="24"/>
      <c r="B1" s="470" t="s">
        <v>616</v>
      </c>
      <c r="C1" s="95"/>
      <c r="D1" s="119"/>
      <c r="E1" s="119"/>
      <c r="F1" s="119"/>
      <c r="G1" s="81"/>
      <c r="H1" s="332"/>
      <c r="I1" s="118"/>
      <c r="J1" s="118"/>
      <c r="K1" s="78"/>
      <c r="L1" s="4"/>
      <c r="M1" s="256"/>
      <c r="N1" s="256"/>
      <c r="O1" s="256"/>
      <c r="P1" s="256"/>
      <c r="Q1" s="256"/>
    </row>
    <row r="2" spans="1:17" ht="13.5">
      <c r="A2" s="24"/>
      <c r="B2" s="854" t="s">
        <v>48</v>
      </c>
      <c r="C2" s="95"/>
      <c r="D2" s="119"/>
      <c r="E2" s="119"/>
      <c r="F2" s="119"/>
      <c r="G2" s="81"/>
      <c r="H2" s="332"/>
      <c r="I2" s="118"/>
      <c r="J2" s="118"/>
      <c r="K2" s="78"/>
      <c r="L2" s="4"/>
      <c r="M2" s="256"/>
      <c r="N2" s="256"/>
      <c r="O2" s="256"/>
      <c r="P2" s="256"/>
      <c r="Q2" s="256"/>
    </row>
    <row r="3" spans="1:17" ht="13.5">
      <c r="A3" s="24"/>
      <c r="B3" s="854" t="s">
        <v>400</v>
      </c>
      <c r="C3" s="95"/>
      <c r="D3" s="100" t="s">
        <v>464</v>
      </c>
      <c r="E3" s="89"/>
      <c r="G3" s="617"/>
      <c r="I3" s="618">
        <f>Summary!H5</f>
        <v>0</v>
      </c>
      <c r="J3" s="334"/>
      <c r="K3" s="78"/>
      <c r="L3" s="4"/>
      <c r="M3" s="256"/>
      <c r="N3" s="256"/>
      <c r="O3" s="256"/>
      <c r="P3" s="256"/>
      <c r="Q3" s="256"/>
    </row>
    <row r="4" spans="1:17" ht="12.75">
      <c r="A4" s="24"/>
      <c r="B4" s="95"/>
      <c r="C4" s="95"/>
      <c r="D4" s="259"/>
      <c r="E4" s="259"/>
      <c r="F4" s="95"/>
      <c r="G4" s="89"/>
      <c r="H4" s="335"/>
      <c r="I4" s="334"/>
      <c r="J4" s="334"/>
      <c r="K4" s="78"/>
      <c r="L4" s="4"/>
      <c r="M4" s="256"/>
      <c r="N4" s="256"/>
      <c r="O4" s="256"/>
      <c r="P4" s="256"/>
      <c r="Q4" s="256"/>
    </row>
    <row r="5" spans="1:17" ht="15" customHeight="1">
      <c r="A5" s="24"/>
      <c r="B5" s="96"/>
      <c r="C5" s="96"/>
      <c r="D5" s="583" t="s">
        <v>364</v>
      </c>
      <c r="E5" s="583" t="s">
        <v>365</v>
      </c>
      <c r="F5" s="583" t="s">
        <v>10</v>
      </c>
      <c r="G5" s="584" t="s">
        <v>368</v>
      </c>
      <c r="H5" s="380" t="s">
        <v>366</v>
      </c>
      <c r="I5" s="381" t="s">
        <v>367</v>
      </c>
      <c r="J5" s="210"/>
      <c r="K5" s="500"/>
      <c r="L5" s="4"/>
      <c r="M5" s="256"/>
      <c r="N5" s="256"/>
      <c r="O5" s="256"/>
      <c r="P5" s="256"/>
      <c r="Q5" s="256"/>
    </row>
    <row r="6" spans="1:17" ht="12.75">
      <c r="A6" s="114" t="s">
        <v>6</v>
      </c>
      <c r="B6" s="296" t="s">
        <v>81</v>
      </c>
      <c r="C6" s="260"/>
      <c r="D6" s="457"/>
      <c r="E6" s="269"/>
      <c r="F6" s="458"/>
      <c r="G6" s="456"/>
      <c r="H6" s="459"/>
      <c r="I6" s="460"/>
      <c r="J6" s="474"/>
      <c r="K6" s="206"/>
      <c r="L6" s="560"/>
      <c r="M6" s="256"/>
      <c r="N6" s="256"/>
      <c r="O6" s="256"/>
      <c r="P6" s="256"/>
      <c r="Q6" s="256"/>
    </row>
    <row r="7" spans="1:17" ht="15">
      <c r="A7" s="25"/>
      <c r="B7" s="261" t="s">
        <v>619</v>
      </c>
      <c r="C7" s="261" t="s">
        <v>89</v>
      </c>
      <c r="D7" s="366"/>
      <c r="E7" s="77"/>
      <c r="F7" s="366"/>
      <c r="G7" s="76"/>
      <c r="H7" s="384">
        <f>IF(F7=0,D7*G7,D7*F7*G7)</f>
        <v>0</v>
      </c>
      <c r="I7" s="376"/>
      <c r="J7" s="336"/>
      <c r="K7" s="206"/>
      <c r="L7" s="560"/>
      <c r="M7" s="859"/>
      <c r="N7" s="256"/>
      <c r="O7" s="256"/>
      <c r="P7" s="256"/>
      <c r="Q7" s="857"/>
    </row>
    <row r="8" spans="1:17" ht="15">
      <c r="A8" s="25"/>
      <c r="B8" s="261" t="s">
        <v>620</v>
      </c>
      <c r="C8" s="261" t="s">
        <v>89</v>
      </c>
      <c r="D8" s="366"/>
      <c r="E8" s="77"/>
      <c r="F8" s="366"/>
      <c r="G8" s="76"/>
      <c r="H8" s="384">
        <f>IF(F8=0,D8*G8,D8*F8*G8)</f>
        <v>0</v>
      </c>
      <c r="I8" s="373"/>
      <c r="J8" s="475"/>
      <c r="K8" s="206"/>
      <c r="L8" s="560"/>
      <c r="M8" s="860"/>
      <c r="N8" s="256"/>
      <c r="O8" s="256"/>
      <c r="P8" s="256"/>
      <c r="Q8" s="858"/>
    </row>
    <row r="9" spans="1:17" ht="13.5">
      <c r="A9" s="25"/>
      <c r="B9" s="261" t="s">
        <v>82</v>
      </c>
      <c r="C9" s="261" t="s">
        <v>89</v>
      </c>
      <c r="D9" s="366"/>
      <c r="E9" s="77"/>
      <c r="F9" s="366"/>
      <c r="G9" s="76"/>
      <c r="H9" s="384">
        <f>IF(F9=0,D9*G9,D9*F9*G9)</f>
        <v>0</v>
      </c>
      <c r="I9" s="373"/>
      <c r="J9" s="475"/>
      <c r="K9" s="206"/>
      <c r="L9" s="560"/>
      <c r="M9" s="859"/>
      <c r="N9" s="256"/>
      <c r="O9" s="256"/>
      <c r="P9" s="256"/>
      <c r="Q9" s="256"/>
    </row>
    <row r="10" spans="1:17" ht="14.25" thickBot="1">
      <c r="A10" s="199"/>
      <c r="B10" s="262" t="s">
        <v>124</v>
      </c>
      <c r="C10" s="262" t="s">
        <v>89</v>
      </c>
      <c r="D10" s="383"/>
      <c r="E10" s="121"/>
      <c r="F10" s="383"/>
      <c r="G10" s="407"/>
      <c r="H10" s="386">
        <f>IF(F10=0,D10*G10,D10*F10*G10)</f>
        <v>0</v>
      </c>
      <c r="I10" s="377">
        <f>SUM(H7:H10)</f>
        <v>0</v>
      </c>
      <c r="J10" s="336"/>
      <c r="K10" s="206"/>
      <c r="L10" s="560"/>
      <c r="M10" s="861"/>
      <c r="N10" s="256"/>
      <c r="O10" s="256"/>
      <c r="P10" s="256"/>
      <c r="Q10" s="256"/>
    </row>
    <row r="11" spans="1:17" ht="15.75" customHeight="1" thickBot="1">
      <c r="A11" s="523"/>
      <c r="B11" s="585" t="s">
        <v>87</v>
      </c>
      <c r="C11" s="411"/>
      <c r="D11" s="388"/>
      <c r="E11" s="388"/>
      <c r="F11" s="388"/>
      <c r="G11" s="412"/>
      <c r="H11" s="399"/>
      <c r="I11" s="415">
        <f>K11</f>
        <v>0</v>
      </c>
      <c r="J11" s="490"/>
      <c r="K11" s="343">
        <f>I10</f>
        <v>0</v>
      </c>
      <c r="L11" s="560"/>
      <c r="M11" s="256"/>
      <c r="N11" s="256"/>
      <c r="O11" s="256"/>
      <c r="P11" s="256"/>
      <c r="Q11" s="256"/>
    </row>
    <row r="12" spans="1:17" ht="13.5">
      <c r="A12" s="524"/>
      <c r="B12" s="296"/>
      <c r="C12" s="261"/>
      <c r="D12" s="77"/>
      <c r="E12" s="77"/>
      <c r="F12" s="77"/>
      <c r="G12" s="76"/>
      <c r="H12" s="332"/>
      <c r="I12" s="336"/>
      <c r="J12" s="336"/>
      <c r="K12" s="172"/>
      <c r="L12" s="560"/>
      <c r="M12" s="256"/>
      <c r="N12" s="256"/>
      <c r="O12" s="256"/>
      <c r="P12" s="256"/>
      <c r="Q12" s="256"/>
    </row>
    <row r="13" spans="1:17" ht="13.5">
      <c r="A13" s="113" t="s">
        <v>7</v>
      </c>
      <c r="B13" s="305" t="s">
        <v>494</v>
      </c>
      <c r="C13" s="264"/>
      <c r="D13" s="378"/>
      <c r="E13" s="378"/>
      <c r="F13" s="378"/>
      <c r="G13" s="379"/>
      <c r="H13" s="380"/>
      <c r="I13" s="381"/>
      <c r="J13" s="210"/>
      <c r="K13" s="556"/>
      <c r="L13" s="557"/>
      <c r="M13" s="256"/>
      <c r="N13" s="256"/>
      <c r="O13" s="256"/>
      <c r="P13" s="256"/>
      <c r="Q13" s="256"/>
    </row>
    <row r="14" spans="1:17" ht="13.5">
      <c r="A14" s="24"/>
      <c r="B14" s="265" t="s">
        <v>84</v>
      </c>
      <c r="C14" s="265" t="s">
        <v>89</v>
      </c>
      <c r="D14" s="366"/>
      <c r="E14" s="77"/>
      <c r="F14" s="366"/>
      <c r="G14" s="400"/>
      <c r="H14" s="396">
        <f>IF(F14=0,D14*G14,D14*F14*G14)</f>
        <v>0</v>
      </c>
      <c r="I14" s="373"/>
      <c r="J14" s="475"/>
      <c r="K14" s="556"/>
      <c r="L14" s="557"/>
      <c r="M14" s="256"/>
      <c r="N14" s="256"/>
      <c r="O14" s="256"/>
      <c r="P14" s="256"/>
      <c r="Q14" s="256"/>
    </row>
    <row r="15" spans="1:17" ht="13.5">
      <c r="A15" s="24"/>
      <c r="B15" s="266"/>
      <c r="C15" s="266" t="s">
        <v>89</v>
      </c>
      <c r="D15" s="367"/>
      <c r="E15" s="123"/>
      <c r="F15" s="395"/>
      <c r="G15" s="401"/>
      <c r="H15" s="397">
        <f>IF(F15=0,D15*G15,D15*F15*G15)</f>
        <v>0</v>
      </c>
      <c r="I15" s="375">
        <f>SUM(H14:H15)</f>
        <v>0</v>
      </c>
      <c r="J15" s="336"/>
      <c r="K15" s="556"/>
      <c r="L15" s="557"/>
      <c r="M15" s="256"/>
      <c r="N15" s="256"/>
      <c r="O15" s="256"/>
      <c r="P15" s="256"/>
      <c r="Q15" s="256"/>
    </row>
    <row r="16" spans="1:17" ht="13.5">
      <c r="A16" s="24"/>
      <c r="B16" s="261" t="s">
        <v>85</v>
      </c>
      <c r="C16" s="261" t="s">
        <v>89</v>
      </c>
      <c r="D16" s="366"/>
      <c r="E16" s="77"/>
      <c r="F16" s="366"/>
      <c r="G16" s="76"/>
      <c r="H16" s="384">
        <f>IF(F16=0,D16*G16,D16*F16*G16)</f>
        <v>0</v>
      </c>
      <c r="I16" s="373"/>
      <c r="J16" s="475"/>
      <c r="K16" s="206"/>
      <c r="L16" s="207"/>
      <c r="M16" s="256"/>
      <c r="N16" s="256"/>
      <c r="O16" s="256"/>
      <c r="P16" s="256"/>
      <c r="Q16" s="256"/>
    </row>
    <row r="17" spans="1:17" ht="13.5">
      <c r="A17" s="24"/>
      <c r="B17" s="265"/>
      <c r="C17" s="265" t="s">
        <v>88</v>
      </c>
      <c r="D17" s="392"/>
      <c r="E17" s="125"/>
      <c r="F17" s="391"/>
      <c r="G17" s="88"/>
      <c r="H17" s="384">
        <f>D17*H16</f>
        <v>0</v>
      </c>
      <c r="I17" s="373"/>
      <c r="J17" s="475"/>
      <c r="K17" s="556"/>
      <c r="L17" s="557"/>
      <c r="M17" s="256"/>
      <c r="N17" s="256"/>
      <c r="O17" s="256"/>
      <c r="P17" s="256"/>
      <c r="Q17" s="256"/>
    </row>
    <row r="18" spans="1:17" ht="13.5">
      <c r="A18" s="24"/>
      <c r="B18" s="266"/>
      <c r="C18" s="266" t="s">
        <v>86</v>
      </c>
      <c r="D18" s="393"/>
      <c r="E18" s="123"/>
      <c r="F18" s="395"/>
      <c r="G18" s="124"/>
      <c r="H18" s="385">
        <f>(H16+H17)*D18</f>
        <v>0</v>
      </c>
      <c r="I18" s="375">
        <f>SUM(H16:H18)</f>
        <v>0</v>
      </c>
      <c r="J18" s="336"/>
      <c r="K18" s="556"/>
      <c r="L18" s="557"/>
      <c r="M18" s="256"/>
      <c r="N18" s="256"/>
      <c r="O18" s="256"/>
      <c r="P18" s="256"/>
      <c r="Q18" s="256"/>
    </row>
    <row r="19" spans="1:17" ht="13.5">
      <c r="A19" s="24"/>
      <c r="B19" s="265" t="s">
        <v>372</v>
      </c>
      <c r="C19" s="265" t="s">
        <v>89</v>
      </c>
      <c r="D19" s="391"/>
      <c r="E19" s="125"/>
      <c r="F19" s="391"/>
      <c r="G19" s="402"/>
      <c r="H19" s="396">
        <f>IF(F19=0,D19*G19,D19*F19*G19)</f>
        <v>0</v>
      </c>
      <c r="I19" s="373"/>
      <c r="J19" s="475"/>
      <c r="K19" s="556"/>
      <c r="L19" s="557"/>
      <c r="M19" s="256"/>
      <c r="N19" s="256"/>
      <c r="O19" s="256"/>
      <c r="P19" s="256"/>
      <c r="Q19" s="256"/>
    </row>
    <row r="20" spans="1:17" ht="13.5">
      <c r="A20" s="24"/>
      <c r="B20" s="265"/>
      <c r="C20" s="265" t="s">
        <v>88</v>
      </c>
      <c r="D20" s="392"/>
      <c r="E20" s="125"/>
      <c r="F20" s="391"/>
      <c r="G20" s="402"/>
      <c r="H20" s="396">
        <f>D20*H19</f>
        <v>0</v>
      </c>
      <c r="I20" s="373"/>
      <c r="J20" s="475"/>
      <c r="K20" s="556"/>
      <c r="L20" s="557"/>
      <c r="M20" s="256"/>
      <c r="N20" s="256"/>
      <c r="O20" s="256"/>
      <c r="P20" s="256"/>
      <c r="Q20" s="256"/>
    </row>
    <row r="21" spans="1:17" ht="13.5">
      <c r="A21" s="24"/>
      <c r="B21" s="266"/>
      <c r="C21" s="266" t="s">
        <v>86</v>
      </c>
      <c r="D21" s="393"/>
      <c r="E21" s="123"/>
      <c r="F21" s="395"/>
      <c r="G21" s="401"/>
      <c r="H21" s="397">
        <f>(H19+H20)*D21</f>
        <v>0</v>
      </c>
      <c r="I21" s="375">
        <f>SUM(H19:H21)</f>
        <v>0</v>
      </c>
      <c r="J21" s="336"/>
      <c r="K21" s="556"/>
      <c r="L21" s="557"/>
      <c r="M21" s="256"/>
      <c r="N21" s="256"/>
      <c r="O21" s="256"/>
      <c r="P21" s="256"/>
      <c r="Q21" s="256"/>
    </row>
    <row r="22" spans="1:17" ht="13.5">
      <c r="A22" s="24"/>
      <c r="B22" s="265" t="s">
        <v>90</v>
      </c>
      <c r="C22" s="265" t="s">
        <v>89</v>
      </c>
      <c r="D22" s="391"/>
      <c r="E22" s="125"/>
      <c r="F22" s="391"/>
      <c r="G22" s="402"/>
      <c r="H22" s="396">
        <f>IF(F22=0,D22*G22,D22*F22*G22)</f>
        <v>0</v>
      </c>
      <c r="I22" s="373"/>
      <c r="J22" s="336"/>
      <c r="K22" s="556"/>
      <c r="L22" s="557"/>
      <c r="M22" s="256"/>
      <c r="N22" s="256"/>
      <c r="O22" s="256"/>
      <c r="P22" s="256"/>
      <c r="Q22" s="256"/>
    </row>
    <row r="23" spans="1:17" ht="13.5">
      <c r="A23" s="24"/>
      <c r="B23" s="265"/>
      <c r="C23" s="265" t="s">
        <v>88</v>
      </c>
      <c r="D23" s="392"/>
      <c r="E23" s="125"/>
      <c r="F23" s="391"/>
      <c r="G23" s="402"/>
      <c r="H23" s="396">
        <f>D23*H22</f>
        <v>0</v>
      </c>
      <c r="I23" s="373"/>
      <c r="J23" s="336"/>
      <c r="K23" s="556"/>
      <c r="L23" s="557"/>
      <c r="M23" s="256"/>
      <c r="N23" s="256"/>
      <c r="O23" s="256"/>
      <c r="P23" s="256"/>
      <c r="Q23" s="256"/>
    </row>
    <row r="24" spans="1:17" ht="13.5">
      <c r="A24" s="24"/>
      <c r="B24" s="266"/>
      <c r="C24" s="266" t="s">
        <v>86</v>
      </c>
      <c r="D24" s="393"/>
      <c r="E24" s="123"/>
      <c r="F24" s="395"/>
      <c r="G24" s="401"/>
      <c r="H24" s="397">
        <f>(H22+H23)*D24</f>
        <v>0</v>
      </c>
      <c r="I24" s="375">
        <f>SUM(H22:H24)</f>
        <v>0</v>
      </c>
      <c r="J24" s="336"/>
      <c r="K24" s="556"/>
      <c r="L24" s="557"/>
      <c r="M24" s="256"/>
      <c r="N24" s="256"/>
      <c r="O24" s="256"/>
      <c r="P24" s="256"/>
      <c r="Q24" s="256"/>
    </row>
    <row r="25" spans="1:17" ht="13.5">
      <c r="A25" s="24"/>
      <c r="B25" s="265" t="s">
        <v>91</v>
      </c>
      <c r="C25" s="265" t="s">
        <v>89</v>
      </c>
      <c r="D25" s="391"/>
      <c r="E25" s="125"/>
      <c r="F25" s="391"/>
      <c r="G25" s="402"/>
      <c r="H25" s="396">
        <f>IF(F25=0,D25*G25,D25*F25*G25)</f>
        <v>0</v>
      </c>
      <c r="I25" s="373"/>
      <c r="J25" s="475"/>
      <c r="K25" s="556"/>
      <c r="L25" s="557"/>
      <c r="M25" s="256"/>
      <c r="N25" s="256"/>
      <c r="O25" s="256"/>
      <c r="P25" s="256"/>
      <c r="Q25" s="256"/>
    </row>
    <row r="26" spans="1:17" ht="13.5">
      <c r="A26" s="24"/>
      <c r="B26" s="265"/>
      <c r="C26" s="265" t="s">
        <v>88</v>
      </c>
      <c r="D26" s="392"/>
      <c r="E26" s="125"/>
      <c r="F26" s="391"/>
      <c r="G26" s="402"/>
      <c r="H26" s="396">
        <f>D26*H25</f>
        <v>0</v>
      </c>
      <c r="I26" s="373"/>
      <c r="J26" s="475"/>
      <c r="K26" s="556"/>
      <c r="L26" s="557"/>
      <c r="M26" s="256"/>
      <c r="N26" s="256"/>
      <c r="O26" s="256"/>
      <c r="P26" s="256"/>
      <c r="Q26" s="256"/>
    </row>
    <row r="27" spans="1:17" ht="13.5">
      <c r="A27" s="24"/>
      <c r="B27" s="266"/>
      <c r="C27" s="266" t="s">
        <v>86</v>
      </c>
      <c r="D27" s="393"/>
      <c r="E27" s="123"/>
      <c r="F27" s="395"/>
      <c r="G27" s="401"/>
      <c r="H27" s="397">
        <f>(H25+H26)*D27</f>
        <v>0</v>
      </c>
      <c r="I27" s="375">
        <f>SUM(H25:H27)</f>
        <v>0</v>
      </c>
      <c r="J27" s="336"/>
      <c r="K27" s="556"/>
      <c r="L27" s="557"/>
      <c r="M27" s="256"/>
      <c r="N27" s="256"/>
      <c r="O27" s="256"/>
      <c r="P27" s="256"/>
      <c r="Q27" s="256"/>
    </row>
    <row r="28" spans="1:17" ht="13.5">
      <c r="A28" s="24"/>
      <c r="B28" s="265" t="s">
        <v>92</v>
      </c>
      <c r="C28" s="265" t="s">
        <v>89</v>
      </c>
      <c r="D28" s="391"/>
      <c r="E28" s="125"/>
      <c r="F28" s="391"/>
      <c r="G28" s="402"/>
      <c r="H28" s="396">
        <f>IF(F28=0,D28*G28,D28*F28*G28)</f>
        <v>0</v>
      </c>
      <c r="I28" s="373"/>
      <c r="J28" s="475"/>
      <c r="K28" s="556"/>
      <c r="L28" s="557"/>
      <c r="M28" s="256"/>
      <c r="N28" s="256"/>
      <c r="O28" s="256"/>
      <c r="P28" s="256"/>
      <c r="Q28" s="256"/>
    </row>
    <row r="29" spans="1:17" ht="13.5">
      <c r="A29" s="24"/>
      <c r="B29" s="265"/>
      <c r="C29" s="265" t="s">
        <v>88</v>
      </c>
      <c r="D29" s="392"/>
      <c r="E29" s="125"/>
      <c r="F29" s="391"/>
      <c r="G29" s="402"/>
      <c r="H29" s="396">
        <f>D29*H28</f>
        <v>0</v>
      </c>
      <c r="I29" s="373"/>
      <c r="J29" s="475"/>
      <c r="K29" s="556"/>
      <c r="L29" s="557"/>
      <c r="M29" s="256"/>
      <c r="N29" s="256"/>
      <c r="O29" s="256"/>
      <c r="P29" s="256"/>
      <c r="Q29" s="256"/>
    </row>
    <row r="30" spans="1:17" ht="13.5">
      <c r="A30" s="24"/>
      <c r="B30" s="266"/>
      <c r="C30" s="266" t="s">
        <v>86</v>
      </c>
      <c r="D30" s="393"/>
      <c r="E30" s="123"/>
      <c r="F30" s="395"/>
      <c r="G30" s="401"/>
      <c r="H30" s="397">
        <f>(H28+H29)*D30</f>
        <v>0</v>
      </c>
      <c r="I30" s="375">
        <f>SUM(H28:H30)</f>
        <v>0</v>
      </c>
      <c r="J30" s="336"/>
      <c r="K30" s="556"/>
      <c r="L30" s="557"/>
      <c r="M30" s="256"/>
      <c r="N30" s="256"/>
      <c r="O30" s="256"/>
      <c r="P30" s="256"/>
      <c r="Q30" s="256"/>
    </row>
    <row r="31" spans="1:17" ht="13.5">
      <c r="A31" s="24"/>
      <c r="B31" s="265" t="s">
        <v>93</v>
      </c>
      <c r="C31" s="265" t="s">
        <v>89</v>
      </c>
      <c r="D31" s="391"/>
      <c r="E31" s="125"/>
      <c r="F31" s="391"/>
      <c r="G31" s="402"/>
      <c r="H31" s="396">
        <f>IF(F31=0,D31*G31,D31*F31*G31)</f>
        <v>0</v>
      </c>
      <c r="I31" s="373"/>
      <c r="J31" s="475"/>
      <c r="K31" s="556"/>
      <c r="L31" s="557"/>
      <c r="M31" s="256"/>
      <c r="N31" s="256"/>
      <c r="O31" s="256"/>
      <c r="P31" s="256"/>
      <c r="Q31" s="256"/>
    </row>
    <row r="32" spans="1:17" ht="13.5">
      <c r="A32" s="24"/>
      <c r="B32" s="265"/>
      <c r="C32" s="265" t="s">
        <v>88</v>
      </c>
      <c r="D32" s="392"/>
      <c r="E32" s="125"/>
      <c r="F32" s="391"/>
      <c r="G32" s="402"/>
      <c r="H32" s="396">
        <f>D32*H31</f>
        <v>0</v>
      </c>
      <c r="I32" s="373"/>
      <c r="J32" s="475"/>
      <c r="K32" s="556"/>
      <c r="L32" s="557"/>
      <c r="M32" s="256"/>
      <c r="N32" s="256"/>
      <c r="O32" s="256"/>
      <c r="P32" s="256"/>
      <c r="Q32" s="256"/>
    </row>
    <row r="33" spans="1:17" ht="13.5">
      <c r="A33" s="24"/>
      <c r="B33" s="266"/>
      <c r="C33" s="266" t="s">
        <v>86</v>
      </c>
      <c r="D33" s="393"/>
      <c r="E33" s="123"/>
      <c r="F33" s="395"/>
      <c r="G33" s="401"/>
      <c r="H33" s="397">
        <f>(H31+H32)*D33</f>
        <v>0</v>
      </c>
      <c r="I33" s="375">
        <f>SUM(H31:H33)</f>
        <v>0</v>
      </c>
      <c r="J33" s="336"/>
      <c r="K33" s="556"/>
      <c r="L33" s="557"/>
      <c r="M33" s="256"/>
      <c r="N33" s="256"/>
      <c r="O33" s="256"/>
      <c r="P33" s="256"/>
      <c r="Q33" s="256"/>
    </row>
    <row r="34" spans="1:17" ht="13.5">
      <c r="A34" s="24"/>
      <c r="B34" s="265" t="s">
        <v>94</v>
      </c>
      <c r="C34" s="265" t="s">
        <v>89</v>
      </c>
      <c r="D34" s="391"/>
      <c r="E34" s="125"/>
      <c r="F34" s="391"/>
      <c r="G34" s="402"/>
      <c r="H34" s="396">
        <f>IF(F34=0,D34*G34,D34*F34*G34)</f>
        <v>0</v>
      </c>
      <c r="I34" s="373"/>
      <c r="J34" s="475"/>
      <c r="K34" s="556"/>
      <c r="L34" s="557"/>
      <c r="M34" s="256"/>
      <c r="N34" s="256"/>
      <c r="O34" s="256"/>
      <c r="P34" s="256"/>
      <c r="Q34" s="256"/>
    </row>
    <row r="35" spans="1:17" ht="13.5">
      <c r="A35" s="24"/>
      <c r="B35" s="265"/>
      <c r="C35" s="265" t="s">
        <v>88</v>
      </c>
      <c r="D35" s="392"/>
      <c r="E35" s="125"/>
      <c r="F35" s="391"/>
      <c r="G35" s="402"/>
      <c r="H35" s="396">
        <f>D35*H34</f>
        <v>0</v>
      </c>
      <c r="I35" s="373"/>
      <c r="J35" s="475"/>
      <c r="K35" s="556"/>
      <c r="L35" s="557"/>
      <c r="M35" s="256"/>
      <c r="N35" s="256"/>
      <c r="O35" s="256"/>
      <c r="P35" s="256"/>
      <c r="Q35" s="256"/>
    </row>
    <row r="36" spans="1:17" ht="13.5">
      <c r="A36" s="24"/>
      <c r="B36" s="266"/>
      <c r="C36" s="266" t="s">
        <v>86</v>
      </c>
      <c r="D36" s="393"/>
      <c r="E36" s="123"/>
      <c r="F36" s="395"/>
      <c r="G36" s="401"/>
      <c r="H36" s="397">
        <f>(H34+H35)*D36</f>
        <v>0</v>
      </c>
      <c r="I36" s="375">
        <f>SUM(H34:H36)</f>
        <v>0</v>
      </c>
      <c r="J36" s="336"/>
      <c r="K36" s="556"/>
      <c r="L36" s="557"/>
      <c r="M36" s="256"/>
      <c r="N36" s="256"/>
      <c r="O36" s="256"/>
      <c r="P36" s="256"/>
      <c r="Q36" s="256"/>
    </row>
    <row r="37" spans="1:17" ht="13.5">
      <c r="A37" s="24"/>
      <c r="B37" s="265" t="s">
        <v>148</v>
      </c>
      <c r="C37" s="265" t="s">
        <v>89</v>
      </c>
      <c r="D37" s="391"/>
      <c r="E37" s="125"/>
      <c r="F37" s="391"/>
      <c r="G37" s="402"/>
      <c r="H37" s="396">
        <f>IF(F37=0,D37*G37,D37*F37*G37)</f>
        <v>0</v>
      </c>
      <c r="I37" s="373"/>
      <c r="J37" s="475"/>
      <c r="K37" s="556"/>
      <c r="L37" s="557"/>
      <c r="M37" s="256"/>
      <c r="N37" s="256"/>
      <c r="O37" s="256"/>
      <c r="P37" s="256"/>
      <c r="Q37" s="256"/>
    </row>
    <row r="38" spans="1:17" ht="13.5">
      <c r="A38" s="24"/>
      <c r="B38" s="265"/>
      <c r="C38" s="265" t="s">
        <v>88</v>
      </c>
      <c r="D38" s="392"/>
      <c r="E38" s="125"/>
      <c r="F38" s="391"/>
      <c r="G38" s="402"/>
      <c r="H38" s="396">
        <f>D38*H37</f>
        <v>0</v>
      </c>
      <c r="I38" s="373"/>
      <c r="J38" s="475"/>
      <c r="K38" s="556"/>
      <c r="L38" s="557"/>
      <c r="M38" s="256"/>
      <c r="N38" s="256"/>
      <c r="O38" s="256"/>
      <c r="P38" s="256"/>
      <c r="Q38" s="256"/>
    </row>
    <row r="39" spans="1:17" ht="13.5">
      <c r="A39" s="24"/>
      <c r="B39" s="266"/>
      <c r="C39" s="266" t="s">
        <v>86</v>
      </c>
      <c r="D39" s="393"/>
      <c r="E39" s="123"/>
      <c r="F39" s="395"/>
      <c r="G39" s="401"/>
      <c r="H39" s="397">
        <f>(H37+H38)*D39</f>
        <v>0</v>
      </c>
      <c r="I39" s="375">
        <f>SUM(H37:H39)</f>
        <v>0</v>
      </c>
      <c r="J39" s="336"/>
      <c r="K39" s="556"/>
      <c r="L39" s="557"/>
      <c r="M39" s="256"/>
      <c r="N39" s="256"/>
      <c r="O39" s="256"/>
      <c r="P39" s="256"/>
      <c r="Q39" s="256"/>
    </row>
    <row r="40" spans="1:17" ht="13.5">
      <c r="A40" s="24"/>
      <c r="B40" s="265" t="s">
        <v>128</v>
      </c>
      <c r="C40" s="265" t="s">
        <v>89</v>
      </c>
      <c r="D40" s="391"/>
      <c r="E40" s="125"/>
      <c r="F40" s="391"/>
      <c r="G40" s="402"/>
      <c r="H40" s="396">
        <f>IF(F40=0,D40*G40,D40*F40*G40)</f>
        <v>0</v>
      </c>
      <c r="I40" s="373"/>
      <c r="J40" s="475"/>
      <c r="K40" s="556"/>
      <c r="L40" s="557"/>
      <c r="M40" s="256"/>
      <c r="N40" s="256"/>
      <c r="O40" s="256"/>
      <c r="P40" s="256"/>
      <c r="Q40" s="256"/>
    </row>
    <row r="41" spans="1:17" ht="13.5">
      <c r="A41" s="24"/>
      <c r="B41" s="265"/>
      <c r="C41" s="265" t="s">
        <v>88</v>
      </c>
      <c r="D41" s="392"/>
      <c r="E41" s="125"/>
      <c r="F41" s="391"/>
      <c r="G41" s="402"/>
      <c r="H41" s="396">
        <f>D41*H40</f>
        <v>0</v>
      </c>
      <c r="I41" s="373"/>
      <c r="J41" s="475"/>
      <c r="K41" s="556"/>
      <c r="L41" s="557"/>
      <c r="M41" s="256"/>
      <c r="N41" s="256"/>
      <c r="O41" s="256"/>
      <c r="P41" s="256"/>
      <c r="Q41" s="256"/>
    </row>
    <row r="42" spans="1:17" ht="13.5">
      <c r="A42" s="24"/>
      <c r="B42" s="266"/>
      <c r="C42" s="266" t="s">
        <v>86</v>
      </c>
      <c r="D42" s="393"/>
      <c r="E42" s="123"/>
      <c r="F42" s="395"/>
      <c r="G42" s="401"/>
      <c r="H42" s="397">
        <f>(H40+H41)*D42</f>
        <v>0</v>
      </c>
      <c r="I42" s="375">
        <f>SUM(H40:H42)</f>
        <v>0</v>
      </c>
      <c r="J42" s="336"/>
      <c r="K42" s="556"/>
      <c r="L42" s="557"/>
      <c r="M42" s="256"/>
      <c r="N42" s="256"/>
      <c r="O42" s="256"/>
      <c r="P42" s="256"/>
      <c r="Q42" s="256"/>
    </row>
    <row r="43" spans="1:17" ht="13.5">
      <c r="A43" s="24"/>
      <c r="B43" s="265" t="s">
        <v>617</v>
      </c>
      <c r="C43" s="265" t="s">
        <v>89</v>
      </c>
      <c r="D43" s="391"/>
      <c r="E43" s="125"/>
      <c r="F43" s="391"/>
      <c r="G43" s="402"/>
      <c r="H43" s="396">
        <f>IF(F43=0,D43*G43,D43*F43*G43)</f>
        <v>0</v>
      </c>
      <c r="I43" s="373"/>
      <c r="J43" s="475"/>
      <c r="K43" s="556"/>
      <c r="L43" s="557"/>
      <c r="M43" s="256"/>
      <c r="N43" s="256"/>
      <c r="O43" s="256"/>
      <c r="P43" s="256"/>
      <c r="Q43" s="256"/>
    </row>
    <row r="44" spans="1:17" ht="13.5">
      <c r="A44" s="24"/>
      <c r="B44" s="265"/>
      <c r="C44" s="265" t="s">
        <v>88</v>
      </c>
      <c r="D44" s="392"/>
      <c r="E44" s="125"/>
      <c r="F44" s="391"/>
      <c r="G44" s="402"/>
      <c r="H44" s="396">
        <f>D44*H43</f>
        <v>0</v>
      </c>
      <c r="I44" s="373"/>
      <c r="J44" s="475"/>
      <c r="K44" s="556"/>
      <c r="L44" s="557"/>
      <c r="M44" s="256"/>
      <c r="N44" s="256"/>
      <c r="O44" s="256"/>
      <c r="P44" s="256"/>
      <c r="Q44" s="256"/>
    </row>
    <row r="45" spans="1:17" ht="13.5">
      <c r="A45" s="24"/>
      <c r="B45" s="266"/>
      <c r="C45" s="266" t="s">
        <v>86</v>
      </c>
      <c r="D45" s="393"/>
      <c r="E45" s="123"/>
      <c r="F45" s="395"/>
      <c r="G45" s="401"/>
      <c r="H45" s="397">
        <f>(H43+H44)*D45</f>
        <v>0</v>
      </c>
      <c r="I45" s="375">
        <f>SUM(H43:H45)</f>
        <v>0</v>
      </c>
      <c r="J45" s="336"/>
      <c r="K45" s="556"/>
      <c r="L45" s="557"/>
      <c r="M45" s="256"/>
      <c r="N45" s="256"/>
      <c r="O45" s="256"/>
      <c r="P45" s="256"/>
      <c r="Q45" s="256"/>
    </row>
    <row r="46" spans="1:17" ht="13.5">
      <c r="A46" s="24"/>
      <c r="B46" s="265" t="s">
        <v>618</v>
      </c>
      <c r="C46" s="265" t="s">
        <v>89</v>
      </c>
      <c r="D46" s="391"/>
      <c r="E46" s="125"/>
      <c r="F46" s="391"/>
      <c r="G46" s="402"/>
      <c r="H46" s="396">
        <f>IF(F46=0,D46*G46,D46*F46*G46)</f>
        <v>0</v>
      </c>
      <c r="I46" s="373"/>
      <c r="J46" s="336"/>
      <c r="K46" s="556"/>
      <c r="L46" s="557"/>
      <c r="M46" s="256"/>
      <c r="N46" s="256"/>
      <c r="O46" s="256"/>
      <c r="P46" s="256"/>
      <c r="Q46" s="256"/>
    </row>
    <row r="47" spans="1:17" ht="13.5">
      <c r="A47" s="24"/>
      <c r="B47" s="265"/>
      <c r="C47" s="265" t="s">
        <v>88</v>
      </c>
      <c r="D47" s="392"/>
      <c r="E47" s="125"/>
      <c r="F47" s="391"/>
      <c r="G47" s="402"/>
      <c r="H47" s="396">
        <f>D47*H46</f>
        <v>0</v>
      </c>
      <c r="I47" s="373"/>
      <c r="J47" s="336"/>
      <c r="K47" s="556"/>
      <c r="L47" s="557"/>
      <c r="M47" s="256"/>
      <c r="N47" s="256"/>
      <c r="O47" s="256"/>
      <c r="P47" s="256"/>
      <c r="Q47" s="256"/>
    </row>
    <row r="48" spans="1:17" ht="13.5">
      <c r="A48" s="24"/>
      <c r="B48" s="266"/>
      <c r="C48" s="266" t="s">
        <v>86</v>
      </c>
      <c r="D48" s="393"/>
      <c r="E48" s="123"/>
      <c r="F48" s="395"/>
      <c r="G48" s="401"/>
      <c r="H48" s="397">
        <f>(H46+H47)*D48</f>
        <v>0</v>
      </c>
      <c r="I48" s="375">
        <f>SUM(H46:H48)</f>
        <v>0</v>
      </c>
      <c r="J48" s="336"/>
      <c r="K48" s="556"/>
      <c r="L48" s="557"/>
      <c r="M48" s="256"/>
      <c r="N48" s="256"/>
      <c r="O48" s="256"/>
      <c r="P48" s="256"/>
      <c r="Q48" s="256"/>
    </row>
    <row r="49" spans="1:17" ht="13.5">
      <c r="A49" s="24"/>
      <c r="B49" s="265" t="s">
        <v>129</v>
      </c>
      <c r="C49" s="265" t="s">
        <v>89</v>
      </c>
      <c r="D49" s="391"/>
      <c r="E49" s="125"/>
      <c r="F49" s="391"/>
      <c r="G49" s="402"/>
      <c r="H49" s="396">
        <f>IF(F49=0,D49*G49,D49*F49*G49)</f>
        <v>0</v>
      </c>
      <c r="I49" s="373"/>
      <c r="J49" s="336"/>
      <c r="K49" s="556"/>
      <c r="L49" s="557"/>
      <c r="M49" s="256"/>
      <c r="N49" s="256"/>
      <c r="O49" s="256"/>
      <c r="P49" s="256"/>
      <c r="Q49" s="256"/>
    </row>
    <row r="50" spans="1:17" ht="13.5">
      <c r="A50" s="24"/>
      <c r="B50" s="265"/>
      <c r="C50" s="265" t="s">
        <v>88</v>
      </c>
      <c r="D50" s="392"/>
      <c r="E50" s="125"/>
      <c r="F50" s="391"/>
      <c r="G50" s="402"/>
      <c r="H50" s="396">
        <f>D50*H49</f>
        <v>0</v>
      </c>
      <c r="I50" s="373"/>
      <c r="J50" s="336"/>
      <c r="K50" s="556"/>
      <c r="L50" s="557"/>
      <c r="M50" s="256"/>
      <c r="N50" s="256"/>
      <c r="O50" s="256"/>
      <c r="P50" s="256"/>
      <c r="Q50" s="256"/>
    </row>
    <row r="51" spans="1:17" ht="13.5">
      <c r="A51" s="24"/>
      <c r="B51" s="266"/>
      <c r="C51" s="266" t="s">
        <v>86</v>
      </c>
      <c r="D51" s="393"/>
      <c r="E51" s="123"/>
      <c r="F51" s="395"/>
      <c r="G51" s="401"/>
      <c r="H51" s="397">
        <f>(H49+H50)*D51</f>
        <v>0</v>
      </c>
      <c r="I51" s="375">
        <f>SUM(H49:H51)</f>
        <v>0</v>
      </c>
      <c r="J51" s="336"/>
      <c r="K51" s="556"/>
      <c r="L51" s="557"/>
      <c r="M51" s="256"/>
      <c r="N51" s="256"/>
      <c r="O51" s="256"/>
      <c r="P51" s="256"/>
      <c r="Q51" s="256"/>
    </row>
    <row r="52" spans="1:17" ht="13.5">
      <c r="A52" s="24"/>
      <c r="B52" s="265" t="s">
        <v>0</v>
      </c>
      <c r="C52" s="265" t="s">
        <v>89</v>
      </c>
      <c r="D52" s="391"/>
      <c r="E52" s="125"/>
      <c r="F52" s="391"/>
      <c r="G52" s="402"/>
      <c r="H52" s="396">
        <f>IF(F52=0,D52*G52,D52*F52*G52)</f>
        <v>0</v>
      </c>
      <c r="I52" s="373"/>
      <c r="J52" s="475"/>
      <c r="K52" s="556"/>
      <c r="L52" s="557"/>
      <c r="M52" s="256"/>
      <c r="N52" s="256"/>
      <c r="O52" s="256"/>
      <c r="P52" s="256"/>
      <c r="Q52" s="256"/>
    </row>
    <row r="53" spans="1:17" ht="13.5">
      <c r="A53" s="24"/>
      <c r="B53" s="265"/>
      <c r="C53" s="265" t="s">
        <v>88</v>
      </c>
      <c r="D53" s="392"/>
      <c r="E53" s="125"/>
      <c r="F53" s="391"/>
      <c r="G53" s="402"/>
      <c r="H53" s="396">
        <f>D53*H52</f>
        <v>0</v>
      </c>
      <c r="I53" s="373"/>
      <c r="J53" s="475"/>
      <c r="K53" s="556"/>
      <c r="L53" s="557"/>
      <c r="M53" s="256"/>
      <c r="N53" s="256"/>
      <c r="O53" s="256"/>
      <c r="P53" s="256"/>
      <c r="Q53" s="256"/>
    </row>
    <row r="54" spans="1:17" ht="13.5">
      <c r="A54" s="24"/>
      <c r="B54" s="266"/>
      <c r="C54" s="266" t="s">
        <v>86</v>
      </c>
      <c r="D54" s="393"/>
      <c r="E54" s="123"/>
      <c r="F54" s="395"/>
      <c r="G54" s="401"/>
      <c r="H54" s="397">
        <f>(H52+H53)*D54</f>
        <v>0</v>
      </c>
      <c r="I54" s="375">
        <f>SUM(H52:H54)</f>
        <v>0</v>
      </c>
      <c r="J54" s="336"/>
      <c r="K54" s="556"/>
      <c r="L54" s="557"/>
      <c r="M54" s="256"/>
      <c r="N54" s="256"/>
      <c r="O54" s="256"/>
      <c r="P54" s="256"/>
      <c r="Q54" s="256"/>
    </row>
    <row r="55" spans="1:17" ht="13.5">
      <c r="A55" s="24"/>
      <c r="B55" s="265" t="s">
        <v>32</v>
      </c>
      <c r="C55" s="265" t="s">
        <v>89</v>
      </c>
      <c r="D55" s="391"/>
      <c r="E55" s="125"/>
      <c r="F55" s="391"/>
      <c r="G55" s="402"/>
      <c r="H55" s="396">
        <f>IF(F55=0,D55*G55,D55*F55*G55)</f>
        <v>0</v>
      </c>
      <c r="I55" s="373"/>
      <c r="J55" s="475"/>
      <c r="K55" s="556"/>
      <c r="L55" s="557"/>
      <c r="M55" s="256"/>
      <c r="N55" s="256"/>
      <c r="O55" s="256"/>
      <c r="P55" s="256"/>
      <c r="Q55" s="256"/>
    </row>
    <row r="56" spans="1:17" ht="13.5">
      <c r="A56" s="24"/>
      <c r="B56" s="265"/>
      <c r="C56" s="265" t="s">
        <v>88</v>
      </c>
      <c r="D56" s="392"/>
      <c r="E56" s="125"/>
      <c r="F56" s="391"/>
      <c r="G56" s="402"/>
      <c r="H56" s="396">
        <f>D56*H55</f>
        <v>0</v>
      </c>
      <c r="I56" s="373"/>
      <c r="J56" s="475"/>
      <c r="K56" s="556"/>
      <c r="L56" s="557"/>
      <c r="M56" s="256"/>
      <c r="N56" s="256"/>
      <c r="O56" s="256"/>
      <c r="P56" s="256"/>
      <c r="Q56" s="256"/>
    </row>
    <row r="57" spans="1:17" ht="13.5">
      <c r="A57" s="24"/>
      <c r="B57" s="266"/>
      <c r="C57" s="266" t="s">
        <v>86</v>
      </c>
      <c r="D57" s="393"/>
      <c r="E57" s="123"/>
      <c r="F57" s="395"/>
      <c r="G57" s="401"/>
      <c r="H57" s="397">
        <f>(H55+H56)*D57</f>
        <v>0</v>
      </c>
      <c r="I57" s="375">
        <f>SUM(H55:H57)</f>
        <v>0</v>
      </c>
      <c r="J57" s="336"/>
      <c r="K57" s="556"/>
      <c r="L57" s="557"/>
      <c r="M57" s="256"/>
      <c r="N57" s="256"/>
      <c r="O57" s="256"/>
      <c r="P57" s="256"/>
      <c r="Q57" s="256"/>
    </row>
    <row r="58" spans="1:17" ht="13.5">
      <c r="A58" s="24"/>
      <c r="B58" s="265" t="s">
        <v>373</v>
      </c>
      <c r="C58" s="265" t="s">
        <v>89</v>
      </c>
      <c r="D58" s="391"/>
      <c r="E58" s="125"/>
      <c r="F58" s="391"/>
      <c r="G58" s="402"/>
      <c r="H58" s="396">
        <f>IF(F58=0,D58*G58,D58*F58*G58)</f>
        <v>0</v>
      </c>
      <c r="I58" s="373"/>
      <c r="J58" s="475"/>
      <c r="K58" s="556"/>
      <c r="L58" s="557"/>
      <c r="M58" s="256"/>
      <c r="N58" s="256"/>
      <c r="O58" s="256"/>
      <c r="P58" s="256"/>
      <c r="Q58" s="256"/>
    </row>
    <row r="59" spans="1:17" ht="13.5">
      <c r="A59" s="24"/>
      <c r="B59" s="265"/>
      <c r="C59" s="265" t="s">
        <v>88</v>
      </c>
      <c r="D59" s="392"/>
      <c r="E59" s="125"/>
      <c r="F59" s="391"/>
      <c r="G59" s="402"/>
      <c r="H59" s="396">
        <f>D59*H58</f>
        <v>0</v>
      </c>
      <c r="I59" s="373"/>
      <c r="J59" s="475"/>
      <c r="K59" s="556"/>
      <c r="L59" s="557"/>
      <c r="M59" s="256"/>
      <c r="N59" s="256"/>
      <c r="O59" s="256"/>
      <c r="P59" s="256"/>
      <c r="Q59" s="256"/>
    </row>
    <row r="60" spans="1:17" ht="13.5">
      <c r="A60" s="24"/>
      <c r="B60" s="266"/>
      <c r="C60" s="266" t="s">
        <v>86</v>
      </c>
      <c r="D60" s="393"/>
      <c r="E60" s="123"/>
      <c r="F60" s="395"/>
      <c r="G60" s="401"/>
      <c r="H60" s="397">
        <f>(H58+H59)*D60</f>
        <v>0</v>
      </c>
      <c r="I60" s="375">
        <f>SUM(H58:H60)</f>
        <v>0</v>
      </c>
      <c r="J60" s="336"/>
      <c r="K60" s="556"/>
      <c r="L60" s="557"/>
      <c r="M60" s="256"/>
      <c r="N60" s="256"/>
      <c r="O60" s="256"/>
      <c r="P60" s="256"/>
      <c r="Q60" s="256"/>
    </row>
    <row r="61" spans="1:17" ht="13.5">
      <c r="A61" s="24"/>
      <c r="B61" s="265" t="s">
        <v>83</v>
      </c>
      <c r="C61" s="265" t="s">
        <v>89</v>
      </c>
      <c r="D61" s="391"/>
      <c r="E61" s="125"/>
      <c r="F61" s="391"/>
      <c r="G61" s="402"/>
      <c r="H61" s="396">
        <f>IF(F61=0,D61*G61,D61*F61*G61)</f>
        <v>0</v>
      </c>
      <c r="I61" s="373"/>
      <c r="J61" s="475"/>
      <c r="K61" s="556"/>
      <c r="L61" s="557"/>
      <c r="M61" s="256"/>
      <c r="N61" s="256"/>
      <c r="O61" s="256"/>
      <c r="P61" s="256"/>
      <c r="Q61" s="256"/>
    </row>
    <row r="62" spans="1:17" ht="13.5">
      <c r="A62" s="24"/>
      <c r="B62" s="265"/>
      <c r="C62" s="265" t="s">
        <v>88</v>
      </c>
      <c r="D62" s="392"/>
      <c r="E62" s="125"/>
      <c r="F62" s="391"/>
      <c r="G62" s="402"/>
      <c r="H62" s="396">
        <f>D62*H61</f>
        <v>0</v>
      </c>
      <c r="I62" s="373"/>
      <c r="J62" s="475"/>
      <c r="K62" s="556"/>
      <c r="L62" s="557"/>
      <c r="M62" s="256"/>
      <c r="N62" s="256"/>
      <c r="O62" s="256"/>
      <c r="P62" s="256"/>
      <c r="Q62" s="256"/>
    </row>
    <row r="63" spans="1:17" ht="13.5">
      <c r="A63" s="24"/>
      <c r="B63" s="266"/>
      <c r="C63" s="266" t="s">
        <v>86</v>
      </c>
      <c r="D63" s="393"/>
      <c r="E63" s="123"/>
      <c r="F63" s="395"/>
      <c r="G63" s="401"/>
      <c r="H63" s="397">
        <f>(H61+H62)*D63</f>
        <v>0</v>
      </c>
      <c r="I63" s="375">
        <f>SUM(H61:H63)</f>
        <v>0</v>
      </c>
      <c r="J63" s="336"/>
      <c r="K63" s="556"/>
      <c r="L63" s="557"/>
      <c r="M63" s="256"/>
      <c r="N63" s="256"/>
      <c r="O63" s="256"/>
      <c r="P63" s="256"/>
      <c r="Q63" s="256"/>
    </row>
    <row r="64" spans="1:17" ht="13.5">
      <c r="A64" s="24"/>
      <c r="B64" s="264" t="s">
        <v>503</v>
      </c>
      <c r="C64" s="265"/>
      <c r="D64" s="392"/>
      <c r="E64" s="129"/>
      <c r="F64" s="391"/>
      <c r="G64" s="402"/>
      <c r="H64" s="396"/>
      <c r="I64" s="376"/>
      <c r="J64" s="336"/>
      <c r="K64" s="556"/>
      <c r="L64" s="557"/>
      <c r="M64" s="256"/>
      <c r="N64" s="256"/>
      <c r="O64" s="256"/>
      <c r="P64" s="256"/>
      <c r="Q64" s="256"/>
    </row>
    <row r="65" spans="1:17" ht="13.5">
      <c r="A65" s="24"/>
      <c r="B65" s="265" t="s">
        <v>504</v>
      </c>
      <c r="C65" s="265" t="s">
        <v>89</v>
      </c>
      <c r="D65" s="391"/>
      <c r="E65" s="125"/>
      <c r="F65" s="391"/>
      <c r="G65" s="402"/>
      <c r="H65" s="396">
        <f>IF(F65=0,D65*G65,D65*F65*G65)</f>
        <v>0</v>
      </c>
      <c r="I65" s="376"/>
      <c r="J65" s="336"/>
      <c r="K65" s="556"/>
      <c r="L65" s="557"/>
      <c r="M65" s="256"/>
      <c r="N65" s="256"/>
      <c r="O65" s="256"/>
      <c r="P65" s="256"/>
      <c r="Q65" s="256"/>
    </row>
    <row r="66" spans="1:17" ht="13.5">
      <c r="A66" s="24"/>
      <c r="B66" s="265"/>
      <c r="C66" s="265" t="s">
        <v>88</v>
      </c>
      <c r="D66" s="392"/>
      <c r="E66" s="125"/>
      <c r="F66" s="391"/>
      <c r="G66" s="402"/>
      <c r="H66" s="396">
        <f>D66*H65</f>
        <v>0</v>
      </c>
      <c r="I66" s="376"/>
      <c r="J66" s="336"/>
      <c r="K66" s="556"/>
      <c r="L66" s="557"/>
      <c r="M66" s="256"/>
      <c r="N66" s="256"/>
      <c r="O66" s="256"/>
      <c r="P66" s="256"/>
      <c r="Q66" s="256"/>
    </row>
    <row r="67" spans="1:17" ht="13.5">
      <c r="A67" s="24"/>
      <c r="B67" s="266"/>
      <c r="C67" s="266" t="s">
        <v>86</v>
      </c>
      <c r="D67" s="393"/>
      <c r="E67" s="123"/>
      <c r="F67" s="395"/>
      <c r="G67" s="401"/>
      <c r="H67" s="397">
        <f>(H65+H66)*D67</f>
        <v>0</v>
      </c>
      <c r="I67" s="375">
        <f>SUM(H65:H67)</f>
        <v>0</v>
      </c>
      <c r="J67" s="336"/>
      <c r="K67" s="556"/>
      <c r="L67" s="557"/>
      <c r="M67" s="256"/>
      <c r="N67" s="256"/>
      <c r="O67" s="256"/>
      <c r="P67" s="256"/>
      <c r="Q67" s="256"/>
    </row>
    <row r="68" spans="1:17" ht="13.5">
      <c r="A68" s="24"/>
      <c r="B68" s="265" t="s">
        <v>505</v>
      </c>
      <c r="C68" s="265" t="s">
        <v>89</v>
      </c>
      <c r="D68" s="391"/>
      <c r="E68" s="125"/>
      <c r="F68" s="391"/>
      <c r="G68" s="402"/>
      <c r="H68" s="396">
        <f>IF(F68=0,D68*G68,D68*F68*G68)</f>
        <v>0</v>
      </c>
      <c r="I68" s="376"/>
      <c r="J68" s="336"/>
      <c r="K68" s="556"/>
      <c r="L68" s="557"/>
      <c r="M68" s="256"/>
      <c r="N68" s="256"/>
      <c r="O68" s="256"/>
      <c r="P68" s="256"/>
      <c r="Q68" s="256"/>
    </row>
    <row r="69" spans="1:17" ht="13.5">
      <c r="A69" s="24"/>
      <c r="B69" s="265"/>
      <c r="C69" s="265" t="s">
        <v>88</v>
      </c>
      <c r="D69" s="392"/>
      <c r="E69" s="125"/>
      <c r="F69" s="391"/>
      <c r="G69" s="402"/>
      <c r="H69" s="396">
        <f>D69*H68</f>
        <v>0</v>
      </c>
      <c r="I69" s="376"/>
      <c r="J69" s="336"/>
      <c r="K69" s="556"/>
      <c r="L69" s="557"/>
      <c r="M69" s="256"/>
      <c r="N69" s="256"/>
      <c r="O69" s="256"/>
      <c r="P69" s="256"/>
      <c r="Q69" s="256"/>
    </row>
    <row r="70" spans="1:17" ht="13.5">
      <c r="A70" s="24"/>
      <c r="B70" s="266"/>
      <c r="C70" s="266" t="s">
        <v>86</v>
      </c>
      <c r="D70" s="393"/>
      <c r="E70" s="123"/>
      <c r="F70" s="395"/>
      <c r="G70" s="401"/>
      <c r="H70" s="397">
        <f>(H68+H69)*D70</f>
        <v>0</v>
      </c>
      <c r="I70" s="375">
        <f>SUM(H68:H70)</f>
        <v>0</v>
      </c>
      <c r="J70" s="336"/>
      <c r="K70" s="556"/>
      <c r="L70" s="557"/>
      <c r="M70" s="256"/>
      <c r="N70" s="256"/>
      <c r="O70" s="256"/>
      <c r="P70" s="256"/>
      <c r="Q70" s="256"/>
    </row>
    <row r="71" spans="1:17" ht="13.5">
      <c r="A71" s="24"/>
      <c r="B71" s="265" t="s">
        <v>502</v>
      </c>
      <c r="C71" s="265" t="s">
        <v>89</v>
      </c>
      <c r="D71" s="391"/>
      <c r="E71" s="125"/>
      <c r="F71" s="391"/>
      <c r="G71" s="402"/>
      <c r="H71" s="396">
        <f>IF(F71=0,D71*G71,D71*F71*G71)</f>
        <v>0</v>
      </c>
      <c r="I71" s="376"/>
      <c r="J71" s="336"/>
      <c r="K71" s="556"/>
      <c r="L71" s="557"/>
      <c r="M71" s="256"/>
      <c r="N71" s="256"/>
      <c r="O71" s="256"/>
      <c r="P71" s="256"/>
      <c r="Q71" s="256"/>
    </row>
    <row r="72" spans="1:17" ht="13.5">
      <c r="A72" s="24"/>
      <c r="B72" s="265"/>
      <c r="C72" s="265" t="s">
        <v>88</v>
      </c>
      <c r="D72" s="392"/>
      <c r="E72" s="125"/>
      <c r="F72" s="391"/>
      <c r="G72" s="402"/>
      <c r="H72" s="396">
        <f>D72*H71</f>
        <v>0</v>
      </c>
      <c r="I72" s="376"/>
      <c r="J72" s="336"/>
      <c r="K72" s="556"/>
      <c r="L72" s="557"/>
      <c r="M72" s="256"/>
      <c r="N72" s="256"/>
      <c r="O72" s="256"/>
      <c r="P72" s="256"/>
      <c r="Q72" s="256"/>
    </row>
    <row r="73" spans="1:17" ht="13.5">
      <c r="A73" s="24"/>
      <c r="B73" s="266"/>
      <c r="C73" s="266" t="s">
        <v>86</v>
      </c>
      <c r="D73" s="393"/>
      <c r="E73" s="123"/>
      <c r="F73" s="395"/>
      <c r="G73" s="401"/>
      <c r="H73" s="397">
        <f>(H71+H72)*D73</f>
        <v>0</v>
      </c>
      <c r="I73" s="375">
        <f>SUM(H71:H73)</f>
        <v>0</v>
      </c>
      <c r="J73" s="336"/>
      <c r="K73" s="556"/>
      <c r="L73" s="557"/>
      <c r="M73" s="256"/>
      <c r="N73" s="256"/>
      <c r="O73" s="256"/>
      <c r="P73" s="256"/>
      <c r="Q73" s="256"/>
    </row>
    <row r="74" spans="1:17" ht="13.5">
      <c r="A74" s="24"/>
      <c r="B74" s="265" t="s">
        <v>501</v>
      </c>
      <c r="C74" s="265" t="s">
        <v>89</v>
      </c>
      <c r="D74" s="391"/>
      <c r="E74" s="125"/>
      <c r="F74" s="391"/>
      <c r="G74" s="402"/>
      <c r="H74" s="396">
        <f>IF(F74=0,D74*G74,D74*F74*G74)</f>
        <v>0</v>
      </c>
      <c r="I74" s="376"/>
      <c r="J74" s="336"/>
      <c r="K74" s="556"/>
      <c r="L74" s="557"/>
      <c r="M74" s="256"/>
      <c r="N74" s="256"/>
      <c r="O74" s="256"/>
      <c r="P74" s="256"/>
      <c r="Q74" s="256"/>
    </row>
    <row r="75" spans="1:17" ht="13.5">
      <c r="A75" s="24"/>
      <c r="B75" s="265"/>
      <c r="C75" s="265" t="s">
        <v>88</v>
      </c>
      <c r="D75" s="392"/>
      <c r="E75" s="125"/>
      <c r="F75" s="391"/>
      <c r="G75" s="402"/>
      <c r="H75" s="396">
        <f>D75*H74</f>
        <v>0</v>
      </c>
      <c r="I75" s="376"/>
      <c r="J75" s="336"/>
      <c r="K75" s="556"/>
      <c r="L75" s="557"/>
      <c r="M75" s="256"/>
      <c r="N75" s="256"/>
      <c r="O75" s="256"/>
      <c r="P75" s="256"/>
      <c r="Q75" s="256"/>
    </row>
    <row r="76" spans="1:17" ht="13.5">
      <c r="A76" s="24"/>
      <c r="B76" s="266"/>
      <c r="C76" s="266" t="s">
        <v>86</v>
      </c>
      <c r="D76" s="393"/>
      <c r="E76" s="123"/>
      <c r="F76" s="395"/>
      <c r="G76" s="401"/>
      <c r="H76" s="397">
        <f>(H74+H75)*D76</f>
        <v>0</v>
      </c>
      <c r="I76" s="375">
        <f>SUM(H74:H76)</f>
        <v>0</v>
      </c>
      <c r="J76" s="336"/>
      <c r="K76" s="556"/>
      <c r="L76" s="557"/>
      <c r="M76" s="256"/>
      <c r="N76" s="256"/>
      <c r="O76" s="256"/>
      <c r="P76" s="256"/>
      <c r="Q76" s="256"/>
    </row>
    <row r="77" spans="1:17" ht="13.5">
      <c r="A77" s="24"/>
      <c r="B77" s="265" t="s">
        <v>506</v>
      </c>
      <c r="C77" s="265" t="s">
        <v>89</v>
      </c>
      <c r="D77" s="391"/>
      <c r="E77" s="125"/>
      <c r="F77" s="391"/>
      <c r="G77" s="402"/>
      <c r="H77" s="396">
        <f>IF(F77=0,D77*G77,D77*F77*G77)</f>
        <v>0</v>
      </c>
      <c r="I77" s="376"/>
      <c r="J77" s="336"/>
      <c r="K77" s="556"/>
      <c r="L77" s="557"/>
      <c r="M77" s="256"/>
      <c r="N77" s="256"/>
      <c r="O77" s="256"/>
      <c r="P77" s="256"/>
      <c r="Q77" s="256"/>
    </row>
    <row r="78" spans="1:17" ht="13.5">
      <c r="A78" s="24"/>
      <c r="B78" s="265"/>
      <c r="C78" s="265" t="s">
        <v>88</v>
      </c>
      <c r="D78" s="392"/>
      <c r="E78" s="125"/>
      <c r="F78" s="391"/>
      <c r="G78" s="402"/>
      <c r="H78" s="396">
        <f>D78*H77</f>
        <v>0</v>
      </c>
      <c r="I78" s="376"/>
      <c r="J78" s="336"/>
      <c r="K78" s="556"/>
      <c r="L78" s="557"/>
      <c r="M78" s="256"/>
      <c r="N78" s="256"/>
      <c r="O78" s="256"/>
      <c r="P78" s="256"/>
      <c r="Q78" s="256"/>
    </row>
    <row r="79" spans="1:17" ht="13.5">
      <c r="A79" s="24"/>
      <c r="B79" s="266"/>
      <c r="C79" s="266" t="s">
        <v>86</v>
      </c>
      <c r="D79" s="393"/>
      <c r="E79" s="123"/>
      <c r="F79" s="395"/>
      <c r="G79" s="401"/>
      <c r="H79" s="397">
        <f>(H77+H78)*D79</f>
        <v>0</v>
      </c>
      <c r="I79" s="375">
        <f>SUM(H77:H79)</f>
        <v>0</v>
      </c>
      <c r="J79" s="336"/>
      <c r="K79" s="556"/>
      <c r="L79" s="557"/>
      <c r="M79" s="256"/>
      <c r="N79" s="256"/>
      <c r="O79" s="256"/>
      <c r="P79" s="256"/>
      <c r="Q79" s="256"/>
    </row>
    <row r="80" spans="1:17" ht="13.5">
      <c r="A80" s="24"/>
      <c r="B80" s="265" t="s">
        <v>507</v>
      </c>
      <c r="C80" s="265" t="s">
        <v>89</v>
      </c>
      <c r="D80" s="391"/>
      <c r="E80" s="125"/>
      <c r="F80" s="391"/>
      <c r="G80" s="402"/>
      <c r="H80" s="396">
        <f>IF(F80=0,D80*G80,D80*F80*G80)</f>
        <v>0</v>
      </c>
      <c r="I80" s="376"/>
      <c r="J80" s="336"/>
      <c r="K80" s="556"/>
      <c r="L80" s="557"/>
      <c r="M80" s="256"/>
      <c r="N80" s="256"/>
      <c r="O80" s="256"/>
      <c r="P80" s="256"/>
      <c r="Q80" s="256"/>
    </row>
    <row r="81" spans="1:17" ht="13.5">
      <c r="A81" s="24"/>
      <c r="B81" s="265"/>
      <c r="C81" s="265" t="s">
        <v>88</v>
      </c>
      <c r="D81" s="392"/>
      <c r="E81" s="125"/>
      <c r="F81" s="391"/>
      <c r="G81" s="402"/>
      <c r="H81" s="396">
        <f>D81*H80</f>
        <v>0</v>
      </c>
      <c r="I81" s="376"/>
      <c r="J81" s="336"/>
      <c r="K81" s="556"/>
      <c r="L81" s="557"/>
      <c r="M81" s="256"/>
      <c r="N81" s="256"/>
      <c r="O81" s="256"/>
      <c r="P81" s="256"/>
      <c r="Q81" s="256"/>
    </row>
    <row r="82" spans="1:17" ht="14.25" thickBot="1">
      <c r="A82" s="24"/>
      <c r="B82" s="267"/>
      <c r="C82" s="586" t="s">
        <v>86</v>
      </c>
      <c r="D82" s="394"/>
      <c r="E82" s="127"/>
      <c r="F82" s="368"/>
      <c r="G82" s="403"/>
      <c r="H82" s="398">
        <f>(H80+H81)*D82</f>
        <v>0</v>
      </c>
      <c r="I82" s="377">
        <f>SUM(H80:H82)</f>
        <v>0</v>
      </c>
      <c r="J82" s="336"/>
      <c r="K82" s="340"/>
      <c r="L82" s="557"/>
      <c r="M82" s="256"/>
      <c r="N82" s="256"/>
      <c r="O82" s="256"/>
      <c r="P82" s="256"/>
      <c r="Q82" s="256"/>
    </row>
    <row r="83" spans="1:17" ht="13.5">
      <c r="A83" s="24"/>
      <c r="B83" s="264" t="s">
        <v>95</v>
      </c>
      <c r="C83" s="265"/>
      <c r="D83" s="392"/>
      <c r="E83" s="129"/>
      <c r="F83" s="391"/>
      <c r="G83" s="402"/>
      <c r="H83" s="396"/>
      <c r="I83" s="376"/>
      <c r="J83" s="336"/>
      <c r="K83" s="556"/>
      <c r="L83" s="557"/>
      <c r="M83" s="256"/>
      <c r="N83" s="256"/>
      <c r="O83" s="256"/>
      <c r="P83" s="256"/>
      <c r="Q83" s="256"/>
    </row>
    <row r="84" spans="1:17" ht="13.5">
      <c r="A84" s="24"/>
      <c r="B84" s="265" t="s">
        <v>339</v>
      </c>
      <c r="C84" s="265" t="s">
        <v>89</v>
      </c>
      <c r="D84" s="391"/>
      <c r="E84" s="125"/>
      <c r="F84" s="391"/>
      <c r="G84" s="402"/>
      <c r="H84" s="396">
        <f>IF(F84=0,D84*G84,D84*F84*G84)</f>
        <v>0</v>
      </c>
      <c r="I84" s="376"/>
      <c r="J84" s="336"/>
      <c r="K84" s="556"/>
      <c r="L84" s="557"/>
      <c r="M84" s="256"/>
      <c r="N84" s="256"/>
      <c r="O84" s="256"/>
      <c r="P84" s="256"/>
      <c r="Q84" s="256"/>
    </row>
    <row r="85" spans="2:17" ht="13.5">
      <c r="B85" s="265"/>
      <c r="C85" s="265" t="s">
        <v>88</v>
      </c>
      <c r="D85" s="392"/>
      <c r="E85" s="125"/>
      <c r="F85" s="391"/>
      <c r="G85" s="402"/>
      <c r="H85" s="396">
        <f>D85*H84</f>
        <v>0</v>
      </c>
      <c r="I85" s="376"/>
      <c r="K85" s="556"/>
      <c r="L85" s="557"/>
      <c r="M85" s="256"/>
      <c r="N85" s="256"/>
      <c r="O85" s="256"/>
      <c r="P85" s="256"/>
      <c r="Q85" s="256"/>
    </row>
    <row r="86" spans="1:17" ht="13.5">
      <c r="A86" s="24"/>
      <c r="B86" s="266"/>
      <c r="C86" s="266" t="s">
        <v>86</v>
      </c>
      <c r="D86" s="393"/>
      <c r="E86" s="123"/>
      <c r="F86" s="395"/>
      <c r="G86" s="401"/>
      <c r="H86" s="397">
        <f>(H84+H85)*D86</f>
        <v>0</v>
      </c>
      <c r="I86" s="375">
        <f>SUM(H84:H86)</f>
        <v>0</v>
      </c>
      <c r="J86" s="336"/>
      <c r="K86" s="556"/>
      <c r="L86" s="557"/>
      <c r="M86" s="256"/>
      <c r="N86" s="256"/>
      <c r="O86" s="256"/>
      <c r="P86" s="256"/>
      <c r="Q86" s="256"/>
    </row>
    <row r="87" spans="1:17" ht="13.5">
      <c r="A87" s="24"/>
      <c r="B87" s="265" t="s">
        <v>148</v>
      </c>
      <c r="C87" s="265" t="s">
        <v>89</v>
      </c>
      <c r="D87" s="391"/>
      <c r="E87" s="125"/>
      <c r="F87" s="391"/>
      <c r="G87" s="402"/>
      <c r="H87" s="396">
        <f>IF(F87=0,D87*G87,D87*F87*G87)</f>
        <v>0</v>
      </c>
      <c r="I87" s="376"/>
      <c r="J87" s="336"/>
      <c r="K87" s="556"/>
      <c r="L87" s="557"/>
      <c r="M87" s="256"/>
      <c r="N87" s="256"/>
      <c r="O87" s="256"/>
      <c r="P87" s="256"/>
      <c r="Q87" s="256"/>
    </row>
    <row r="88" spans="1:17" ht="13.5">
      <c r="A88" s="24"/>
      <c r="B88" s="265"/>
      <c r="C88" s="265" t="s">
        <v>88</v>
      </c>
      <c r="D88" s="392"/>
      <c r="E88" s="125"/>
      <c r="F88" s="391"/>
      <c r="G88" s="402"/>
      <c r="H88" s="396">
        <f>D88*H87</f>
        <v>0</v>
      </c>
      <c r="I88" s="376"/>
      <c r="J88" s="336"/>
      <c r="K88" s="556"/>
      <c r="L88" s="557"/>
      <c r="M88" s="256"/>
      <c r="N88" s="256"/>
      <c r="O88" s="256"/>
      <c r="P88" s="256"/>
      <c r="Q88" s="256"/>
    </row>
    <row r="89" spans="1:17" ht="13.5">
      <c r="A89" s="24"/>
      <c r="B89" s="266"/>
      <c r="C89" s="266" t="s">
        <v>86</v>
      </c>
      <c r="D89" s="393"/>
      <c r="E89" s="123"/>
      <c r="F89" s="395"/>
      <c r="G89" s="401"/>
      <c r="H89" s="397">
        <f>(H87+H88)*D89</f>
        <v>0</v>
      </c>
      <c r="I89" s="375">
        <f>SUM(H87:H89)</f>
        <v>0</v>
      </c>
      <c r="J89" s="336"/>
      <c r="K89" s="556"/>
      <c r="L89" s="557"/>
      <c r="M89" s="256"/>
      <c r="N89" s="256"/>
      <c r="O89" s="256"/>
      <c r="P89" s="256"/>
      <c r="Q89" s="256"/>
    </row>
    <row r="90" spans="1:17" ht="13.5">
      <c r="A90" s="24"/>
      <c r="B90" s="265" t="s">
        <v>340</v>
      </c>
      <c r="C90" s="265" t="s">
        <v>89</v>
      </c>
      <c r="D90" s="391"/>
      <c r="E90" s="125"/>
      <c r="F90" s="391"/>
      <c r="G90" s="402"/>
      <c r="H90" s="396">
        <f>IF(F90=0,D90*G90,D90*F90*G90)</f>
        <v>0</v>
      </c>
      <c r="I90" s="376"/>
      <c r="J90" s="336"/>
      <c r="K90" s="556"/>
      <c r="L90" s="557"/>
      <c r="M90" s="256"/>
      <c r="N90" s="256"/>
      <c r="O90" s="256"/>
      <c r="P90" s="256"/>
      <c r="Q90" s="256"/>
    </row>
    <row r="91" spans="1:17" ht="13.5">
      <c r="A91" s="24"/>
      <c r="B91" s="265"/>
      <c r="C91" s="265" t="s">
        <v>88</v>
      </c>
      <c r="D91" s="392"/>
      <c r="E91" s="125"/>
      <c r="F91" s="391"/>
      <c r="G91" s="402"/>
      <c r="H91" s="396">
        <f>D91*H90</f>
        <v>0</v>
      </c>
      <c r="I91" s="376"/>
      <c r="J91" s="336"/>
      <c r="K91" s="556"/>
      <c r="L91" s="557"/>
      <c r="M91" s="256"/>
      <c r="N91" s="256"/>
      <c r="O91" s="256"/>
      <c r="P91" s="256"/>
      <c r="Q91" s="256"/>
    </row>
    <row r="92" spans="1:17" ht="13.5">
      <c r="A92" s="24"/>
      <c r="B92" s="266"/>
      <c r="C92" s="266" t="s">
        <v>86</v>
      </c>
      <c r="D92" s="393"/>
      <c r="E92" s="123"/>
      <c r="F92" s="395"/>
      <c r="G92" s="401"/>
      <c r="H92" s="397">
        <f>(H90+H91)*D92</f>
        <v>0</v>
      </c>
      <c r="I92" s="375">
        <f>SUM(H90:H92)</f>
        <v>0</v>
      </c>
      <c r="J92" s="336"/>
      <c r="K92" s="556"/>
      <c r="L92" s="557"/>
      <c r="M92" s="256"/>
      <c r="N92" s="256"/>
      <c r="O92" s="256"/>
      <c r="P92" s="256"/>
      <c r="Q92" s="256"/>
    </row>
    <row r="93" spans="1:17" ht="13.5">
      <c r="A93" s="24"/>
      <c r="B93" s="265" t="s">
        <v>486</v>
      </c>
      <c r="C93" s="265" t="s">
        <v>89</v>
      </c>
      <c r="D93" s="391"/>
      <c r="E93" s="125"/>
      <c r="F93" s="391"/>
      <c r="G93" s="402"/>
      <c r="H93" s="396">
        <f>IF(F93=0,D93*G93,D93*F93*G93)</f>
        <v>0</v>
      </c>
      <c r="I93" s="376"/>
      <c r="J93" s="336"/>
      <c r="K93" s="556"/>
      <c r="L93" s="557"/>
      <c r="M93" s="256"/>
      <c r="N93" s="256"/>
      <c r="O93" s="256"/>
      <c r="P93" s="256"/>
      <c r="Q93" s="256"/>
    </row>
    <row r="94" spans="1:17" ht="13.5">
      <c r="A94" s="24"/>
      <c r="B94" s="265"/>
      <c r="C94" s="265" t="s">
        <v>88</v>
      </c>
      <c r="D94" s="392"/>
      <c r="E94" s="125"/>
      <c r="F94" s="391"/>
      <c r="G94" s="402"/>
      <c r="H94" s="396">
        <f>D94*H93</f>
        <v>0</v>
      </c>
      <c r="I94" s="376"/>
      <c r="J94" s="336"/>
      <c r="K94" s="556"/>
      <c r="L94" s="557"/>
      <c r="M94" s="256"/>
      <c r="N94" s="256"/>
      <c r="O94" s="256"/>
      <c r="P94" s="256"/>
      <c r="Q94" s="256"/>
    </row>
    <row r="95" spans="1:17" ht="13.5">
      <c r="A95" s="24"/>
      <c r="B95" s="266"/>
      <c r="C95" s="266" t="s">
        <v>86</v>
      </c>
      <c r="D95" s="393"/>
      <c r="E95" s="123"/>
      <c r="F95" s="395"/>
      <c r="G95" s="401"/>
      <c r="H95" s="397">
        <f>(H93+H94)*D95</f>
        <v>0</v>
      </c>
      <c r="I95" s="375">
        <f>SUM(H93:H95)</f>
        <v>0</v>
      </c>
      <c r="J95" s="336"/>
      <c r="K95" s="556"/>
      <c r="L95" s="557"/>
      <c r="M95" s="256"/>
      <c r="N95" s="256"/>
      <c r="O95" s="256"/>
      <c r="P95" s="256"/>
      <c r="Q95" s="256"/>
    </row>
    <row r="96" spans="1:17" ht="13.5">
      <c r="A96" s="24"/>
      <c r="B96" s="265" t="s">
        <v>37</v>
      </c>
      <c r="C96" s="265" t="s">
        <v>89</v>
      </c>
      <c r="D96" s="391"/>
      <c r="E96" s="125"/>
      <c r="F96" s="391"/>
      <c r="G96" s="402"/>
      <c r="H96" s="396">
        <f>IF(F96=0,D96*G96,D96*F96*G96)</f>
        <v>0</v>
      </c>
      <c r="I96" s="376"/>
      <c r="J96" s="336"/>
      <c r="K96" s="556"/>
      <c r="L96" s="557"/>
      <c r="M96" s="256"/>
      <c r="N96" s="256"/>
      <c r="O96" s="256"/>
      <c r="P96" s="256"/>
      <c r="Q96" s="256"/>
    </row>
    <row r="97" spans="1:17" ht="13.5">
      <c r="A97" s="24"/>
      <c r="B97" s="265"/>
      <c r="C97" s="265" t="s">
        <v>88</v>
      </c>
      <c r="D97" s="392"/>
      <c r="E97" s="125"/>
      <c r="F97" s="391"/>
      <c r="G97" s="402"/>
      <c r="H97" s="396">
        <f>D97*H96</f>
        <v>0</v>
      </c>
      <c r="I97" s="376"/>
      <c r="J97" s="336"/>
      <c r="K97" s="556"/>
      <c r="L97" s="557"/>
      <c r="M97" s="256"/>
      <c r="N97" s="256"/>
      <c r="O97" s="256"/>
      <c r="P97" s="256"/>
      <c r="Q97" s="256"/>
    </row>
    <row r="98" spans="1:17" ht="14.25" thickBot="1">
      <c r="A98" s="201"/>
      <c r="B98" s="267"/>
      <c r="C98" s="586" t="s">
        <v>86</v>
      </c>
      <c r="D98" s="394"/>
      <c r="E98" s="127"/>
      <c r="F98" s="368"/>
      <c r="G98" s="403"/>
      <c r="H98" s="398">
        <f>(H96+H97)*D98</f>
        <v>0</v>
      </c>
      <c r="I98" s="377">
        <f>SUM(H96:H98)</f>
        <v>0</v>
      </c>
      <c r="J98" s="336"/>
      <c r="K98" s="556"/>
      <c r="L98" s="557"/>
      <c r="M98" s="256"/>
      <c r="N98" s="256"/>
      <c r="O98" s="256"/>
      <c r="P98" s="256"/>
      <c r="Q98" s="256"/>
    </row>
    <row r="99" spans="1:17" ht="15.75" customHeight="1" thickBot="1">
      <c r="A99" s="522"/>
      <c r="B99" s="311" t="s">
        <v>497</v>
      </c>
      <c r="C99" s="267"/>
      <c r="D99" s="464"/>
      <c r="E99" s="127"/>
      <c r="F99" s="128"/>
      <c r="G99" s="87"/>
      <c r="H99" s="399"/>
      <c r="I99" s="415">
        <f>K99</f>
        <v>0</v>
      </c>
      <c r="J99" s="490"/>
      <c r="K99" s="558">
        <f>SUM(I14:I98)</f>
        <v>0</v>
      </c>
      <c r="L99" s="557"/>
      <c r="M99" s="256"/>
      <c r="N99" s="256"/>
      <c r="O99" s="256"/>
      <c r="P99" s="256"/>
      <c r="Q99" s="256"/>
    </row>
    <row r="100" spans="1:17" ht="13.5">
      <c r="A100" s="113"/>
      <c r="B100" s="305"/>
      <c r="C100" s="265"/>
      <c r="D100" s="126"/>
      <c r="E100" s="129"/>
      <c r="F100" s="125"/>
      <c r="G100" s="88"/>
      <c r="H100" s="332"/>
      <c r="I100" s="336"/>
      <c r="J100" s="336"/>
      <c r="K100" s="340"/>
      <c r="L100" s="557"/>
      <c r="M100" s="256"/>
      <c r="N100" s="256"/>
      <c r="O100" s="256"/>
      <c r="P100" s="256"/>
      <c r="Q100" s="256"/>
    </row>
    <row r="101" spans="1:17" ht="13.5">
      <c r="A101" s="113" t="s">
        <v>8</v>
      </c>
      <c r="B101" s="305" t="s">
        <v>96</v>
      </c>
      <c r="C101" s="261"/>
      <c r="D101" s="378"/>
      <c r="E101" s="378"/>
      <c r="F101" s="378"/>
      <c r="G101" s="379"/>
      <c r="H101" s="380"/>
      <c r="I101" s="381"/>
      <c r="J101" s="210"/>
      <c r="K101" s="206"/>
      <c r="L101" s="207"/>
      <c r="M101" s="256"/>
      <c r="N101" s="256"/>
      <c r="O101" s="256"/>
      <c r="P101" s="256"/>
      <c r="Q101" s="256"/>
    </row>
    <row r="102" spans="1:17" ht="13.5">
      <c r="A102" s="24"/>
      <c r="B102" s="261" t="s">
        <v>97</v>
      </c>
      <c r="C102" s="261"/>
      <c r="D102" s="366"/>
      <c r="E102" s="366"/>
      <c r="F102" s="366"/>
      <c r="G102" s="406"/>
      <c r="H102" s="332">
        <f aca="true" t="shared" si="0" ref="H102:H109">IF(F102=0,D102*G102,D102*F102*G102)</f>
        <v>0</v>
      </c>
      <c r="I102" s="373"/>
      <c r="J102" s="475"/>
      <c r="K102" s="206"/>
      <c r="L102" s="207"/>
      <c r="M102" s="256"/>
      <c r="N102" s="256"/>
      <c r="O102" s="256"/>
      <c r="P102" s="256"/>
      <c r="Q102" s="256"/>
    </row>
    <row r="103" spans="1:17" ht="13.5">
      <c r="A103" s="24"/>
      <c r="B103" s="261" t="s">
        <v>98</v>
      </c>
      <c r="C103" s="261"/>
      <c r="D103" s="366"/>
      <c r="E103" s="366"/>
      <c r="F103" s="366"/>
      <c r="G103" s="406"/>
      <c r="H103" s="332">
        <f t="shared" si="0"/>
        <v>0</v>
      </c>
      <c r="I103" s="373"/>
      <c r="J103" s="475"/>
      <c r="K103" s="206"/>
      <c r="L103" s="207"/>
      <c r="M103" s="256"/>
      <c r="N103" s="256"/>
      <c r="O103" s="256"/>
      <c r="P103" s="256"/>
      <c r="Q103" s="256"/>
    </row>
    <row r="104" spans="1:17" ht="13.5">
      <c r="A104" s="24"/>
      <c r="B104" s="261" t="s">
        <v>99</v>
      </c>
      <c r="C104" s="261"/>
      <c r="D104" s="366"/>
      <c r="E104" s="366"/>
      <c r="F104" s="366"/>
      <c r="G104" s="406"/>
      <c r="H104" s="332">
        <f t="shared" si="0"/>
        <v>0</v>
      </c>
      <c r="I104" s="373"/>
      <c r="J104" s="475"/>
      <c r="K104" s="206"/>
      <c r="L104" s="207"/>
      <c r="M104" s="256"/>
      <c r="N104" s="256"/>
      <c r="O104" s="256"/>
      <c r="P104" s="256"/>
      <c r="Q104" s="256"/>
    </row>
    <row r="105" spans="1:17" ht="13.5">
      <c r="A105" s="24"/>
      <c r="B105" s="261" t="s">
        <v>100</v>
      </c>
      <c r="C105" s="261"/>
      <c r="D105" s="366"/>
      <c r="E105" s="366"/>
      <c r="F105" s="366"/>
      <c r="G105" s="406"/>
      <c r="H105" s="332">
        <f t="shared" si="0"/>
        <v>0</v>
      </c>
      <c r="I105" s="373"/>
      <c r="J105" s="475"/>
      <c r="K105" s="206"/>
      <c r="L105" s="207"/>
      <c r="M105" s="256"/>
      <c r="N105" s="256"/>
      <c r="O105" s="256"/>
      <c r="P105" s="256"/>
      <c r="Q105" s="256"/>
    </row>
    <row r="106" spans="1:17" ht="13.5">
      <c r="A106" s="24"/>
      <c r="B106" s="261" t="s">
        <v>382</v>
      </c>
      <c r="C106" s="260"/>
      <c r="D106" s="366"/>
      <c r="E106" s="366"/>
      <c r="F106" s="366"/>
      <c r="G106" s="406"/>
      <c r="H106" s="332">
        <f t="shared" si="0"/>
        <v>0</v>
      </c>
      <c r="I106" s="374"/>
      <c r="J106" s="476"/>
      <c r="K106" s="206"/>
      <c r="L106" s="207"/>
      <c r="M106" s="256"/>
      <c r="N106" s="256"/>
      <c r="O106" s="256"/>
      <c r="P106" s="256"/>
      <c r="Q106" s="256"/>
    </row>
    <row r="107" spans="1:17" ht="13.5">
      <c r="A107" s="24"/>
      <c r="B107" s="261" t="s">
        <v>102</v>
      </c>
      <c r="C107" s="261"/>
      <c r="D107" s="366"/>
      <c r="E107" s="366"/>
      <c r="F107" s="366"/>
      <c r="G107" s="406"/>
      <c r="H107" s="332">
        <f t="shared" si="0"/>
        <v>0</v>
      </c>
      <c r="I107" s="373"/>
      <c r="J107" s="475"/>
      <c r="K107" s="206"/>
      <c r="L107" s="207"/>
      <c r="M107" s="256"/>
      <c r="N107" s="256"/>
      <c r="O107" s="256"/>
      <c r="P107" s="256"/>
      <c r="Q107" s="256"/>
    </row>
    <row r="108" spans="1:17" ht="13.5">
      <c r="A108" s="24"/>
      <c r="B108" s="261" t="s">
        <v>103</v>
      </c>
      <c r="C108" s="261"/>
      <c r="D108" s="366"/>
      <c r="E108" s="366"/>
      <c r="F108" s="366"/>
      <c r="G108" s="406"/>
      <c r="H108" s="332">
        <f t="shared" si="0"/>
        <v>0</v>
      </c>
      <c r="I108" s="376"/>
      <c r="J108" s="336"/>
      <c r="K108" s="206"/>
      <c r="L108" s="207"/>
      <c r="M108" s="256"/>
      <c r="N108" s="256"/>
      <c r="O108" s="256"/>
      <c r="P108" s="256"/>
      <c r="Q108" s="256"/>
    </row>
    <row r="109" spans="1:17" ht="14.25" thickBot="1">
      <c r="A109" s="199"/>
      <c r="B109" s="267" t="s">
        <v>124</v>
      </c>
      <c r="C109" s="262"/>
      <c r="D109" s="383"/>
      <c r="E109" s="383"/>
      <c r="F109" s="383"/>
      <c r="G109" s="407"/>
      <c r="H109" s="337">
        <f t="shared" si="0"/>
        <v>0</v>
      </c>
      <c r="I109" s="377"/>
      <c r="J109" s="336"/>
      <c r="K109" s="206"/>
      <c r="L109" s="207"/>
      <c r="M109" s="256"/>
      <c r="N109" s="256"/>
      <c r="O109" s="256"/>
      <c r="P109" s="256"/>
      <c r="Q109" s="256"/>
    </row>
    <row r="110" spans="1:12" ht="15.75" customHeight="1" thickBot="1">
      <c r="A110" s="529"/>
      <c r="B110" s="587" t="s">
        <v>104</v>
      </c>
      <c r="C110" s="268"/>
      <c r="D110" s="405"/>
      <c r="E110" s="405"/>
      <c r="F110" s="405"/>
      <c r="G110" s="404"/>
      <c r="H110" s="312"/>
      <c r="I110" s="492">
        <f>K110</f>
        <v>0</v>
      </c>
      <c r="J110" s="491"/>
      <c r="K110" s="559">
        <f>SUM(H102:H109)</f>
        <v>0</v>
      </c>
      <c r="L110" s="323"/>
    </row>
    <row r="111" spans="1:12" ht="13.5">
      <c r="A111" s="530"/>
      <c r="B111" s="305"/>
      <c r="C111" s="269"/>
      <c r="D111" s="269"/>
      <c r="E111" s="269"/>
      <c r="F111" s="269"/>
      <c r="G111" s="269"/>
      <c r="H111" s="313"/>
      <c r="I111" s="309"/>
      <c r="J111" s="309"/>
      <c r="K111" s="491"/>
      <c r="L111" s="323"/>
    </row>
    <row r="112" spans="1:17" ht="13.5">
      <c r="A112" s="113" t="s">
        <v>9</v>
      </c>
      <c r="B112" s="296" t="s">
        <v>125</v>
      </c>
      <c r="C112" s="260"/>
      <c r="D112" s="378"/>
      <c r="E112" s="378"/>
      <c r="F112" s="378"/>
      <c r="G112" s="379"/>
      <c r="H112" s="380"/>
      <c r="I112" s="381"/>
      <c r="J112" s="210"/>
      <c r="K112" s="206"/>
      <c r="L112" s="207"/>
      <c r="M112" s="256"/>
      <c r="N112" s="256"/>
      <c r="O112" s="256"/>
      <c r="P112" s="256"/>
      <c r="Q112" s="256"/>
    </row>
    <row r="113" spans="1:17" ht="13.5">
      <c r="A113" s="24"/>
      <c r="B113" s="261" t="s">
        <v>0</v>
      </c>
      <c r="C113" s="261" t="s">
        <v>466</v>
      </c>
      <c r="D113" s="366"/>
      <c r="E113" s="366"/>
      <c r="F113" s="369"/>
      <c r="G113" s="413"/>
      <c r="H113" s="396">
        <f aca="true" t="shared" si="1" ref="H113:H146">IF(F113=0,D113*G113,D113*F113*G113)</f>
        <v>0</v>
      </c>
      <c r="I113" s="373"/>
      <c r="J113" s="475"/>
      <c r="K113" s="206"/>
      <c r="L113" s="207"/>
      <c r="M113" s="256"/>
      <c r="N113" s="256"/>
      <c r="O113" s="256"/>
      <c r="P113" s="256"/>
      <c r="Q113" s="256"/>
    </row>
    <row r="114" spans="1:17" ht="13.5">
      <c r="A114" s="24"/>
      <c r="B114" s="261"/>
      <c r="C114" s="261" t="s">
        <v>107</v>
      </c>
      <c r="D114" s="366"/>
      <c r="E114" s="366"/>
      <c r="F114" s="369"/>
      <c r="G114" s="413"/>
      <c r="H114" s="396">
        <f t="shared" si="1"/>
        <v>0</v>
      </c>
      <c r="I114" s="373"/>
      <c r="J114" s="475"/>
      <c r="K114" s="206"/>
      <c r="L114" s="207"/>
      <c r="M114" s="256"/>
      <c r="N114" s="256"/>
      <c r="O114" s="256"/>
      <c r="P114" s="256"/>
      <c r="Q114" s="256"/>
    </row>
    <row r="115" spans="1:17" ht="13.5">
      <c r="A115" s="24"/>
      <c r="B115" s="261" t="s">
        <v>105</v>
      </c>
      <c r="C115" s="261" t="s">
        <v>514</v>
      </c>
      <c r="D115" s="366"/>
      <c r="E115" s="366"/>
      <c r="F115" s="369"/>
      <c r="G115" s="413"/>
      <c r="H115" s="396">
        <f t="shared" si="1"/>
        <v>0</v>
      </c>
      <c r="I115" s="373"/>
      <c r="J115" s="475"/>
      <c r="K115" s="206"/>
      <c r="L115" s="207"/>
      <c r="M115" s="256"/>
      <c r="N115" s="256"/>
      <c r="O115" s="256"/>
      <c r="P115" s="256"/>
      <c r="Q115" s="256"/>
    </row>
    <row r="116" spans="1:17" ht="13.5">
      <c r="A116" s="24"/>
      <c r="B116" s="261"/>
      <c r="C116" s="261" t="s">
        <v>517</v>
      </c>
      <c r="D116" s="366"/>
      <c r="E116" s="366"/>
      <c r="F116" s="366"/>
      <c r="G116" s="406"/>
      <c r="H116" s="332">
        <f>IF(F116=0,D116*G116,D116*F116*G116)</f>
        <v>0</v>
      </c>
      <c r="I116" s="373"/>
      <c r="J116" s="475"/>
      <c r="K116" s="206"/>
      <c r="L116" s="207"/>
      <c r="M116" s="256"/>
      <c r="N116" s="256"/>
      <c r="O116" s="256"/>
      <c r="P116" s="256"/>
      <c r="Q116" s="256"/>
    </row>
    <row r="117" spans="1:17" ht="13.5">
      <c r="A117" s="24"/>
      <c r="B117" s="261"/>
      <c r="C117" s="261" t="s">
        <v>518</v>
      </c>
      <c r="D117" s="366"/>
      <c r="E117" s="366"/>
      <c r="F117" s="366"/>
      <c r="G117" s="406"/>
      <c r="H117" s="332">
        <f>IF(F117=0,D117*G117,D117*F117*G117)</f>
        <v>0</v>
      </c>
      <c r="I117" s="373"/>
      <c r="J117" s="475"/>
      <c r="K117" s="206"/>
      <c r="L117" s="207"/>
      <c r="M117" s="256"/>
      <c r="N117" s="256"/>
      <c r="O117" s="256"/>
      <c r="P117" s="256"/>
      <c r="Q117" s="256"/>
    </row>
    <row r="118" spans="1:17" ht="13.5">
      <c r="A118" s="24"/>
      <c r="B118" s="261"/>
      <c r="C118" s="261" t="s">
        <v>107</v>
      </c>
      <c r="D118" s="366"/>
      <c r="E118" s="366"/>
      <c r="F118" s="369"/>
      <c r="G118" s="413"/>
      <c r="H118" s="396">
        <f t="shared" si="1"/>
        <v>0</v>
      </c>
      <c r="I118" s="373"/>
      <c r="J118" s="475"/>
      <c r="K118" s="206"/>
      <c r="L118" s="207"/>
      <c r="M118" s="256"/>
      <c r="N118" s="256"/>
      <c r="O118" s="256"/>
      <c r="P118" s="256"/>
      <c r="Q118" s="256"/>
    </row>
    <row r="119" spans="1:17" ht="13.5">
      <c r="A119" s="24"/>
      <c r="B119" s="261"/>
      <c r="C119" s="261" t="s">
        <v>515</v>
      </c>
      <c r="D119" s="366"/>
      <c r="E119" s="366"/>
      <c r="F119" s="369"/>
      <c r="G119" s="413"/>
      <c r="H119" s="396">
        <f t="shared" si="1"/>
        <v>0</v>
      </c>
      <c r="I119" s="373"/>
      <c r="J119" s="475"/>
      <c r="K119" s="206"/>
      <c r="L119" s="207"/>
      <c r="M119" s="256"/>
      <c r="N119" s="256"/>
      <c r="O119" s="256"/>
      <c r="P119" s="256"/>
      <c r="Q119" s="256"/>
    </row>
    <row r="120" spans="1:17" ht="13.5">
      <c r="A120" s="24"/>
      <c r="B120" s="261"/>
      <c r="C120" s="261" t="s">
        <v>516</v>
      </c>
      <c r="D120" s="366"/>
      <c r="E120" s="366"/>
      <c r="F120" s="366"/>
      <c r="G120" s="406"/>
      <c r="H120" s="332">
        <f>IF(F120=0,D120*G120,D120*F120*G120)</f>
        <v>0</v>
      </c>
      <c r="I120" s="244"/>
      <c r="J120" s="475"/>
      <c r="K120" s="206"/>
      <c r="L120" s="207"/>
      <c r="M120" s="256"/>
      <c r="N120" s="256"/>
      <c r="O120" s="256"/>
      <c r="P120" s="256"/>
      <c r="Q120" s="256"/>
    </row>
    <row r="121" spans="1:17" ht="13.5">
      <c r="A121" s="24"/>
      <c r="B121" s="261" t="s">
        <v>233</v>
      </c>
      <c r="C121" s="265" t="s">
        <v>511</v>
      </c>
      <c r="D121" s="366"/>
      <c r="E121" s="366"/>
      <c r="F121" s="366"/>
      <c r="G121" s="406"/>
      <c r="H121" s="332">
        <f t="shared" si="1"/>
        <v>0</v>
      </c>
      <c r="I121" s="244"/>
      <c r="J121" s="475"/>
      <c r="K121" s="206"/>
      <c r="L121" s="207"/>
      <c r="M121" s="256"/>
      <c r="N121" s="256"/>
      <c r="O121" s="256"/>
      <c r="P121" s="256"/>
      <c r="Q121" s="256"/>
    </row>
    <row r="122" spans="1:17" ht="13.5">
      <c r="A122" s="24"/>
      <c r="B122" s="261"/>
      <c r="C122" s="265" t="s">
        <v>512</v>
      </c>
      <c r="D122" s="366"/>
      <c r="E122" s="366"/>
      <c r="F122" s="366"/>
      <c r="G122" s="406"/>
      <c r="H122" s="332">
        <f t="shared" si="1"/>
        <v>0</v>
      </c>
      <c r="I122" s="244"/>
      <c r="J122" s="475"/>
      <c r="K122" s="206"/>
      <c r="L122" s="207"/>
      <c r="M122" s="256"/>
      <c r="N122" s="256"/>
      <c r="O122" s="256"/>
      <c r="P122" s="256"/>
      <c r="Q122" s="256"/>
    </row>
    <row r="123" spans="1:17" ht="13.5">
      <c r="A123" s="24"/>
      <c r="B123" s="261"/>
      <c r="C123" s="261" t="s">
        <v>513</v>
      </c>
      <c r="D123" s="366"/>
      <c r="E123" s="366"/>
      <c r="F123" s="366"/>
      <c r="G123" s="406"/>
      <c r="H123" s="332">
        <f t="shared" si="1"/>
        <v>0</v>
      </c>
      <c r="I123" s="244"/>
      <c r="J123" s="475"/>
      <c r="K123" s="206"/>
      <c r="L123" s="207"/>
      <c r="M123" s="256"/>
      <c r="N123" s="256"/>
      <c r="O123" s="256"/>
      <c r="P123" s="256"/>
      <c r="Q123" s="256"/>
    </row>
    <row r="124" spans="1:17" ht="13.5">
      <c r="A124" s="24"/>
      <c r="B124" s="261" t="s">
        <v>95</v>
      </c>
      <c r="C124" s="261" t="s">
        <v>109</v>
      </c>
      <c r="D124" s="366"/>
      <c r="E124" s="366"/>
      <c r="F124" s="369"/>
      <c r="G124" s="413"/>
      <c r="H124" s="396">
        <f t="shared" si="1"/>
        <v>0</v>
      </c>
      <c r="I124" s="373"/>
      <c r="J124" s="475"/>
      <c r="K124" s="206"/>
      <c r="L124" s="207"/>
      <c r="M124" s="256"/>
      <c r="N124" s="256"/>
      <c r="O124" s="256"/>
      <c r="P124" s="256"/>
      <c r="Q124" s="256"/>
    </row>
    <row r="125" spans="1:17" ht="13.5">
      <c r="A125" s="24"/>
      <c r="B125" s="261"/>
      <c r="C125" s="261" t="s">
        <v>110</v>
      </c>
      <c r="D125" s="366"/>
      <c r="E125" s="366"/>
      <c r="F125" s="369"/>
      <c r="G125" s="413"/>
      <c r="H125" s="396">
        <f t="shared" si="1"/>
        <v>0</v>
      </c>
      <c r="I125" s="373"/>
      <c r="J125" s="475"/>
      <c r="K125" s="206"/>
      <c r="L125" s="207"/>
      <c r="M125" s="256"/>
      <c r="N125" s="256"/>
      <c r="O125" s="256"/>
      <c r="P125" s="256"/>
      <c r="Q125" s="256"/>
    </row>
    <row r="126" spans="1:17" ht="13.5">
      <c r="A126" s="24"/>
      <c r="B126" s="261"/>
      <c r="C126" s="261" t="s">
        <v>35</v>
      </c>
      <c r="D126" s="366"/>
      <c r="E126" s="366"/>
      <c r="F126" s="369"/>
      <c r="G126" s="413"/>
      <c r="H126" s="396">
        <f t="shared" si="1"/>
        <v>0</v>
      </c>
      <c r="I126" s="373"/>
      <c r="J126" s="475"/>
      <c r="K126" s="206"/>
      <c r="L126" s="207"/>
      <c r="M126" s="256"/>
      <c r="N126" s="256"/>
      <c r="O126" s="256"/>
      <c r="P126" s="256"/>
      <c r="Q126" s="256"/>
    </row>
    <row r="127" spans="1:17" ht="13.5">
      <c r="A127" s="24"/>
      <c r="B127" s="261"/>
      <c r="C127" s="261" t="s">
        <v>36</v>
      </c>
      <c r="D127" s="366"/>
      <c r="E127" s="366"/>
      <c r="F127" s="369"/>
      <c r="G127" s="413"/>
      <c r="H127" s="396">
        <f t="shared" si="1"/>
        <v>0</v>
      </c>
      <c r="I127" s="373"/>
      <c r="J127" s="475"/>
      <c r="K127" s="206"/>
      <c r="L127" s="207"/>
      <c r="M127" s="256"/>
      <c r="N127" s="256"/>
      <c r="O127" s="256"/>
      <c r="P127" s="256"/>
      <c r="Q127" s="256"/>
    </row>
    <row r="128" spans="1:17" ht="13.5">
      <c r="A128" s="24"/>
      <c r="B128" s="261"/>
      <c r="C128" s="261" t="s">
        <v>466</v>
      </c>
      <c r="D128" s="366"/>
      <c r="E128" s="366"/>
      <c r="F128" s="369"/>
      <c r="G128" s="413"/>
      <c r="H128" s="396">
        <f t="shared" si="1"/>
        <v>0</v>
      </c>
      <c r="I128" s="373"/>
      <c r="J128" s="475"/>
      <c r="K128" s="206"/>
      <c r="L128" s="207"/>
      <c r="M128" s="256"/>
      <c r="N128" s="256"/>
      <c r="O128" s="256"/>
      <c r="P128" s="256"/>
      <c r="Q128" s="256"/>
    </row>
    <row r="129" spans="1:17" ht="13.5">
      <c r="A129" s="24"/>
      <c r="B129" s="261"/>
      <c r="C129" s="261" t="s">
        <v>108</v>
      </c>
      <c r="D129" s="366"/>
      <c r="E129" s="366"/>
      <c r="F129" s="369"/>
      <c r="G129" s="413"/>
      <c r="H129" s="396">
        <f t="shared" si="1"/>
        <v>0</v>
      </c>
      <c r="I129" s="373"/>
      <c r="J129" s="475"/>
      <c r="K129" s="206"/>
      <c r="L129" s="207"/>
      <c r="M129" s="256"/>
      <c r="N129" s="256"/>
      <c r="O129" s="256"/>
      <c r="P129" s="256"/>
      <c r="Q129" s="256"/>
    </row>
    <row r="130" spans="1:17" ht="13.5">
      <c r="A130" s="25"/>
      <c r="B130" s="261" t="s">
        <v>5</v>
      </c>
      <c r="C130" s="261"/>
      <c r="D130" s="366"/>
      <c r="E130" s="366"/>
      <c r="F130" s="369"/>
      <c r="G130" s="413"/>
      <c r="H130" s="396">
        <f t="shared" si="1"/>
        <v>0</v>
      </c>
      <c r="I130" s="373"/>
      <c r="J130" s="475"/>
      <c r="K130" s="206"/>
      <c r="L130" s="560"/>
      <c r="M130" s="256"/>
      <c r="N130" s="256"/>
      <c r="O130" s="256"/>
      <c r="P130" s="256"/>
      <c r="Q130" s="256"/>
    </row>
    <row r="131" spans="1:17" ht="13.5">
      <c r="A131" s="24"/>
      <c r="B131" s="265" t="s">
        <v>111</v>
      </c>
      <c r="C131" s="265"/>
      <c r="D131" s="366"/>
      <c r="E131" s="366"/>
      <c r="F131" s="369"/>
      <c r="G131" s="413"/>
      <c r="H131" s="396">
        <f t="shared" si="1"/>
        <v>0</v>
      </c>
      <c r="I131" s="373"/>
      <c r="J131" s="475"/>
      <c r="K131" s="206"/>
      <c r="L131" s="207"/>
      <c r="M131" s="256"/>
      <c r="N131" s="256"/>
      <c r="O131" s="256"/>
      <c r="P131" s="256"/>
      <c r="Q131" s="256"/>
    </row>
    <row r="132" spans="1:17" ht="13.5">
      <c r="A132" s="24"/>
      <c r="B132" s="265" t="s">
        <v>112</v>
      </c>
      <c r="C132" s="265"/>
      <c r="D132" s="366"/>
      <c r="E132" s="366"/>
      <c r="F132" s="369"/>
      <c r="G132" s="413"/>
      <c r="H132" s="396">
        <f t="shared" si="1"/>
        <v>0</v>
      </c>
      <c r="I132" s="373"/>
      <c r="J132" s="475"/>
      <c r="K132" s="206"/>
      <c r="L132" s="207"/>
      <c r="M132" s="256"/>
      <c r="N132" s="256"/>
      <c r="O132" s="256"/>
      <c r="P132" s="256"/>
      <c r="Q132" s="256"/>
    </row>
    <row r="133" spans="1:17" ht="13.5">
      <c r="A133" s="24"/>
      <c r="B133" s="265" t="s">
        <v>113</v>
      </c>
      <c r="C133" s="265"/>
      <c r="D133" s="366"/>
      <c r="E133" s="366"/>
      <c r="F133" s="369"/>
      <c r="G133" s="413"/>
      <c r="H133" s="396">
        <f t="shared" si="1"/>
        <v>0</v>
      </c>
      <c r="I133" s="373"/>
      <c r="J133" s="475"/>
      <c r="K133" s="206"/>
      <c r="L133" s="207"/>
      <c r="M133" s="256"/>
      <c r="N133" s="256"/>
      <c r="O133" s="256"/>
      <c r="P133" s="256"/>
      <c r="Q133" s="256"/>
    </row>
    <row r="134" spans="1:17" ht="13.5">
      <c r="A134" s="99"/>
      <c r="B134" s="265" t="s">
        <v>519</v>
      </c>
      <c r="C134" s="308"/>
      <c r="D134" s="366"/>
      <c r="E134" s="366"/>
      <c r="F134" s="366"/>
      <c r="G134" s="406"/>
      <c r="H134" s="332">
        <f t="shared" si="1"/>
        <v>0</v>
      </c>
      <c r="I134" s="856"/>
      <c r="J134" s="855"/>
      <c r="K134" s="206"/>
      <c r="L134" s="207"/>
      <c r="M134" s="602"/>
      <c r="N134" s="256"/>
      <c r="O134" s="256"/>
      <c r="P134" s="256"/>
      <c r="Q134" s="256"/>
    </row>
    <row r="135" spans="1:17" ht="13.5">
      <c r="A135" s="99"/>
      <c r="B135" s="265" t="s">
        <v>520</v>
      </c>
      <c r="C135" s="308"/>
      <c r="D135" s="366"/>
      <c r="E135" s="366"/>
      <c r="F135" s="366"/>
      <c r="G135" s="406"/>
      <c r="H135" s="332">
        <f t="shared" si="1"/>
        <v>0</v>
      </c>
      <c r="I135" s="856"/>
      <c r="J135" s="855"/>
      <c r="K135" s="206"/>
      <c r="L135" s="207"/>
      <c r="M135" s="602"/>
      <c r="N135" s="256"/>
      <c r="O135" s="256"/>
      <c r="P135" s="256"/>
      <c r="Q135" s="256"/>
    </row>
    <row r="136" spans="1:17" ht="13.5">
      <c r="A136" s="99"/>
      <c r="B136" s="261" t="s">
        <v>521</v>
      </c>
      <c r="C136" s="308"/>
      <c r="D136" s="366"/>
      <c r="E136" s="366"/>
      <c r="F136" s="366"/>
      <c r="G136" s="406"/>
      <c r="H136" s="332">
        <f t="shared" si="1"/>
        <v>0</v>
      </c>
      <c r="I136" s="856"/>
      <c r="J136" s="855"/>
      <c r="K136" s="206"/>
      <c r="L136" s="207"/>
      <c r="M136" s="602"/>
      <c r="N136" s="256"/>
      <c r="O136" s="256"/>
      <c r="P136" s="256"/>
      <c r="Q136" s="256"/>
    </row>
    <row r="137" spans="1:17" ht="13.5">
      <c r="A137" s="24"/>
      <c r="B137" s="265" t="s">
        <v>114</v>
      </c>
      <c r="C137" s="265" t="s">
        <v>115</v>
      </c>
      <c r="D137" s="366"/>
      <c r="E137" s="366"/>
      <c r="F137" s="369"/>
      <c r="G137" s="413"/>
      <c r="H137" s="396">
        <f t="shared" si="1"/>
        <v>0</v>
      </c>
      <c r="I137" s="373"/>
      <c r="J137" s="475"/>
      <c r="K137" s="206"/>
      <c r="L137" s="207"/>
      <c r="M137" s="256"/>
      <c r="N137" s="256"/>
      <c r="O137" s="256"/>
      <c r="P137" s="256"/>
      <c r="Q137" s="256"/>
    </row>
    <row r="138" spans="1:17" ht="13.5">
      <c r="A138" s="24"/>
      <c r="B138" s="265"/>
      <c r="C138" s="265" t="s">
        <v>116</v>
      </c>
      <c r="D138" s="366"/>
      <c r="E138" s="366"/>
      <c r="F138" s="369"/>
      <c r="G138" s="413"/>
      <c r="H138" s="396">
        <f t="shared" si="1"/>
        <v>0</v>
      </c>
      <c r="I138" s="373"/>
      <c r="J138" s="475"/>
      <c r="K138" s="206"/>
      <c r="L138" s="207"/>
      <c r="M138" s="256"/>
      <c r="N138" s="256"/>
      <c r="O138" s="256"/>
      <c r="P138" s="256"/>
      <c r="Q138" s="256"/>
    </row>
    <row r="139" spans="1:17" ht="13.5">
      <c r="A139" s="24"/>
      <c r="B139" s="265"/>
      <c r="C139" s="265" t="s">
        <v>117</v>
      </c>
      <c r="D139" s="366"/>
      <c r="E139" s="366"/>
      <c r="F139" s="369"/>
      <c r="G139" s="413"/>
      <c r="H139" s="396">
        <f t="shared" si="1"/>
        <v>0</v>
      </c>
      <c r="I139" s="373"/>
      <c r="J139" s="475"/>
      <c r="K139" s="206"/>
      <c r="L139" s="207"/>
      <c r="M139" s="256"/>
      <c r="N139" s="256"/>
      <c r="O139" s="256"/>
      <c r="P139" s="256"/>
      <c r="Q139" s="256"/>
    </row>
    <row r="140" spans="1:17" ht="13.5">
      <c r="A140" s="24"/>
      <c r="B140" s="265"/>
      <c r="C140" s="265" t="s">
        <v>118</v>
      </c>
      <c r="D140" s="366"/>
      <c r="E140" s="366"/>
      <c r="F140" s="369"/>
      <c r="G140" s="413"/>
      <c r="H140" s="396">
        <f t="shared" si="1"/>
        <v>0</v>
      </c>
      <c r="I140" s="373"/>
      <c r="J140" s="475"/>
      <c r="K140" s="206"/>
      <c r="L140" s="207"/>
      <c r="M140" s="256"/>
      <c r="N140" s="256"/>
      <c r="O140" s="256"/>
      <c r="P140" s="256"/>
      <c r="Q140" s="256"/>
    </row>
    <row r="141" spans="1:17" ht="13.5">
      <c r="A141" s="24"/>
      <c r="B141" s="265"/>
      <c r="C141" s="265" t="s">
        <v>119</v>
      </c>
      <c r="D141" s="366"/>
      <c r="E141" s="366"/>
      <c r="F141" s="369"/>
      <c r="G141" s="413"/>
      <c r="H141" s="396">
        <f t="shared" si="1"/>
        <v>0</v>
      </c>
      <c r="I141" s="373"/>
      <c r="J141" s="475"/>
      <c r="K141" s="206"/>
      <c r="L141" s="207"/>
      <c r="M141" s="256"/>
      <c r="N141" s="256"/>
      <c r="O141" s="256"/>
      <c r="P141" s="256"/>
      <c r="Q141" s="256"/>
    </row>
    <row r="142" spans="1:17" ht="13.5">
      <c r="A142" s="24"/>
      <c r="B142" s="265"/>
      <c r="C142" s="265" t="s">
        <v>120</v>
      </c>
      <c r="D142" s="366"/>
      <c r="E142" s="366"/>
      <c r="F142" s="369"/>
      <c r="G142" s="413"/>
      <c r="H142" s="396">
        <f t="shared" si="1"/>
        <v>0</v>
      </c>
      <c r="I142" s="373"/>
      <c r="J142" s="475"/>
      <c r="K142" s="206"/>
      <c r="L142" s="207"/>
      <c r="M142" s="256"/>
      <c r="N142" s="256"/>
      <c r="O142" s="256"/>
      <c r="P142" s="256"/>
      <c r="Q142" s="256"/>
    </row>
    <row r="143" spans="1:17" ht="13.5">
      <c r="A143" s="24"/>
      <c r="B143" s="265"/>
      <c r="C143" s="265" t="s">
        <v>121</v>
      </c>
      <c r="D143" s="366"/>
      <c r="E143" s="366"/>
      <c r="F143" s="369"/>
      <c r="G143" s="413"/>
      <c r="H143" s="396">
        <f t="shared" si="1"/>
        <v>0</v>
      </c>
      <c r="I143" s="373"/>
      <c r="J143" s="475"/>
      <c r="K143" s="206"/>
      <c r="L143" s="207"/>
      <c r="M143" s="256"/>
      <c r="N143" s="256"/>
      <c r="O143" s="256"/>
      <c r="P143" s="256"/>
      <c r="Q143" s="256"/>
    </row>
    <row r="144" spans="1:17" ht="13.5">
      <c r="A144" s="24"/>
      <c r="B144" s="265"/>
      <c r="C144" s="265" t="s">
        <v>122</v>
      </c>
      <c r="D144" s="366"/>
      <c r="E144" s="366"/>
      <c r="F144" s="369"/>
      <c r="G144" s="413"/>
      <c r="H144" s="396">
        <f t="shared" si="1"/>
        <v>0</v>
      </c>
      <c r="I144" s="373"/>
      <c r="J144" s="475"/>
      <c r="K144" s="206"/>
      <c r="L144" s="207"/>
      <c r="M144" s="256"/>
      <c r="N144" s="256"/>
      <c r="O144" s="256"/>
      <c r="P144" s="256"/>
      <c r="Q144" s="256"/>
    </row>
    <row r="145" spans="1:17" ht="13.5">
      <c r="A145" s="24"/>
      <c r="B145" s="265"/>
      <c r="C145" s="265" t="s">
        <v>123</v>
      </c>
      <c r="D145" s="366"/>
      <c r="E145" s="366"/>
      <c r="F145" s="369"/>
      <c r="G145" s="413"/>
      <c r="H145" s="396">
        <f t="shared" si="1"/>
        <v>0</v>
      </c>
      <c r="I145" s="373"/>
      <c r="J145" s="475"/>
      <c r="K145" s="206"/>
      <c r="L145" s="207"/>
      <c r="M145" s="256"/>
      <c r="N145" s="256"/>
      <c r="O145" s="256"/>
      <c r="P145" s="256"/>
      <c r="Q145" s="256"/>
    </row>
    <row r="146" spans="1:17" ht="14.25" thickBot="1">
      <c r="A146" s="199"/>
      <c r="B146" s="262" t="s">
        <v>124</v>
      </c>
      <c r="C146" s="262"/>
      <c r="D146" s="383"/>
      <c r="E146" s="383"/>
      <c r="F146" s="389"/>
      <c r="G146" s="414"/>
      <c r="H146" s="398">
        <f t="shared" si="1"/>
        <v>0</v>
      </c>
      <c r="I146" s="377"/>
      <c r="J146" s="336"/>
      <c r="K146" s="556"/>
      <c r="L146" s="557"/>
      <c r="M146" s="256"/>
      <c r="N146" s="256"/>
      <c r="O146" s="256"/>
      <c r="P146" s="256"/>
      <c r="Q146" s="256"/>
    </row>
    <row r="147" spans="1:17" ht="15.75" customHeight="1" thickBot="1">
      <c r="A147" s="199"/>
      <c r="B147" s="585" t="s">
        <v>126</v>
      </c>
      <c r="C147" s="262"/>
      <c r="D147" s="121"/>
      <c r="E147" s="121"/>
      <c r="F147" s="121"/>
      <c r="G147" s="80"/>
      <c r="H147" s="337"/>
      <c r="I147" s="415">
        <f>K147</f>
        <v>0</v>
      </c>
      <c r="J147" s="490"/>
      <c r="K147" s="558">
        <f>SUM(H113:H146)</f>
        <v>0</v>
      </c>
      <c r="L147" s="557"/>
      <c r="M147" s="256"/>
      <c r="N147" s="256"/>
      <c r="O147" s="256"/>
      <c r="P147" s="256"/>
      <c r="Q147" s="256"/>
    </row>
    <row r="148" spans="1:17" ht="15" customHeight="1" thickBot="1">
      <c r="A148" s="526"/>
      <c r="B148" s="117" t="s">
        <v>498</v>
      </c>
      <c r="C148" s="270"/>
      <c r="D148" s="140"/>
      <c r="E148" s="138"/>
      <c r="F148" s="140"/>
      <c r="G148" s="93"/>
      <c r="H148" s="346"/>
      <c r="I148" s="463">
        <f>K148</f>
        <v>0</v>
      </c>
      <c r="J148" s="473"/>
      <c r="K148" s="561">
        <f>SUM(K7:K147)</f>
        <v>0</v>
      </c>
      <c r="L148" s="562"/>
      <c r="M148" s="256"/>
      <c r="N148" s="256"/>
      <c r="O148" s="256"/>
      <c r="P148" s="256"/>
      <c r="Q148" s="256"/>
    </row>
    <row r="149" spans="1:17" s="472" customFormat="1" ht="15" customHeight="1">
      <c r="A149" s="527"/>
      <c r="B149" s="305"/>
      <c r="C149" s="264"/>
      <c r="D149" s="79"/>
      <c r="E149" s="79"/>
      <c r="F149" s="79"/>
      <c r="G149" s="84"/>
      <c r="H149" s="340"/>
      <c r="I149" s="473"/>
      <c r="J149" s="473"/>
      <c r="K149" s="473"/>
      <c r="L149" s="562"/>
      <c r="M149" s="471"/>
      <c r="N149" s="471"/>
      <c r="O149" s="471"/>
      <c r="P149" s="471"/>
      <c r="Q149" s="471"/>
    </row>
    <row r="150" spans="1:17" ht="15" customHeight="1">
      <c r="A150" s="528" t="s">
        <v>11</v>
      </c>
      <c r="B150" s="296" t="s">
        <v>52</v>
      </c>
      <c r="C150" s="271"/>
      <c r="D150" s="613"/>
      <c r="E150" s="613"/>
      <c r="F150" s="613"/>
      <c r="G150" s="643"/>
      <c r="H150" s="309"/>
      <c r="I150" s="477"/>
      <c r="J150" s="477"/>
      <c r="K150" s="318"/>
      <c r="L150" s="207"/>
      <c r="M150" s="256"/>
      <c r="N150" s="256"/>
      <c r="O150" s="256"/>
      <c r="P150" s="256"/>
      <c r="Q150" s="256"/>
    </row>
    <row r="151" spans="1:17" ht="13.5">
      <c r="A151" s="24"/>
      <c r="B151" s="260" t="s">
        <v>127</v>
      </c>
      <c r="C151" s="260"/>
      <c r="D151" s="378"/>
      <c r="E151" s="378"/>
      <c r="F151" s="378"/>
      <c r="G151" s="379"/>
      <c r="H151" s="380"/>
      <c r="I151" s="381"/>
      <c r="J151" s="210"/>
      <c r="K151" s="206"/>
      <c r="L151" s="207"/>
      <c r="M151" s="256"/>
      <c r="N151" s="256"/>
      <c r="O151" s="256"/>
      <c r="P151" s="256"/>
      <c r="Q151" s="256"/>
    </row>
    <row r="152" spans="1:17" ht="13.5">
      <c r="A152" s="24"/>
      <c r="B152" s="265" t="s">
        <v>84</v>
      </c>
      <c r="C152" s="265" t="s">
        <v>89</v>
      </c>
      <c r="D152" s="366"/>
      <c r="E152" s="77"/>
      <c r="F152" s="366"/>
      <c r="G152" s="413"/>
      <c r="H152" s="396">
        <f>IF(F152=0,D152*G152,D152*F152*G152)</f>
        <v>0</v>
      </c>
      <c r="I152" s="373"/>
      <c r="J152" s="210"/>
      <c r="K152" s="206"/>
      <c r="L152" s="207"/>
      <c r="M152" s="256"/>
      <c r="N152" s="256"/>
      <c r="O152" s="256"/>
      <c r="P152" s="256"/>
      <c r="Q152" s="256"/>
    </row>
    <row r="153" spans="1:17" ht="13.5">
      <c r="A153" s="24"/>
      <c r="B153" s="266"/>
      <c r="C153" s="266" t="s">
        <v>89</v>
      </c>
      <c r="D153" s="367"/>
      <c r="E153" s="123"/>
      <c r="F153" s="395"/>
      <c r="G153" s="401"/>
      <c r="H153" s="397">
        <f>IF(F153=0,D153*G153,D153*F153*G153)</f>
        <v>0</v>
      </c>
      <c r="I153" s="375">
        <f>SUM(H152:H153)</f>
        <v>0</v>
      </c>
      <c r="J153" s="210"/>
      <c r="K153" s="206"/>
      <c r="L153" s="207"/>
      <c r="M153" s="256"/>
      <c r="N153" s="256"/>
      <c r="O153" s="256"/>
      <c r="P153" s="256"/>
      <c r="Q153" s="256"/>
    </row>
    <row r="154" spans="1:17" ht="13.5">
      <c r="A154" s="24"/>
      <c r="B154" s="261" t="s">
        <v>85</v>
      </c>
      <c r="C154" s="261" t="s">
        <v>89</v>
      </c>
      <c r="D154" s="366"/>
      <c r="E154" s="77"/>
      <c r="F154" s="366"/>
      <c r="G154" s="76"/>
      <c r="H154" s="384">
        <f>IF(F154=0,D154*G154,D154*F154*G154)</f>
        <v>0</v>
      </c>
      <c r="I154" s="373"/>
      <c r="J154" s="475"/>
      <c r="K154" s="206"/>
      <c r="L154" s="207"/>
      <c r="M154" s="256"/>
      <c r="N154" s="256"/>
      <c r="O154" s="256"/>
      <c r="P154" s="256"/>
      <c r="Q154" s="256"/>
    </row>
    <row r="155" spans="1:17" ht="13.5">
      <c r="A155" s="24"/>
      <c r="B155" s="265"/>
      <c r="C155" s="265" t="s">
        <v>88</v>
      </c>
      <c r="D155" s="392"/>
      <c r="E155" s="125"/>
      <c r="F155" s="391"/>
      <c r="G155" s="88"/>
      <c r="H155" s="384">
        <f>D155*H154</f>
        <v>0</v>
      </c>
      <c r="I155" s="373"/>
      <c r="J155" s="475"/>
      <c r="K155" s="556"/>
      <c r="L155" s="557"/>
      <c r="M155" s="256"/>
      <c r="N155" s="256"/>
      <c r="O155" s="256"/>
      <c r="P155" s="256"/>
      <c r="Q155" s="256"/>
    </row>
    <row r="156" spans="1:17" ht="13.5">
      <c r="A156" s="24"/>
      <c r="B156" s="266"/>
      <c r="C156" s="266" t="s">
        <v>86</v>
      </c>
      <c r="D156" s="393"/>
      <c r="E156" s="123"/>
      <c r="F156" s="395"/>
      <c r="G156" s="124"/>
      <c r="H156" s="385">
        <f>(H154+H155)*D156</f>
        <v>0</v>
      </c>
      <c r="I156" s="375">
        <f>SUM(H154:H156)</f>
        <v>0</v>
      </c>
      <c r="J156" s="336"/>
      <c r="K156" s="556"/>
      <c r="L156" s="557"/>
      <c r="M156" s="256"/>
      <c r="N156" s="256"/>
      <c r="O156" s="256"/>
      <c r="P156" s="256"/>
      <c r="Q156" s="256"/>
    </row>
    <row r="157" spans="1:17" ht="13.5">
      <c r="A157" s="24"/>
      <c r="B157" s="261" t="s">
        <v>372</v>
      </c>
      <c r="C157" s="265" t="s">
        <v>89</v>
      </c>
      <c r="D157" s="391"/>
      <c r="E157" s="125"/>
      <c r="F157" s="391"/>
      <c r="G157" s="88"/>
      <c r="H157" s="384">
        <f>IF(F157=0,D157*G157,D157*F157*G157)</f>
        <v>0</v>
      </c>
      <c r="I157" s="373"/>
      <c r="J157" s="475"/>
      <c r="K157" s="206"/>
      <c r="L157" s="207"/>
      <c r="M157" s="256"/>
      <c r="N157" s="256"/>
      <c r="O157" s="256"/>
      <c r="P157" s="256"/>
      <c r="Q157" s="256"/>
    </row>
    <row r="158" spans="1:17" ht="13.5">
      <c r="A158" s="24"/>
      <c r="B158" s="265"/>
      <c r="C158" s="265" t="s">
        <v>88</v>
      </c>
      <c r="D158" s="392"/>
      <c r="E158" s="125"/>
      <c r="F158" s="391"/>
      <c r="G158" s="88"/>
      <c r="H158" s="384">
        <f>D158*H157</f>
        <v>0</v>
      </c>
      <c r="I158" s="373"/>
      <c r="J158" s="475"/>
      <c r="K158" s="556"/>
      <c r="L158" s="557"/>
      <c r="M158" s="256"/>
      <c r="N158" s="256"/>
      <c r="O158" s="256"/>
      <c r="P158" s="256"/>
      <c r="Q158" s="256"/>
    </row>
    <row r="159" spans="1:17" ht="13.5">
      <c r="A159" s="24"/>
      <c r="B159" s="266"/>
      <c r="C159" s="266" t="s">
        <v>86</v>
      </c>
      <c r="D159" s="393"/>
      <c r="E159" s="123"/>
      <c r="F159" s="395"/>
      <c r="G159" s="124"/>
      <c r="H159" s="385">
        <f>(H157+H158)*D159</f>
        <v>0</v>
      </c>
      <c r="I159" s="375">
        <f>SUM(H157:H159)</f>
        <v>0</v>
      </c>
      <c r="J159" s="336"/>
      <c r="K159" s="556"/>
      <c r="L159" s="557"/>
      <c r="M159" s="256"/>
      <c r="N159" s="256"/>
      <c r="O159" s="256"/>
      <c r="P159" s="256"/>
      <c r="Q159" s="256"/>
    </row>
    <row r="160" spans="1:17" ht="13.5">
      <c r="A160" s="24"/>
      <c r="B160" s="261" t="s">
        <v>566</v>
      </c>
      <c r="C160" s="265" t="s">
        <v>89</v>
      </c>
      <c r="D160" s="391"/>
      <c r="E160" s="125"/>
      <c r="F160" s="391"/>
      <c r="G160" s="88"/>
      <c r="H160" s="384">
        <f>IF(F160=0,D160*G160,D160*F160*G160)</f>
        <v>0</v>
      </c>
      <c r="I160" s="373"/>
      <c r="J160" s="475"/>
      <c r="K160" s="206"/>
      <c r="L160" s="207"/>
      <c r="M160" s="256"/>
      <c r="N160" s="256"/>
      <c r="O160" s="256"/>
      <c r="P160" s="256"/>
      <c r="Q160" s="256"/>
    </row>
    <row r="161" spans="1:17" ht="13.5">
      <c r="A161" s="24"/>
      <c r="B161" s="265"/>
      <c r="C161" s="265" t="s">
        <v>88</v>
      </c>
      <c r="D161" s="392"/>
      <c r="E161" s="125"/>
      <c r="F161" s="391"/>
      <c r="G161" s="88"/>
      <c r="H161" s="384">
        <f>D161*H160</f>
        <v>0</v>
      </c>
      <c r="I161" s="373"/>
      <c r="J161" s="475"/>
      <c r="K161" s="556"/>
      <c r="L161" s="557"/>
      <c r="M161" s="256"/>
      <c r="N161" s="256"/>
      <c r="O161" s="256"/>
      <c r="P161" s="256"/>
      <c r="Q161" s="256"/>
    </row>
    <row r="162" spans="1:17" ht="13.5">
      <c r="A162" s="24"/>
      <c r="B162" s="266"/>
      <c r="C162" s="266" t="s">
        <v>86</v>
      </c>
      <c r="D162" s="393"/>
      <c r="E162" s="123"/>
      <c r="F162" s="395"/>
      <c r="G162" s="124"/>
      <c r="H162" s="385">
        <f>(H160+H161)*D162</f>
        <v>0</v>
      </c>
      <c r="I162" s="375">
        <f>SUM(H160:H162)</f>
        <v>0</v>
      </c>
      <c r="J162" s="336"/>
      <c r="K162" s="556"/>
      <c r="L162" s="557"/>
      <c r="M162" s="256"/>
      <c r="N162" s="256"/>
      <c r="O162" s="256"/>
      <c r="P162" s="256"/>
      <c r="Q162" s="256"/>
    </row>
    <row r="163" spans="1:17" ht="13.5">
      <c r="A163" s="24"/>
      <c r="B163" s="261" t="s">
        <v>90</v>
      </c>
      <c r="C163" s="265" t="s">
        <v>89</v>
      </c>
      <c r="D163" s="391"/>
      <c r="E163" s="125"/>
      <c r="F163" s="391"/>
      <c r="G163" s="88"/>
      <c r="H163" s="384">
        <f>IF(F163=0,D163*G163,D163*F163*G163)</f>
        <v>0</v>
      </c>
      <c r="I163" s="373"/>
      <c r="J163" s="475"/>
      <c r="K163" s="206"/>
      <c r="L163" s="207"/>
      <c r="M163" s="256"/>
      <c r="N163" s="256"/>
      <c r="O163" s="256"/>
      <c r="P163" s="256"/>
      <c r="Q163" s="256"/>
    </row>
    <row r="164" spans="1:17" ht="13.5">
      <c r="A164" s="24"/>
      <c r="B164" s="265"/>
      <c r="C164" s="265" t="s">
        <v>88</v>
      </c>
      <c r="D164" s="392"/>
      <c r="E164" s="125"/>
      <c r="F164" s="391"/>
      <c r="G164" s="88"/>
      <c r="H164" s="384">
        <f>D164*H163</f>
        <v>0</v>
      </c>
      <c r="I164" s="373"/>
      <c r="J164" s="475"/>
      <c r="K164" s="556"/>
      <c r="L164" s="557"/>
      <c r="M164" s="256"/>
      <c r="N164" s="256"/>
      <c r="O164" s="256"/>
      <c r="P164" s="256"/>
      <c r="Q164" s="256"/>
    </row>
    <row r="165" spans="1:17" ht="13.5">
      <c r="A165" s="24"/>
      <c r="B165" s="266"/>
      <c r="C165" s="266" t="s">
        <v>86</v>
      </c>
      <c r="D165" s="393"/>
      <c r="E165" s="123"/>
      <c r="F165" s="395"/>
      <c r="G165" s="124"/>
      <c r="H165" s="385">
        <f>(H163+H164)*D165</f>
        <v>0</v>
      </c>
      <c r="I165" s="375">
        <f>SUM(H163:H165)</f>
        <v>0</v>
      </c>
      <c r="J165" s="336"/>
      <c r="K165" s="556"/>
      <c r="L165" s="557"/>
      <c r="M165" s="256"/>
      <c r="N165" s="256"/>
      <c r="O165" s="256"/>
      <c r="P165" s="256"/>
      <c r="Q165" s="256"/>
    </row>
    <row r="166" spans="1:17" ht="13.5">
      <c r="A166" s="24"/>
      <c r="B166" s="261" t="s">
        <v>373</v>
      </c>
      <c r="C166" s="265" t="s">
        <v>89</v>
      </c>
      <c r="D166" s="391"/>
      <c r="E166" s="125"/>
      <c r="F166" s="391"/>
      <c r="G166" s="88"/>
      <c r="H166" s="384">
        <f>IF(F166=0,D166*G166,D166*F166*G166)</f>
        <v>0</v>
      </c>
      <c r="I166" s="373"/>
      <c r="J166" s="475"/>
      <c r="K166" s="206"/>
      <c r="L166" s="207"/>
      <c r="M166" s="256"/>
      <c r="N166" s="256"/>
      <c r="O166" s="256"/>
      <c r="P166" s="256"/>
      <c r="Q166" s="256"/>
    </row>
    <row r="167" spans="1:17" ht="13.5">
      <c r="A167" s="24"/>
      <c r="B167" s="265"/>
      <c r="C167" s="265" t="s">
        <v>88</v>
      </c>
      <c r="D167" s="392"/>
      <c r="E167" s="125"/>
      <c r="F167" s="391"/>
      <c r="G167" s="88"/>
      <c r="H167" s="384">
        <f>D167*H166</f>
        <v>0</v>
      </c>
      <c r="I167" s="373"/>
      <c r="J167" s="475"/>
      <c r="K167" s="556"/>
      <c r="L167" s="557"/>
      <c r="M167" s="256"/>
      <c r="N167" s="256"/>
      <c r="O167" s="256"/>
      <c r="P167" s="256"/>
      <c r="Q167" s="256"/>
    </row>
    <row r="168" spans="1:17" ht="13.5">
      <c r="A168" s="24"/>
      <c r="B168" s="266"/>
      <c r="C168" s="266" t="s">
        <v>86</v>
      </c>
      <c r="D168" s="393"/>
      <c r="E168" s="123"/>
      <c r="F168" s="395"/>
      <c r="G168" s="124"/>
      <c r="H168" s="385">
        <f>(H166+H167)*D168</f>
        <v>0</v>
      </c>
      <c r="I168" s="375">
        <f>SUM(H166:H168)</f>
        <v>0</v>
      </c>
      <c r="J168" s="336"/>
      <c r="K168" s="556"/>
      <c r="L168" s="557"/>
      <c r="M168" s="256"/>
      <c r="N168" s="256"/>
      <c r="O168" s="256"/>
      <c r="P168" s="256"/>
      <c r="Q168" s="256"/>
    </row>
    <row r="169" spans="1:17" ht="13.5">
      <c r="A169" s="24"/>
      <c r="B169" s="261" t="s">
        <v>374</v>
      </c>
      <c r="C169" s="265" t="s">
        <v>89</v>
      </c>
      <c r="D169" s="391"/>
      <c r="E169" s="125"/>
      <c r="F169" s="391"/>
      <c r="G169" s="88"/>
      <c r="H169" s="384">
        <f>IF(F169=0,D169*G169,D169*F169*G169)</f>
        <v>0</v>
      </c>
      <c r="I169" s="373"/>
      <c r="J169" s="475"/>
      <c r="K169" s="206"/>
      <c r="L169" s="207"/>
      <c r="M169" s="256"/>
      <c r="N169" s="256"/>
      <c r="O169" s="256"/>
      <c r="P169" s="256"/>
      <c r="Q169" s="256"/>
    </row>
    <row r="170" spans="1:17" ht="13.5">
      <c r="A170" s="24"/>
      <c r="B170" s="265"/>
      <c r="C170" s="265" t="s">
        <v>88</v>
      </c>
      <c r="D170" s="392"/>
      <c r="E170" s="125"/>
      <c r="F170" s="391"/>
      <c r="G170" s="88"/>
      <c r="H170" s="384">
        <f>D170*H169</f>
        <v>0</v>
      </c>
      <c r="I170" s="373"/>
      <c r="J170" s="475"/>
      <c r="K170" s="556"/>
      <c r="L170" s="557"/>
      <c r="M170" s="256"/>
      <c r="N170" s="256"/>
      <c r="O170" s="256"/>
      <c r="P170" s="256"/>
      <c r="Q170" s="256"/>
    </row>
    <row r="171" spans="1:17" ht="13.5">
      <c r="A171" s="24"/>
      <c r="B171" s="266"/>
      <c r="C171" s="266" t="s">
        <v>86</v>
      </c>
      <c r="D171" s="393"/>
      <c r="E171" s="123"/>
      <c r="F171" s="395"/>
      <c r="G171" s="124"/>
      <c r="H171" s="385">
        <f>(H169+H170)*D171</f>
        <v>0</v>
      </c>
      <c r="I171" s="375">
        <f>SUM(H169:H171)</f>
        <v>0</v>
      </c>
      <c r="J171" s="336"/>
      <c r="K171" s="556"/>
      <c r="L171" s="557"/>
      <c r="M171" s="256"/>
      <c r="N171" s="256"/>
      <c r="O171" s="256"/>
      <c r="P171" s="256"/>
      <c r="Q171" s="256"/>
    </row>
    <row r="172" spans="1:17" ht="13.5">
      <c r="A172" s="24"/>
      <c r="B172" s="261" t="s">
        <v>129</v>
      </c>
      <c r="C172" s="265" t="s">
        <v>89</v>
      </c>
      <c r="D172" s="391"/>
      <c r="E172" s="125"/>
      <c r="F172" s="391"/>
      <c r="G172" s="88"/>
      <c r="H172" s="384">
        <f>IF(F172=0,D172*G172,D172*F172*G172)</f>
        <v>0</v>
      </c>
      <c r="I172" s="373"/>
      <c r="J172" s="475"/>
      <c r="K172" s="206"/>
      <c r="L172" s="207"/>
      <c r="M172" s="256"/>
      <c r="N172" s="256"/>
      <c r="O172" s="256"/>
      <c r="P172" s="256"/>
      <c r="Q172" s="256"/>
    </row>
    <row r="173" spans="1:17" ht="13.5">
      <c r="A173" s="24"/>
      <c r="B173" s="265"/>
      <c r="C173" s="265" t="s">
        <v>88</v>
      </c>
      <c r="D173" s="392"/>
      <c r="E173" s="125"/>
      <c r="F173" s="391"/>
      <c r="G173" s="88"/>
      <c r="H173" s="384">
        <f>D173*H172</f>
        <v>0</v>
      </c>
      <c r="I173" s="373"/>
      <c r="J173" s="475"/>
      <c r="K173" s="556"/>
      <c r="L173" s="557"/>
      <c r="M173" s="256"/>
      <c r="N173" s="256"/>
      <c r="O173" s="256"/>
      <c r="P173" s="256"/>
      <c r="Q173" s="256"/>
    </row>
    <row r="174" spans="1:17" ht="13.5">
      <c r="A174" s="24"/>
      <c r="B174" s="266"/>
      <c r="C174" s="266" t="s">
        <v>86</v>
      </c>
      <c r="D174" s="393"/>
      <c r="E174" s="123"/>
      <c r="F174" s="395"/>
      <c r="G174" s="124"/>
      <c r="H174" s="385">
        <f>(H172+H173)*D174</f>
        <v>0</v>
      </c>
      <c r="I174" s="375">
        <f>SUM(H172:H174)</f>
        <v>0</v>
      </c>
      <c r="J174" s="336"/>
      <c r="K174" s="556"/>
      <c r="L174" s="557"/>
      <c r="M174" s="256"/>
      <c r="N174" s="256"/>
      <c r="O174" s="256"/>
      <c r="P174" s="256"/>
      <c r="Q174" s="256"/>
    </row>
    <row r="175" spans="1:17" ht="13.5">
      <c r="A175" s="24"/>
      <c r="B175" s="261" t="s">
        <v>378</v>
      </c>
      <c r="C175" s="265" t="s">
        <v>89</v>
      </c>
      <c r="D175" s="391"/>
      <c r="E175" s="125"/>
      <c r="F175" s="391"/>
      <c r="G175" s="88"/>
      <c r="H175" s="384">
        <f>IF(F175=0,D175*G175,D175*F175*G175)</f>
        <v>0</v>
      </c>
      <c r="I175" s="373"/>
      <c r="J175" s="475"/>
      <c r="K175" s="206"/>
      <c r="L175" s="207"/>
      <c r="M175" s="256"/>
      <c r="N175" s="256"/>
      <c r="O175" s="256"/>
      <c r="P175" s="256"/>
      <c r="Q175" s="256"/>
    </row>
    <row r="176" spans="1:17" ht="13.5">
      <c r="A176" s="24"/>
      <c r="B176" s="265"/>
      <c r="C176" s="265" t="s">
        <v>88</v>
      </c>
      <c r="D176" s="392"/>
      <c r="E176" s="125"/>
      <c r="F176" s="391"/>
      <c r="G176" s="88"/>
      <c r="H176" s="384">
        <f>D176*H175</f>
        <v>0</v>
      </c>
      <c r="I176" s="373"/>
      <c r="J176" s="475"/>
      <c r="K176" s="556"/>
      <c r="L176" s="557"/>
      <c r="M176" s="256"/>
      <c r="N176" s="256"/>
      <c r="O176" s="256"/>
      <c r="P176" s="256"/>
      <c r="Q176" s="256"/>
    </row>
    <row r="177" spans="1:17" ht="13.5">
      <c r="A177" s="24"/>
      <c r="B177" s="266"/>
      <c r="C177" s="266" t="s">
        <v>86</v>
      </c>
      <c r="D177" s="393"/>
      <c r="E177" s="123"/>
      <c r="F177" s="395"/>
      <c r="G177" s="124"/>
      <c r="H177" s="385">
        <f>(H175+H176)*D177</f>
        <v>0</v>
      </c>
      <c r="I177" s="375">
        <f>SUM(H175:H177)</f>
        <v>0</v>
      </c>
      <c r="J177" s="336"/>
      <c r="K177" s="556"/>
      <c r="L177" s="557"/>
      <c r="M177" s="256"/>
      <c r="N177" s="256"/>
      <c r="O177" s="256"/>
      <c r="P177" s="256"/>
      <c r="Q177" s="256"/>
    </row>
    <row r="178" spans="1:17" ht="13.5">
      <c r="A178" s="24"/>
      <c r="B178" s="265" t="s">
        <v>617</v>
      </c>
      <c r="C178" s="265" t="s">
        <v>89</v>
      </c>
      <c r="D178" s="391"/>
      <c r="E178" s="125"/>
      <c r="F178" s="391"/>
      <c r="G178" s="402"/>
      <c r="H178" s="396">
        <f>IF(F178=0,D178*G178,D178*F178*G178)</f>
        <v>0</v>
      </c>
      <c r="I178" s="373"/>
      <c r="J178" s="475"/>
      <c r="K178" s="206"/>
      <c r="L178" s="207"/>
      <c r="M178" s="256"/>
      <c r="N178" s="256"/>
      <c r="O178" s="256"/>
      <c r="P178" s="256"/>
      <c r="Q178" s="256"/>
    </row>
    <row r="179" spans="1:17" ht="13.5">
      <c r="A179" s="24"/>
      <c r="B179" s="265"/>
      <c r="C179" s="265" t="s">
        <v>88</v>
      </c>
      <c r="D179" s="392"/>
      <c r="E179" s="125"/>
      <c r="F179" s="391"/>
      <c r="G179" s="402"/>
      <c r="H179" s="396">
        <f>D179*H178</f>
        <v>0</v>
      </c>
      <c r="I179" s="373"/>
      <c r="J179" s="475"/>
      <c r="K179" s="556"/>
      <c r="L179" s="557"/>
      <c r="M179" s="256"/>
      <c r="N179" s="256"/>
      <c r="O179" s="256"/>
      <c r="P179" s="256"/>
      <c r="Q179" s="256"/>
    </row>
    <row r="180" spans="1:17" ht="13.5">
      <c r="A180" s="24"/>
      <c r="B180" s="266"/>
      <c r="C180" s="266" t="s">
        <v>86</v>
      </c>
      <c r="D180" s="393"/>
      <c r="E180" s="123"/>
      <c r="F180" s="395"/>
      <c r="G180" s="401"/>
      <c r="H180" s="397">
        <f>(H178+H179)*D180</f>
        <v>0</v>
      </c>
      <c r="I180" s="375">
        <f>SUM(H178:H180)</f>
        <v>0</v>
      </c>
      <c r="J180" s="336"/>
      <c r="K180" s="556"/>
      <c r="L180" s="557"/>
      <c r="M180" s="256"/>
      <c r="N180" s="256"/>
      <c r="O180" s="256"/>
      <c r="P180" s="256"/>
      <c r="Q180" s="256"/>
    </row>
    <row r="181" spans="1:17" ht="13.5">
      <c r="A181" s="24"/>
      <c r="B181" s="265" t="s">
        <v>618</v>
      </c>
      <c r="C181" s="265" t="s">
        <v>89</v>
      </c>
      <c r="D181" s="391"/>
      <c r="E181" s="125"/>
      <c r="F181" s="391"/>
      <c r="G181" s="402"/>
      <c r="H181" s="396">
        <f>IF(F181=0,D181*G181,D181*F181*G181)</f>
        <v>0</v>
      </c>
      <c r="I181" s="373"/>
      <c r="J181" s="475"/>
      <c r="K181" s="206"/>
      <c r="L181" s="207"/>
      <c r="M181" s="256"/>
      <c r="N181" s="256"/>
      <c r="O181" s="256"/>
      <c r="P181" s="256"/>
      <c r="Q181" s="256"/>
    </row>
    <row r="182" spans="1:17" ht="13.5">
      <c r="A182" s="24"/>
      <c r="B182" s="265"/>
      <c r="C182" s="265" t="s">
        <v>88</v>
      </c>
      <c r="D182" s="392"/>
      <c r="E182" s="125"/>
      <c r="F182" s="391"/>
      <c r="G182" s="402"/>
      <c r="H182" s="396">
        <f>D182*H181</f>
        <v>0</v>
      </c>
      <c r="I182" s="373"/>
      <c r="J182" s="475"/>
      <c r="K182" s="206"/>
      <c r="L182" s="207"/>
      <c r="M182" s="256"/>
      <c r="N182" s="256"/>
      <c r="O182" s="256"/>
      <c r="P182" s="256"/>
      <c r="Q182" s="256"/>
    </row>
    <row r="183" spans="1:17" ht="13.5">
      <c r="A183" s="24"/>
      <c r="B183" s="266"/>
      <c r="C183" s="266" t="s">
        <v>86</v>
      </c>
      <c r="D183" s="393"/>
      <c r="E183" s="123"/>
      <c r="F183" s="395"/>
      <c r="G183" s="401"/>
      <c r="H183" s="397">
        <f>(H181+H182)*D183</f>
        <v>0</v>
      </c>
      <c r="I183" s="375">
        <f>SUM(H181:H183)</f>
        <v>0</v>
      </c>
      <c r="J183" s="257"/>
      <c r="K183" s="556"/>
      <c r="L183" s="557"/>
      <c r="M183" s="256"/>
      <c r="N183" s="256"/>
      <c r="O183" s="256"/>
      <c r="P183" s="256"/>
      <c r="Q183" s="256"/>
    </row>
    <row r="184" spans="1:17" ht="13.5">
      <c r="A184" s="24"/>
      <c r="B184" s="261" t="s">
        <v>18</v>
      </c>
      <c r="C184" s="265" t="s">
        <v>89</v>
      </c>
      <c r="D184" s="391"/>
      <c r="E184" s="125"/>
      <c r="F184" s="391"/>
      <c r="G184" s="88"/>
      <c r="H184" s="384">
        <f>IF(F184=0,D184*G184,D184*F184*G184)</f>
        <v>0</v>
      </c>
      <c r="I184" s="373"/>
      <c r="J184" s="210"/>
      <c r="K184" s="563"/>
      <c r="L184" s="560"/>
      <c r="M184" s="256"/>
      <c r="N184" s="256"/>
      <c r="O184" s="256"/>
      <c r="P184" s="256"/>
      <c r="Q184" s="256"/>
    </row>
    <row r="185" spans="1:17" ht="13.5">
      <c r="A185" s="24"/>
      <c r="B185" s="265"/>
      <c r="C185" s="265" t="s">
        <v>88</v>
      </c>
      <c r="D185" s="392"/>
      <c r="E185" s="125"/>
      <c r="F185" s="391"/>
      <c r="G185" s="88"/>
      <c r="H185" s="384">
        <f>D185*H184</f>
        <v>0</v>
      </c>
      <c r="I185" s="373"/>
      <c r="J185" s="332"/>
      <c r="K185" s="563"/>
      <c r="L185" s="560"/>
      <c r="M185" s="256"/>
      <c r="N185" s="256"/>
      <c r="O185" s="256"/>
      <c r="P185" s="256"/>
      <c r="Q185" s="256"/>
    </row>
    <row r="186" spans="1:17" ht="13.5">
      <c r="A186" s="24"/>
      <c r="B186" s="266"/>
      <c r="C186" s="266" t="s">
        <v>86</v>
      </c>
      <c r="D186" s="393"/>
      <c r="E186" s="123"/>
      <c r="F186" s="395"/>
      <c r="G186" s="124"/>
      <c r="H186" s="385">
        <f>(H184+H185)*D186</f>
        <v>0</v>
      </c>
      <c r="I186" s="375">
        <f>SUM(H184:H186)</f>
        <v>0</v>
      </c>
      <c r="J186" s="332"/>
      <c r="K186" s="556"/>
      <c r="L186" s="557"/>
      <c r="M186" s="256"/>
      <c r="N186" s="256"/>
      <c r="O186" s="256"/>
      <c r="P186" s="256"/>
      <c r="Q186" s="256"/>
    </row>
    <row r="187" spans="1:17" ht="13.5">
      <c r="A187" s="24"/>
      <c r="B187" s="261" t="s">
        <v>83</v>
      </c>
      <c r="C187" s="265" t="s">
        <v>89</v>
      </c>
      <c r="D187" s="391"/>
      <c r="E187" s="125"/>
      <c r="F187" s="391"/>
      <c r="G187" s="88"/>
      <c r="H187" s="384">
        <f>IF(F187=0,D187*G187,D187*F187*G187)</f>
        <v>0</v>
      </c>
      <c r="I187" s="373"/>
      <c r="J187" s="332"/>
      <c r="K187" s="556"/>
      <c r="L187" s="557"/>
      <c r="M187" s="256"/>
      <c r="N187" s="256"/>
      <c r="O187" s="256"/>
      <c r="P187" s="256"/>
      <c r="Q187" s="256"/>
    </row>
    <row r="188" spans="1:17" ht="13.5">
      <c r="A188" s="24"/>
      <c r="B188" s="261"/>
      <c r="C188" s="265" t="s">
        <v>88</v>
      </c>
      <c r="D188" s="392"/>
      <c r="E188" s="125"/>
      <c r="F188" s="391"/>
      <c r="G188" s="88"/>
      <c r="H188" s="384">
        <f>D188*H187</f>
        <v>0</v>
      </c>
      <c r="I188" s="373"/>
      <c r="J188" s="475"/>
      <c r="K188" s="563"/>
      <c r="L188" s="560"/>
      <c r="M188" s="256"/>
      <c r="N188" s="256"/>
      <c r="O188" s="256"/>
      <c r="P188" s="256"/>
      <c r="Q188" s="256"/>
    </row>
    <row r="189" spans="1:17" ht="14.25" thickBot="1">
      <c r="A189" s="24"/>
      <c r="B189" s="272"/>
      <c r="C189" s="437" t="s">
        <v>86</v>
      </c>
      <c r="D189" s="393"/>
      <c r="E189" s="130"/>
      <c r="F189" s="422"/>
      <c r="G189" s="131"/>
      <c r="H189" s="420">
        <f>(H187+H188)*D189</f>
        <v>0</v>
      </c>
      <c r="I189" s="421">
        <f>SUM(H187:H189)</f>
        <v>0</v>
      </c>
      <c r="J189" s="488">
        <f>SUM(I152:I189)</f>
        <v>0</v>
      </c>
      <c r="K189" s="556"/>
      <c r="L189" s="557"/>
      <c r="M189" s="256"/>
      <c r="N189" s="256"/>
      <c r="O189" s="256"/>
      <c r="P189" s="256"/>
      <c r="Q189" s="256"/>
    </row>
    <row r="190" spans="1:17" ht="14.25" thickTop="1">
      <c r="A190" s="24"/>
      <c r="B190" s="260" t="s">
        <v>131</v>
      </c>
      <c r="C190" s="260"/>
      <c r="D190" s="426"/>
      <c r="E190" s="426"/>
      <c r="F190" s="426"/>
      <c r="G190" s="427"/>
      <c r="H190" s="428"/>
      <c r="I190" s="429"/>
      <c r="J190" s="332"/>
      <c r="K190" s="556"/>
      <c r="L190" s="557"/>
      <c r="M190" s="256"/>
      <c r="N190" s="256"/>
      <c r="O190" s="256"/>
      <c r="P190" s="256"/>
      <c r="Q190" s="256"/>
    </row>
    <row r="191" spans="1:17" ht="13.5">
      <c r="A191" s="24"/>
      <c r="B191" s="261" t="s">
        <v>91</v>
      </c>
      <c r="C191" s="265" t="s">
        <v>89</v>
      </c>
      <c r="D191" s="391"/>
      <c r="E191" s="125"/>
      <c r="F191" s="391"/>
      <c r="G191" s="88"/>
      <c r="H191" s="384">
        <f>IF(F191=0,D191*G191,D191*F191*G191)</f>
        <v>0</v>
      </c>
      <c r="I191" s="384"/>
      <c r="J191" s="332"/>
      <c r="K191" s="563"/>
      <c r="L191" s="560"/>
      <c r="M191" s="256"/>
      <c r="N191" s="256"/>
      <c r="O191" s="256"/>
      <c r="P191" s="256"/>
      <c r="Q191" s="256"/>
    </row>
    <row r="192" spans="1:17" ht="13.5">
      <c r="A192" s="24"/>
      <c r="B192" s="265"/>
      <c r="C192" s="265" t="s">
        <v>88</v>
      </c>
      <c r="D192" s="392"/>
      <c r="E192" s="125"/>
      <c r="F192" s="391"/>
      <c r="G192" s="88"/>
      <c r="H192" s="384">
        <f>D192*H191</f>
        <v>0</v>
      </c>
      <c r="I192" s="384"/>
      <c r="J192" s="332"/>
      <c r="K192" s="556"/>
      <c r="L192" s="557"/>
      <c r="M192" s="256"/>
      <c r="N192" s="256"/>
      <c r="O192" s="256"/>
      <c r="P192" s="256"/>
      <c r="Q192" s="256"/>
    </row>
    <row r="193" spans="1:17" ht="13.5">
      <c r="A193" s="24"/>
      <c r="B193" s="266"/>
      <c r="C193" s="266" t="s">
        <v>86</v>
      </c>
      <c r="D193" s="393"/>
      <c r="E193" s="123"/>
      <c r="F193" s="395"/>
      <c r="G193" s="124"/>
      <c r="H193" s="385">
        <f>(H191+H192)*D193</f>
        <v>0</v>
      </c>
      <c r="I193" s="385">
        <f>SUM(H191:H193)</f>
        <v>0</v>
      </c>
      <c r="J193" s="332"/>
      <c r="K193" s="556"/>
      <c r="L193" s="557"/>
      <c r="M193" s="256"/>
      <c r="N193" s="256"/>
      <c r="O193" s="256"/>
      <c r="P193" s="256"/>
      <c r="Q193" s="256"/>
    </row>
    <row r="194" spans="1:17" ht="13.5">
      <c r="A194" s="24"/>
      <c r="B194" s="261" t="s">
        <v>133</v>
      </c>
      <c r="C194" s="265" t="s">
        <v>89</v>
      </c>
      <c r="D194" s="391"/>
      <c r="E194" s="125"/>
      <c r="F194" s="391"/>
      <c r="G194" s="88"/>
      <c r="H194" s="384">
        <f>IF(F194=0,D194*G194,D194*F194*G194)</f>
        <v>0</v>
      </c>
      <c r="I194" s="373"/>
      <c r="J194" s="332"/>
      <c r="K194" s="206"/>
      <c r="L194" s="207"/>
      <c r="M194" s="256"/>
      <c r="N194" s="256"/>
      <c r="O194" s="256"/>
      <c r="P194" s="256"/>
      <c r="Q194" s="256"/>
    </row>
    <row r="195" spans="1:17" ht="13.5">
      <c r="A195" s="24"/>
      <c r="B195" s="265"/>
      <c r="C195" s="265" t="s">
        <v>88</v>
      </c>
      <c r="D195" s="392"/>
      <c r="E195" s="125"/>
      <c r="F195" s="391"/>
      <c r="G195" s="88"/>
      <c r="H195" s="384">
        <f>D195*H194</f>
        <v>0</v>
      </c>
      <c r="I195" s="373"/>
      <c r="J195" s="332"/>
      <c r="K195" s="556"/>
      <c r="L195" s="557"/>
      <c r="M195" s="256"/>
      <c r="N195" s="256"/>
      <c r="O195" s="256"/>
      <c r="P195" s="256"/>
      <c r="Q195" s="256"/>
    </row>
    <row r="196" spans="1:17" ht="13.5">
      <c r="A196" s="24"/>
      <c r="B196" s="266"/>
      <c r="C196" s="266" t="s">
        <v>86</v>
      </c>
      <c r="D196" s="393"/>
      <c r="E196" s="123"/>
      <c r="F196" s="395"/>
      <c r="G196" s="124"/>
      <c r="H196" s="385">
        <f>(H194+H195)*D196</f>
        <v>0</v>
      </c>
      <c r="I196" s="385">
        <f>SUM(H194:H196)</f>
        <v>0</v>
      </c>
      <c r="J196" s="332"/>
      <c r="K196" s="556"/>
      <c r="L196" s="557"/>
      <c r="M196" s="256"/>
      <c r="N196" s="256"/>
      <c r="O196" s="256"/>
      <c r="P196" s="256"/>
      <c r="Q196" s="256"/>
    </row>
    <row r="197" spans="1:17" ht="13.5">
      <c r="A197" s="24"/>
      <c r="B197" s="261" t="s">
        <v>132</v>
      </c>
      <c r="C197" s="265" t="s">
        <v>89</v>
      </c>
      <c r="D197" s="391"/>
      <c r="E197" s="125"/>
      <c r="F197" s="391"/>
      <c r="G197" s="88"/>
      <c r="H197" s="384">
        <f>IF(F197=0,D197*G197,D197*F197*G197)</f>
        <v>0</v>
      </c>
      <c r="I197" s="384"/>
      <c r="J197" s="475"/>
      <c r="K197" s="563"/>
      <c r="L197" s="560"/>
      <c r="M197" s="256"/>
      <c r="N197" s="256"/>
      <c r="O197" s="256"/>
      <c r="P197" s="256"/>
      <c r="Q197" s="256"/>
    </row>
    <row r="198" spans="1:17" ht="13.5">
      <c r="A198" s="24"/>
      <c r="B198" s="265"/>
      <c r="C198" s="265" t="s">
        <v>88</v>
      </c>
      <c r="D198" s="392"/>
      <c r="E198" s="125"/>
      <c r="F198" s="391"/>
      <c r="G198" s="88"/>
      <c r="H198" s="384">
        <f>D198*H197</f>
        <v>0</v>
      </c>
      <c r="I198" s="384"/>
      <c r="J198" s="475"/>
      <c r="K198" s="556"/>
      <c r="L198" s="557"/>
      <c r="M198" s="256"/>
      <c r="N198" s="256"/>
      <c r="O198" s="256"/>
      <c r="P198" s="256"/>
      <c r="Q198" s="256"/>
    </row>
    <row r="199" spans="1:17" ht="13.5">
      <c r="A199" s="24"/>
      <c r="B199" s="266"/>
      <c r="C199" s="266" t="s">
        <v>86</v>
      </c>
      <c r="D199" s="393"/>
      <c r="E199" s="123"/>
      <c r="F199" s="395"/>
      <c r="G199" s="124"/>
      <c r="H199" s="385">
        <f>(H197+H198)*D199</f>
        <v>0</v>
      </c>
      <c r="I199" s="385">
        <f>SUM(H197:H199)</f>
        <v>0</v>
      </c>
      <c r="J199" s="332"/>
      <c r="K199" s="556"/>
      <c r="L199" s="557"/>
      <c r="M199" s="256"/>
      <c r="N199" s="256"/>
      <c r="O199" s="256"/>
      <c r="P199" s="256"/>
      <c r="Q199" s="256"/>
    </row>
    <row r="200" spans="1:17" ht="13.5">
      <c r="A200" s="24"/>
      <c r="B200" s="261" t="s">
        <v>134</v>
      </c>
      <c r="C200" s="265" t="s">
        <v>89</v>
      </c>
      <c r="D200" s="391"/>
      <c r="E200" s="125"/>
      <c r="F200" s="391"/>
      <c r="G200" s="88"/>
      <c r="H200" s="384">
        <f>IF(F200=0,D200*G200,D200*F200*G200)</f>
        <v>0</v>
      </c>
      <c r="I200" s="384"/>
      <c r="J200" s="475"/>
      <c r="K200" s="563"/>
      <c r="L200" s="560"/>
      <c r="M200" s="256"/>
      <c r="N200" s="256"/>
      <c r="O200" s="256"/>
      <c r="P200" s="256"/>
      <c r="Q200" s="256"/>
    </row>
    <row r="201" spans="1:17" ht="13.5">
      <c r="A201" s="24"/>
      <c r="B201" s="265"/>
      <c r="C201" s="265" t="s">
        <v>88</v>
      </c>
      <c r="D201" s="392"/>
      <c r="E201" s="125"/>
      <c r="F201" s="391"/>
      <c r="G201" s="88"/>
      <c r="H201" s="384">
        <f>D201*H200</f>
        <v>0</v>
      </c>
      <c r="I201" s="384"/>
      <c r="J201" s="475"/>
      <c r="K201" s="206"/>
      <c r="L201" s="207"/>
      <c r="M201" s="256"/>
      <c r="N201" s="256"/>
      <c r="O201" s="256"/>
      <c r="P201" s="256"/>
      <c r="Q201" s="256"/>
    </row>
    <row r="202" spans="1:17" ht="14.25" thickBot="1">
      <c r="A202" s="24"/>
      <c r="B202" s="266"/>
      <c r="C202" s="266" t="s">
        <v>86</v>
      </c>
      <c r="D202" s="393"/>
      <c r="E202" s="123"/>
      <c r="F202" s="395"/>
      <c r="G202" s="124"/>
      <c r="H202" s="385">
        <f>(H200+H201)*D202</f>
        <v>0</v>
      </c>
      <c r="I202" s="385">
        <f>SUM(H200:H202)</f>
        <v>0</v>
      </c>
      <c r="J202" s="425">
        <f>SUM(I191:I208)</f>
        <v>0</v>
      </c>
      <c r="K202" s="556"/>
      <c r="L202" s="557"/>
      <c r="M202" s="256"/>
      <c r="N202" s="256"/>
      <c r="O202" s="256"/>
      <c r="P202" s="256"/>
      <c r="Q202" s="256"/>
    </row>
    <row r="203" spans="1:17" ht="14.25" thickTop="1">
      <c r="A203" s="24"/>
      <c r="B203" s="261" t="s">
        <v>135</v>
      </c>
      <c r="C203" s="265" t="s">
        <v>89</v>
      </c>
      <c r="D203" s="391"/>
      <c r="E203" s="125"/>
      <c r="F203" s="391"/>
      <c r="G203" s="88"/>
      <c r="H203" s="384">
        <f>IF(F203=0,D203*G203,D203*F203*G203)</f>
        <v>0</v>
      </c>
      <c r="I203" s="373"/>
      <c r="J203" s="210"/>
      <c r="K203" s="563"/>
      <c r="L203" s="560"/>
      <c r="M203" s="256"/>
      <c r="N203" s="256"/>
      <c r="O203" s="256"/>
      <c r="P203" s="256"/>
      <c r="Q203" s="256"/>
    </row>
    <row r="204" spans="1:17" ht="13.5">
      <c r="A204" s="24"/>
      <c r="B204" s="265"/>
      <c r="C204" s="265" t="s">
        <v>88</v>
      </c>
      <c r="D204" s="392"/>
      <c r="E204" s="125"/>
      <c r="F204" s="391"/>
      <c r="G204" s="88"/>
      <c r="H204" s="384">
        <f>D204*H203</f>
        <v>0</v>
      </c>
      <c r="I204" s="373"/>
      <c r="J204" s="475"/>
      <c r="K204" s="563"/>
      <c r="L204" s="560"/>
      <c r="M204" s="256"/>
      <c r="N204" s="256"/>
      <c r="O204" s="256"/>
      <c r="P204" s="256"/>
      <c r="Q204" s="256"/>
    </row>
    <row r="205" spans="1:17" ht="13.5">
      <c r="A205" s="24"/>
      <c r="B205" s="266"/>
      <c r="C205" s="266" t="s">
        <v>86</v>
      </c>
      <c r="D205" s="393"/>
      <c r="E205" s="123"/>
      <c r="F205" s="395"/>
      <c r="G205" s="124"/>
      <c r="H205" s="385">
        <f>(H203+H204)*D205</f>
        <v>0</v>
      </c>
      <c r="I205" s="385">
        <f>SUM(H203:H205)</f>
        <v>0</v>
      </c>
      <c r="J205" s="475"/>
      <c r="K205" s="556"/>
      <c r="L205" s="557"/>
      <c r="M205" s="256"/>
      <c r="N205" s="256"/>
      <c r="O205" s="256"/>
      <c r="P205" s="256"/>
      <c r="Q205" s="256"/>
    </row>
    <row r="206" spans="1:17" ht="13.5">
      <c r="A206" s="24"/>
      <c r="B206" s="261" t="s">
        <v>83</v>
      </c>
      <c r="C206" s="265" t="s">
        <v>89</v>
      </c>
      <c r="D206" s="391"/>
      <c r="E206" s="125"/>
      <c r="F206" s="391"/>
      <c r="G206" s="88"/>
      <c r="H206" s="384">
        <f>IF(F206=0,D206*G206,D206*F206*G206)</f>
        <v>0</v>
      </c>
      <c r="I206" s="373"/>
      <c r="J206" s="336"/>
      <c r="K206" s="556"/>
      <c r="L206" s="557"/>
      <c r="M206" s="256"/>
      <c r="N206" s="256"/>
      <c r="O206" s="256"/>
      <c r="P206" s="256"/>
      <c r="Q206" s="256"/>
    </row>
    <row r="207" spans="1:17" ht="13.5">
      <c r="A207" s="24"/>
      <c r="B207" s="261"/>
      <c r="C207" s="265" t="s">
        <v>88</v>
      </c>
      <c r="D207" s="392"/>
      <c r="E207" s="125"/>
      <c r="F207" s="391"/>
      <c r="G207" s="88"/>
      <c r="H207" s="384">
        <f>D207*H206</f>
        <v>0</v>
      </c>
      <c r="I207" s="373"/>
      <c r="J207" s="475"/>
      <c r="K207" s="563"/>
      <c r="L207" s="560"/>
      <c r="M207" s="256"/>
      <c r="N207" s="256"/>
      <c r="O207" s="256"/>
      <c r="P207" s="256"/>
      <c r="Q207" s="256"/>
    </row>
    <row r="208" spans="1:17" ht="14.25" thickBot="1">
      <c r="A208" s="24"/>
      <c r="B208" s="272"/>
      <c r="C208" s="437" t="s">
        <v>86</v>
      </c>
      <c r="D208" s="393"/>
      <c r="E208" s="130"/>
      <c r="F208" s="422"/>
      <c r="G208" s="131"/>
      <c r="H208" s="420">
        <f>(H206+H207)*D208</f>
        <v>0</v>
      </c>
      <c r="I208" s="420">
        <f>SUM(H206:H208)</f>
        <v>0</v>
      </c>
      <c r="J208" s="475"/>
      <c r="K208" s="556"/>
      <c r="L208" s="557"/>
      <c r="M208" s="256"/>
      <c r="N208" s="256"/>
      <c r="O208" s="256"/>
      <c r="P208" s="256"/>
      <c r="Q208" s="256"/>
    </row>
    <row r="209" spans="1:17" ht="14.25" thickTop="1">
      <c r="A209" s="24"/>
      <c r="B209" s="260" t="s">
        <v>136</v>
      </c>
      <c r="C209" s="260"/>
      <c r="D209" s="426"/>
      <c r="E209" s="426"/>
      <c r="F209" s="426"/>
      <c r="G209" s="427"/>
      <c r="H209" s="428"/>
      <c r="I209" s="429"/>
      <c r="J209" s="336"/>
      <c r="K209" s="556"/>
      <c r="L209" s="557"/>
      <c r="M209" s="256"/>
      <c r="N209" s="256"/>
      <c r="O209" s="256"/>
      <c r="P209" s="256"/>
      <c r="Q209" s="256"/>
    </row>
    <row r="210" spans="1:17" ht="13.5">
      <c r="A210" s="24"/>
      <c r="B210" s="261" t="s">
        <v>137</v>
      </c>
      <c r="C210" s="265" t="s">
        <v>89</v>
      </c>
      <c r="D210" s="366"/>
      <c r="E210" s="77"/>
      <c r="F210" s="366"/>
      <c r="G210" s="76"/>
      <c r="H210" s="384">
        <f>IF(F210=0,D210*G210,D210*F210*G210)</f>
        <v>0</v>
      </c>
      <c r="I210" s="373"/>
      <c r="J210" s="475"/>
      <c r="K210" s="563"/>
      <c r="L210" s="560"/>
      <c r="M210" s="256"/>
      <c r="N210" s="256"/>
      <c r="O210" s="256"/>
      <c r="P210" s="256"/>
      <c r="Q210" s="256"/>
    </row>
    <row r="211" spans="1:17" ht="13.5">
      <c r="A211" s="24"/>
      <c r="B211" s="265"/>
      <c r="C211" s="265" t="s">
        <v>88</v>
      </c>
      <c r="D211" s="392"/>
      <c r="E211" s="125"/>
      <c r="F211" s="391"/>
      <c r="G211" s="88"/>
      <c r="H211" s="384">
        <f>D211*H210</f>
        <v>0</v>
      </c>
      <c r="I211" s="373"/>
      <c r="J211" s="475"/>
      <c r="K211" s="556"/>
      <c r="L211" s="557"/>
      <c r="M211" s="256"/>
      <c r="N211" s="256"/>
      <c r="O211" s="256"/>
      <c r="P211" s="256"/>
      <c r="Q211" s="256"/>
    </row>
    <row r="212" spans="1:17" ht="13.5">
      <c r="A212" s="24"/>
      <c r="B212" s="266"/>
      <c r="C212" s="266" t="s">
        <v>86</v>
      </c>
      <c r="D212" s="393"/>
      <c r="E212" s="123"/>
      <c r="F212" s="395"/>
      <c r="G212" s="124"/>
      <c r="H212" s="385">
        <f>(H210+H211)*D212</f>
        <v>0</v>
      </c>
      <c r="I212" s="375">
        <f>SUM(H210:H212)</f>
        <v>0</v>
      </c>
      <c r="J212" s="336"/>
      <c r="K212" s="556"/>
      <c r="L212" s="557"/>
      <c r="M212" s="256"/>
      <c r="N212" s="256"/>
      <c r="O212" s="256"/>
      <c r="P212" s="256"/>
      <c r="Q212" s="256"/>
    </row>
    <row r="213" spans="1:17" ht="13.5">
      <c r="A213" s="24"/>
      <c r="B213" s="261" t="s">
        <v>138</v>
      </c>
      <c r="C213" s="265" t="s">
        <v>89</v>
      </c>
      <c r="D213" s="391"/>
      <c r="E213" s="125"/>
      <c r="F213" s="391"/>
      <c r="G213" s="88"/>
      <c r="H213" s="384">
        <f>IF(F213=0,D213*G213,D213*F213*G213)</f>
        <v>0</v>
      </c>
      <c r="I213" s="373"/>
      <c r="J213" s="475"/>
      <c r="K213" s="563"/>
      <c r="L213" s="560"/>
      <c r="M213" s="256"/>
      <c r="N213" s="256"/>
      <c r="O213" s="256"/>
      <c r="P213" s="256"/>
      <c r="Q213" s="256"/>
    </row>
    <row r="214" spans="1:17" ht="13.5">
      <c r="A214" s="24"/>
      <c r="B214" s="265"/>
      <c r="C214" s="265" t="s">
        <v>88</v>
      </c>
      <c r="D214" s="392"/>
      <c r="E214" s="125"/>
      <c r="F214" s="391"/>
      <c r="G214" s="88"/>
      <c r="H214" s="384">
        <f>D214*H213</f>
        <v>0</v>
      </c>
      <c r="I214" s="373"/>
      <c r="J214" s="475"/>
      <c r="K214" s="556"/>
      <c r="L214" s="557"/>
      <c r="M214" s="256"/>
      <c r="N214" s="256"/>
      <c r="O214" s="256"/>
      <c r="P214" s="256"/>
      <c r="Q214" s="256"/>
    </row>
    <row r="215" spans="1:17" ht="13.5">
      <c r="A215" s="24"/>
      <c r="B215" s="266"/>
      <c r="C215" s="266" t="s">
        <v>86</v>
      </c>
      <c r="D215" s="393"/>
      <c r="E215" s="123"/>
      <c r="F215" s="395"/>
      <c r="G215" s="124"/>
      <c r="H215" s="385">
        <f>(H213+H214)*D215</f>
        <v>0</v>
      </c>
      <c r="I215" s="375">
        <f>SUM(H213:H215)</f>
        <v>0</v>
      </c>
      <c r="J215" s="336"/>
      <c r="K215" s="556"/>
      <c r="L215" s="557"/>
      <c r="M215" s="256"/>
      <c r="N215" s="256"/>
      <c r="O215" s="256"/>
      <c r="P215" s="256"/>
      <c r="Q215" s="256"/>
    </row>
    <row r="216" spans="1:17" ht="13.5">
      <c r="A216" s="24"/>
      <c r="B216" s="261" t="s">
        <v>146</v>
      </c>
      <c r="C216" s="265" t="s">
        <v>89</v>
      </c>
      <c r="D216" s="391"/>
      <c r="E216" s="125"/>
      <c r="F216" s="391"/>
      <c r="G216" s="88"/>
      <c r="H216" s="384">
        <f>IF(F216=0,D216*G216,D216*F216*G216)</f>
        <v>0</v>
      </c>
      <c r="I216" s="373"/>
      <c r="J216" s="475"/>
      <c r="K216" s="563"/>
      <c r="L216" s="560"/>
      <c r="M216" s="256"/>
      <c r="N216" s="256"/>
      <c r="O216" s="256"/>
      <c r="P216" s="256"/>
      <c r="Q216" s="256"/>
    </row>
    <row r="217" spans="1:17" ht="13.5">
      <c r="A217" s="24"/>
      <c r="B217" s="265"/>
      <c r="C217" s="265" t="s">
        <v>88</v>
      </c>
      <c r="D217" s="392"/>
      <c r="E217" s="125"/>
      <c r="F217" s="391"/>
      <c r="G217" s="88"/>
      <c r="H217" s="384">
        <f>D217*H216</f>
        <v>0</v>
      </c>
      <c r="I217" s="373"/>
      <c r="J217" s="475"/>
      <c r="K217" s="556"/>
      <c r="L217" s="557"/>
      <c r="M217" s="256"/>
      <c r="N217" s="256"/>
      <c r="O217" s="256"/>
      <c r="P217" s="256"/>
      <c r="Q217" s="256"/>
    </row>
    <row r="218" spans="1:17" ht="13.5">
      <c r="A218" s="24"/>
      <c r="B218" s="266"/>
      <c r="C218" s="266" t="s">
        <v>86</v>
      </c>
      <c r="D218" s="393"/>
      <c r="E218" s="123"/>
      <c r="F218" s="395"/>
      <c r="G218" s="124"/>
      <c r="H218" s="385">
        <f>(H216+H217)*D218</f>
        <v>0</v>
      </c>
      <c r="I218" s="375">
        <f>SUM(H216:H218)</f>
        <v>0</v>
      </c>
      <c r="J218" s="336"/>
      <c r="K218" s="556"/>
      <c r="L218" s="557"/>
      <c r="M218" s="256"/>
      <c r="N218" s="256"/>
      <c r="O218" s="256"/>
      <c r="P218" s="256"/>
      <c r="Q218" s="256"/>
    </row>
    <row r="219" spans="1:17" ht="13.5">
      <c r="A219" s="24"/>
      <c r="B219" s="261" t="s">
        <v>139</v>
      </c>
      <c r="C219" s="265" t="s">
        <v>89</v>
      </c>
      <c r="D219" s="391"/>
      <c r="E219" s="125"/>
      <c r="F219" s="391"/>
      <c r="G219" s="88"/>
      <c r="H219" s="384">
        <f>IF(F219=0,D219*G219,D219*F219*G219)</f>
        <v>0</v>
      </c>
      <c r="I219" s="373"/>
      <c r="J219" s="475"/>
      <c r="K219" s="563"/>
      <c r="L219" s="560"/>
      <c r="M219" s="256"/>
      <c r="N219" s="256"/>
      <c r="O219" s="256"/>
      <c r="P219" s="256"/>
      <c r="Q219" s="256"/>
    </row>
    <row r="220" spans="1:17" ht="13.5">
      <c r="A220" s="24"/>
      <c r="B220" s="265"/>
      <c r="C220" s="265" t="s">
        <v>88</v>
      </c>
      <c r="D220" s="392"/>
      <c r="E220" s="125"/>
      <c r="F220" s="391"/>
      <c r="G220" s="88"/>
      <c r="H220" s="384">
        <f>D220*H219</f>
        <v>0</v>
      </c>
      <c r="I220" s="373"/>
      <c r="J220" s="475"/>
      <c r="K220" s="556"/>
      <c r="L220" s="557"/>
      <c r="M220" s="256"/>
      <c r="N220" s="256"/>
      <c r="O220" s="256"/>
      <c r="P220" s="256"/>
      <c r="Q220" s="256"/>
    </row>
    <row r="221" spans="1:17" ht="13.5">
      <c r="A221" s="24"/>
      <c r="B221" s="266"/>
      <c r="C221" s="266" t="s">
        <v>86</v>
      </c>
      <c r="D221" s="393"/>
      <c r="E221" s="123"/>
      <c r="F221" s="395"/>
      <c r="G221" s="124"/>
      <c r="H221" s="385">
        <f>(H219+H220)*D221</f>
        <v>0</v>
      </c>
      <c r="I221" s="375">
        <f>SUM(H219:H221)</f>
        <v>0</v>
      </c>
      <c r="J221" s="336"/>
      <c r="K221" s="556"/>
      <c r="L221" s="557"/>
      <c r="M221" s="256"/>
      <c r="N221" s="256"/>
      <c r="O221" s="256"/>
      <c r="P221" s="256"/>
      <c r="Q221" s="256"/>
    </row>
    <row r="222" spans="1:17" ht="13.5">
      <c r="A222" s="24"/>
      <c r="B222" s="261" t="s">
        <v>140</v>
      </c>
      <c r="C222" s="265" t="s">
        <v>89</v>
      </c>
      <c r="D222" s="391"/>
      <c r="E222" s="125"/>
      <c r="F222" s="391"/>
      <c r="G222" s="88"/>
      <c r="H222" s="384">
        <f>IF(F222=0,D222*G222,D222*F222*G222)</f>
        <v>0</v>
      </c>
      <c r="I222" s="373"/>
      <c r="J222" s="475"/>
      <c r="K222" s="563"/>
      <c r="L222" s="560"/>
      <c r="M222" s="256"/>
      <c r="N222" s="256"/>
      <c r="O222" s="256"/>
      <c r="P222" s="256"/>
      <c r="Q222" s="256"/>
    </row>
    <row r="223" spans="1:17" ht="13.5">
      <c r="A223" s="24"/>
      <c r="B223" s="265"/>
      <c r="C223" s="265" t="s">
        <v>88</v>
      </c>
      <c r="D223" s="392"/>
      <c r="E223" s="125"/>
      <c r="F223" s="391"/>
      <c r="G223" s="88"/>
      <c r="H223" s="384">
        <f>D223*H222</f>
        <v>0</v>
      </c>
      <c r="I223" s="373"/>
      <c r="J223" s="475"/>
      <c r="K223" s="556"/>
      <c r="L223" s="557"/>
      <c r="M223" s="256"/>
      <c r="N223" s="256"/>
      <c r="O223" s="256"/>
      <c r="P223" s="256"/>
      <c r="Q223" s="256"/>
    </row>
    <row r="224" spans="1:17" ht="13.5">
      <c r="A224" s="24"/>
      <c r="B224" s="266"/>
      <c r="C224" s="266" t="s">
        <v>86</v>
      </c>
      <c r="D224" s="393"/>
      <c r="E224" s="123"/>
      <c r="F224" s="395"/>
      <c r="G224" s="124"/>
      <c r="H224" s="385">
        <f>(H222+H223)*D224</f>
        <v>0</v>
      </c>
      <c r="I224" s="375">
        <f>SUM(H222:H224)</f>
        <v>0</v>
      </c>
      <c r="J224" s="336"/>
      <c r="K224" s="556"/>
      <c r="L224" s="557"/>
      <c r="M224" s="256"/>
      <c r="N224" s="256"/>
      <c r="O224" s="256"/>
      <c r="P224" s="256"/>
      <c r="Q224" s="256"/>
    </row>
    <row r="225" spans="1:12" ht="13.5">
      <c r="A225" s="24"/>
      <c r="B225" s="261" t="s">
        <v>141</v>
      </c>
      <c r="C225" s="265" t="s">
        <v>89</v>
      </c>
      <c r="D225" s="391"/>
      <c r="E225" s="125"/>
      <c r="F225" s="391"/>
      <c r="G225" s="88"/>
      <c r="H225" s="384">
        <f>IF(F225=0,D225*G225,D225*F225*G225)</f>
        <v>0</v>
      </c>
      <c r="I225" s="373"/>
      <c r="J225" s="477"/>
      <c r="K225" s="318"/>
      <c r="L225" s="323"/>
    </row>
    <row r="226" spans="1:17" ht="13.5">
      <c r="A226" s="24"/>
      <c r="B226" s="265"/>
      <c r="C226" s="265" t="s">
        <v>88</v>
      </c>
      <c r="D226" s="392"/>
      <c r="E226" s="125"/>
      <c r="F226" s="391"/>
      <c r="G226" s="88"/>
      <c r="H226" s="384">
        <f>D226*H225</f>
        <v>0</v>
      </c>
      <c r="I226" s="373"/>
      <c r="J226" s="475"/>
      <c r="K226" s="556"/>
      <c r="L226" s="557"/>
      <c r="M226" s="256"/>
      <c r="N226" s="256"/>
      <c r="O226" s="256"/>
      <c r="P226" s="256"/>
      <c r="Q226" s="256"/>
    </row>
    <row r="227" spans="1:17" ht="13.5">
      <c r="A227" s="24"/>
      <c r="B227" s="266"/>
      <c r="C227" s="266" t="s">
        <v>86</v>
      </c>
      <c r="D227" s="393"/>
      <c r="E227" s="123"/>
      <c r="F227" s="395"/>
      <c r="G227" s="124"/>
      <c r="H227" s="385">
        <f>(H225+H226)*D227</f>
        <v>0</v>
      </c>
      <c r="I227" s="375">
        <f>SUM(H225:H227)</f>
        <v>0</v>
      </c>
      <c r="J227" s="336"/>
      <c r="K227" s="556"/>
      <c r="L227" s="557"/>
      <c r="M227" s="256"/>
      <c r="N227" s="256"/>
      <c r="O227" s="256"/>
      <c r="P227" s="256"/>
      <c r="Q227" s="256"/>
    </row>
    <row r="228" spans="1:12" ht="13.5">
      <c r="A228" s="24"/>
      <c r="B228" s="261" t="s">
        <v>19</v>
      </c>
      <c r="C228" s="265" t="s">
        <v>89</v>
      </c>
      <c r="D228" s="391"/>
      <c r="E228" s="125"/>
      <c r="F228" s="391"/>
      <c r="G228" s="88"/>
      <c r="H228" s="384">
        <f>IF(F228=0,D228*G228,D228*F228*G228)</f>
        <v>0</v>
      </c>
      <c r="I228" s="373"/>
      <c r="J228" s="477"/>
      <c r="K228" s="318"/>
      <c r="L228" s="323"/>
    </row>
    <row r="229" spans="1:17" ht="13.5">
      <c r="A229" s="24"/>
      <c r="B229" s="265"/>
      <c r="C229" s="265" t="s">
        <v>88</v>
      </c>
      <c r="D229" s="392"/>
      <c r="E229" s="125"/>
      <c r="F229" s="391"/>
      <c r="G229" s="88"/>
      <c r="H229" s="384">
        <f>D229*H228</f>
        <v>0</v>
      </c>
      <c r="I229" s="373"/>
      <c r="J229" s="475"/>
      <c r="K229" s="556"/>
      <c r="L229" s="557"/>
      <c r="M229" s="256"/>
      <c r="N229" s="256"/>
      <c r="O229" s="256"/>
      <c r="P229" s="256"/>
      <c r="Q229" s="256"/>
    </row>
    <row r="230" spans="1:17" ht="13.5">
      <c r="A230" s="24"/>
      <c r="B230" s="266"/>
      <c r="C230" s="266" t="s">
        <v>86</v>
      </c>
      <c r="D230" s="393"/>
      <c r="E230" s="123"/>
      <c r="F230" s="395"/>
      <c r="G230" s="124"/>
      <c r="H230" s="385">
        <f>(H228+H229)*D230</f>
        <v>0</v>
      </c>
      <c r="I230" s="375">
        <f>SUM(H228:H230)</f>
        <v>0</v>
      </c>
      <c r="J230" s="336"/>
      <c r="K230" s="556"/>
      <c r="L230" s="557"/>
      <c r="M230" s="256"/>
      <c r="N230" s="256"/>
      <c r="O230" s="256"/>
      <c r="P230" s="256"/>
      <c r="Q230" s="256"/>
    </row>
    <row r="231" spans="1:17" ht="13.5">
      <c r="A231" s="24"/>
      <c r="B231" s="271" t="s">
        <v>142</v>
      </c>
      <c r="C231" s="265" t="s">
        <v>89</v>
      </c>
      <c r="D231" s="391"/>
      <c r="E231" s="125"/>
      <c r="F231" s="391"/>
      <c r="G231" s="88"/>
      <c r="H231" s="384">
        <f>IF(F231=0,D231*G231,D231*F231*G231)</f>
        <v>0</v>
      </c>
      <c r="I231" s="430"/>
      <c r="J231" s="475"/>
      <c r="K231" s="563"/>
      <c r="L231" s="560"/>
      <c r="M231" s="256"/>
      <c r="N231" s="256"/>
      <c r="O231" s="256"/>
      <c r="P231" s="256"/>
      <c r="Q231" s="256"/>
    </row>
    <row r="232" spans="1:17" ht="13.5">
      <c r="A232" s="24"/>
      <c r="B232" s="265"/>
      <c r="C232" s="265" t="s">
        <v>88</v>
      </c>
      <c r="D232" s="392"/>
      <c r="E232" s="125"/>
      <c r="F232" s="391"/>
      <c r="G232" s="88"/>
      <c r="H232" s="384">
        <f>D232*H231</f>
        <v>0</v>
      </c>
      <c r="I232" s="373"/>
      <c r="J232" s="475"/>
      <c r="K232" s="556"/>
      <c r="L232" s="557"/>
      <c r="M232" s="256"/>
      <c r="N232" s="256"/>
      <c r="O232" s="256"/>
      <c r="P232" s="256"/>
      <c r="Q232" s="256"/>
    </row>
    <row r="233" spans="1:17" ht="13.5">
      <c r="A233" s="24"/>
      <c r="B233" s="266"/>
      <c r="C233" s="266" t="s">
        <v>86</v>
      </c>
      <c r="D233" s="393"/>
      <c r="E233" s="123"/>
      <c r="F233" s="395"/>
      <c r="G233" s="124"/>
      <c r="H233" s="385">
        <f>(H231+H232)*D233</f>
        <v>0</v>
      </c>
      <c r="I233" s="375">
        <f>SUM(H231:H233)</f>
        <v>0</v>
      </c>
      <c r="J233" s="336"/>
      <c r="K233" s="556"/>
      <c r="L233" s="557"/>
      <c r="M233" s="256"/>
      <c r="N233" s="256"/>
      <c r="O233" s="256"/>
      <c r="P233" s="256"/>
      <c r="Q233" s="256"/>
    </row>
    <row r="234" spans="1:17" ht="13.5">
      <c r="A234" s="24"/>
      <c r="B234" s="271" t="s">
        <v>143</v>
      </c>
      <c r="C234" s="265" t="s">
        <v>89</v>
      </c>
      <c r="D234" s="391"/>
      <c r="E234" s="125"/>
      <c r="F234" s="391"/>
      <c r="G234" s="88"/>
      <c r="H234" s="384">
        <f>IF(F234=0,D234*G234,D234*F234*G234)</f>
        <v>0</v>
      </c>
      <c r="I234" s="430"/>
      <c r="J234" s="475"/>
      <c r="K234" s="563"/>
      <c r="L234" s="560"/>
      <c r="M234" s="256"/>
      <c r="N234" s="256"/>
      <c r="O234" s="256"/>
      <c r="P234" s="256"/>
      <c r="Q234" s="256"/>
    </row>
    <row r="235" spans="1:17" ht="13.5">
      <c r="A235" s="24"/>
      <c r="B235" s="265"/>
      <c r="C235" s="265" t="s">
        <v>88</v>
      </c>
      <c r="D235" s="392"/>
      <c r="E235" s="125"/>
      <c r="F235" s="391"/>
      <c r="G235" s="88"/>
      <c r="H235" s="384">
        <f>D235*H234</f>
        <v>0</v>
      </c>
      <c r="I235" s="373"/>
      <c r="J235" s="475"/>
      <c r="K235" s="556"/>
      <c r="L235" s="557"/>
      <c r="M235" s="256"/>
      <c r="N235" s="256"/>
      <c r="O235" s="256"/>
      <c r="P235" s="256"/>
      <c r="Q235" s="256"/>
    </row>
    <row r="236" spans="1:17" ht="13.5">
      <c r="A236" s="24"/>
      <c r="B236" s="266"/>
      <c r="C236" s="266" t="s">
        <v>86</v>
      </c>
      <c r="D236" s="393"/>
      <c r="E236" s="123"/>
      <c r="F236" s="395"/>
      <c r="G236" s="124"/>
      <c r="H236" s="385">
        <f>(H234+H235)*D236</f>
        <v>0</v>
      </c>
      <c r="I236" s="375">
        <f>SUM(H234:H236)</f>
        <v>0</v>
      </c>
      <c r="J236" s="336"/>
      <c r="K236" s="556"/>
      <c r="L236" s="557"/>
      <c r="M236" s="256"/>
      <c r="N236" s="256"/>
      <c r="O236" s="256"/>
      <c r="P236" s="256"/>
      <c r="Q236" s="256"/>
    </row>
    <row r="237" spans="1:17" ht="13.5">
      <c r="A237" s="24"/>
      <c r="B237" s="261" t="s">
        <v>33</v>
      </c>
      <c r="C237" s="265" t="s">
        <v>89</v>
      </c>
      <c r="D237" s="391"/>
      <c r="E237" s="125"/>
      <c r="F237" s="391"/>
      <c r="G237" s="88"/>
      <c r="H237" s="384">
        <f>IF(F237=0,D237*G237,D237*F237*G237)</f>
        <v>0</v>
      </c>
      <c r="I237" s="373"/>
      <c r="J237" s="475"/>
      <c r="K237" s="563"/>
      <c r="L237" s="560"/>
      <c r="M237" s="256"/>
      <c r="N237" s="256"/>
      <c r="O237" s="256"/>
      <c r="P237" s="256"/>
      <c r="Q237" s="256"/>
    </row>
    <row r="238" spans="1:17" ht="13.5">
      <c r="A238" s="24"/>
      <c r="B238" s="265"/>
      <c r="C238" s="265" t="s">
        <v>88</v>
      </c>
      <c r="D238" s="392"/>
      <c r="E238" s="125"/>
      <c r="F238" s="391"/>
      <c r="G238" s="88"/>
      <c r="H238" s="384">
        <f>D238*H237</f>
        <v>0</v>
      </c>
      <c r="I238" s="373"/>
      <c r="J238" s="475"/>
      <c r="K238" s="556"/>
      <c r="L238" s="557"/>
      <c r="M238" s="256"/>
      <c r="N238" s="256"/>
      <c r="O238" s="256"/>
      <c r="P238" s="256"/>
      <c r="Q238" s="256"/>
    </row>
    <row r="239" spans="1:17" ht="13.5">
      <c r="A239" s="24"/>
      <c r="B239" s="266"/>
      <c r="C239" s="266" t="s">
        <v>86</v>
      </c>
      <c r="D239" s="393"/>
      <c r="E239" s="123"/>
      <c r="F239" s="395"/>
      <c r="G239" s="124"/>
      <c r="H239" s="385">
        <f>(H237+H238)*D239</f>
        <v>0</v>
      </c>
      <c r="I239" s="375">
        <f>SUM(H237:H239)</f>
        <v>0</v>
      </c>
      <c r="J239" s="336"/>
      <c r="K239" s="556"/>
      <c r="L239" s="557"/>
      <c r="M239" s="256"/>
      <c r="N239" s="256"/>
      <c r="O239" s="256"/>
      <c r="P239" s="256"/>
      <c r="Q239" s="256"/>
    </row>
    <row r="240" spans="1:17" ht="13.5">
      <c r="A240" s="24"/>
      <c r="B240" s="261" t="s">
        <v>20</v>
      </c>
      <c r="C240" s="265" t="s">
        <v>89</v>
      </c>
      <c r="D240" s="391"/>
      <c r="E240" s="125"/>
      <c r="F240" s="391"/>
      <c r="G240" s="88"/>
      <c r="H240" s="384">
        <f>IF(F240=0,D240*G240,D240*F240*G240)</f>
        <v>0</v>
      </c>
      <c r="I240" s="373"/>
      <c r="J240" s="336"/>
      <c r="K240" s="563"/>
      <c r="L240" s="560"/>
      <c r="M240" s="256"/>
      <c r="N240" s="256"/>
      <c r="O240" s="256"/>
      <c r="P240" s="256"/>
      <c r="Q240" s="256"/>
    </row>
    <row r="241" spans="1:17" ht="13.5">
      <c r="A241" s="24"/>
      <c r="B241" s="265"/>
      <c r="C241" s="265" t="s">
        <v>88</v>
      </c>
      <c r="D241" s="392"/>
      <c r="E241" s="125"/>
      <c r="F241" s="391"/>
      <c r="G241" s="88"/>
      <c r="H241" s="384">
        <f>D241*H240</f>
        <v>0</v>
      </c>
      <c r="I241" s="373"/>
      <c r="J241" s="475"/>
      <c r="K241" s="206"/>
      <c r="L241" s="207"/>
      <c r="M241" s="256"/>
      <c r="N241" s="256"/>
      <c r="O241" s="256"/>
      <c r="P241" s="256"/>
      <c r="Q241" s="256"/>
    </row>
    <row r="242" spans="1:17" ht="14.25" thickBot="1">
      <c r="A242" s="24"/>
      <c r="B242" s="266"/>
      <c r="C242" s="266" t="s">
        <v>86</v>
      </c>
      <c r="D242" s="393"/>
      <c r="E242" s="123"/>
      <c r="F242" s="395"/>
      <c r="G242" s="124"/>
      <c r="H242" s="385">
        <f>(H240+H241)*D242</f>
        <v>0</v>
      </c>
      <c r="I242" s="375">
        <f>SUM(H240:H242)</f>
        <v>0</v>
      </c>
      <c r="J242" s="488">
        <f>SUM(I210:I248)</f>
        <v>0</v>
      </c>
      <c r="K242" s="556"/>
      <c r="L242" s="557"/>
      <c r="M242" s="256"/>
      <c r="N242" s="256"/>
      <c r="O242" s="256"/>
      <c r="P242" s="256"/>
      <c r="Q242" s="256"/>
    </row>
    <row r="243" spans="1:17" ht="14.25" thickTop="1">
      <c r="A243" s="24"/>
      <c r="B243" s="261" t="s">
        <v>144</v>
      </c>
      <c r="C243" s="265" t="s">
        <v>89</v>
      </c>
      <c r="D243" s="391"/>
      <c r="E243" s="125"/>
      <c r="F243" s="391"/>
      <c r="G243" s="88"/>
      <c r="H243" s="384">
        <f>IF(F243=0,D243*G243,D243*F243*G243)</f>
        <v>0</v>
      </c>
      <c r="I243" s="373"/>
      <c r="J243" s="210"/>
      <c r="K243" s="563"/>
      <c r="L243" s="560"/>
      <c r="M243" s="256"/>
      <c r="N243" s="256"/>
      <c r="O243" s="256"/>
      <c r="P243" s="256"/>
      <c r="Q243" s="256"/>
    </row>
    <row r="244" spans="1:17" ht="13.5">
      <c r="A244" s="24"/>
      <c r="B244" s="265"/>
      <c r="C244" s="265" t="s">
        <v>88</v>
      </c>
      <c r="D244" s="392"/>
      <c r="E244" s="125"/>
      <c r="F244" s="391"/>
      <c r="G244" s="88"/>
      <c r="H244" s="384">
        <f>D244*H243</f>
        <v>0</v>
      </c>
      <c r="I244" s="373"/>
      <c r="J244" s="475"/>
      <c r="K244" s="563"/>
      <c r="L244" s="560"/>
      <c r="M244" s="256"/>
      <c r="N244" s="256"/>
      <c r="O244" s="256"/>
      <c r="P244" s="256"/>
      <c r="Q244" s="256"/>
    </row>
    <row r="245" spans="1:17" ht="13.5">
      <c r="A245" s="24"/>
      <c r="B245" s="266"/>
      <c r="C245" s="266" t="s">
        <v>86</v>
      </c>
      <c r="D245" s="393"/>
      <c r="E245" s="123"/>
      <c r="F245" s="395"/>
      <c r="G245" s="124"/>
      <c r="H245" s="385">
        <f>(H243+H244)*D245</f>
        <v>0</v>
      </c>
      <c r="I245" s="375">
        <f>SUM(H243:H245)</f>
        <v>0</v>
      </c>
      <c r="J245" s="475"/>
      <c r="K245" s="556"/>
      <c r="L245" s="557"/>
      <c r="M245" s="256"/>
      <c r="N245" s="256"/>
      <c r="O245" s="256"/>
      <c r="P245" s="256"/>
      <c r="Q245" s="256"/>
    </row>
    <row r="246" spans="1:17" ht="13.5">
      <c r="A246" s="24"/>
      <c r="B246" s="261" t="s">
        <v>83</v>
      </c>
      <c r="C246" s="265" t="s">
        <v>89</v>
      </c>
      <c r="D246" s="366"/>
      <c r="E246" s="77"/>
      <c r="F246" s="366"/>
      <c r="G246" s="76"/>
      <c r="H246" s="384">
        <f>IF(F246=0,D246*G246,D246*F246*G246)</f>
        <v>0</v>
      </c>
      <c r="I246" s="376"/>
      <c r="J246" s="336"/>
      <c r="K246" s="556"/>
      <c r="L246" s="557"/>
      <c r="M246" s="256"/>
      <c r="N246" s="256"/>
      <c r="O246" s="256"/>
      <c r="P246" s="256"/>
      <c r="Q246" s="256"/>
    </row>
    <row r="247" spans="1:17" ht="13.5">
      <c r="A247" s="24"/>
      <c r="B247" s="261"/>
      <c r="C247" s="265" t="s">
        <v>88</v>
      </c>
      <c r="D247" s="392"/>
      <c r="E247" s="125"/>
      <c r="F247" s="391"/>
      <c r="G247" s="88"/>
      <c r="H247" s="384">
        <f>D247*H246</f>
        <v>0</v>
      </c>
      <c r="I247" s="373"/>
      <c r="J247" s="475"/>
      <c r="K247" s="563"/>
      <c r="L247" s="560"/>
      <c r="M247" s="256"/>
      <c r="N247" s="256"/>
      <c r="O247" s="256"/>
      <c r="P247" s="256"/>
      <c r="Q247" s="256"/>
    </row>
    <row r="248" spans="1:17" ht="14.25" thickBot="1">
      <c r="A248" s="24"/>
      <c r="B248" s="272"/>
      <c r="C248" s="437" t="s">
        <v>86</v>
      </c>
      <c r="D248" s="393"/>
      <c r="E248" s="130"/>
      <c r="F248" s="422"/>
      <c r="G248" s="131"/>
      <c r="H248" s="420">
        <f>(H246+H247)*D248</f>
        <v>0</v>
      </c>
      <c r="I248" s="421">
        <f>SUM(H246:H248)</f>
        <v>0</v>
      </c>
      <c r="J248" s="475"/>
      <c r="K248" s="556"/>
      <c r="L248" s="557"/>
      <c r="M248" s="256"/>
      <c r="N248" s="256"/>
      <c r="O248" s="256"/>
      <c r="P248" s="256"/>
      <c r="Q248" s="256"/>
    </row>
    <row r="249" spans="1:17" ht="14.25" thickTop="1">
      <c r="A249" s="25"/>
      <c r="B249" s="260" t="s">
        <v>145</v>
      </c>
      <c r="C249" s="260"/>
      <c r="D249" s="426"/>
      <c r="E249" s="426"/>
      <c r="F249" s="426"/>
      <c r="G249" s="427"/>
      <c r="H249" s="428"/>
      <c r="I249" s="429"/>
      <c r="J249" s="336"/>
      <c r="K249" s="556"/>
      <c r="L249" s="557"/>
      <c r="M249" s="256"/>
      <c r="N249" s="256"/>
      <c r="O249" s="256"/>
      <c r="P249" s="256"/>
      <c r="Q249" s="256"/>
    </row>
    <row r="250" spans="1:17" ht="13.5">
      <c r="A250" s="24"/>
      <c r="B250" s="261" t="s">
        <v>153</v>
      </c>
      <c r="C250" s="265" t="s">
        <v>89</v>
      </c>
      <c r="D250" s="391"/>
      <c r="E250" s="125"/>
      <c r="F250" s="391"/>
      <c r="G250" s="88"/>
      <c r="H250" s="384">
        <f>IF(F250=0,D250*G250,D250*F250*G250)</f>
        <v>0</v>
      </c>
      <c r="I250" s="373"/>
      <c r="J250" s="336"/>
      <c r="K250" s="563"/>
      <c r="L250" s="560"/>
      <c r="M250" s="256"/>
      <c r="N250" s="256"/>
      <c r="O250" s="256"/>
      <c r="P250" s="256"/>
      <c r="Q250" s="256"/>
    </row>
    <row r="251" spans="1:17" ht="13.5">
      <c r="A251" s="24"/>
      <c r="B251" s="265"/>
      <c r="C251" s="265" t="s">
        <v>88</v>
      </c>
      <c r="D251" s="392"/>
      <c r="E251" s="125"/>
      <c r="F251" s="391"/>
      <c r="G251" s="88"/>
      <c r="H251" s="384">
        <f>D251*H250</f>
        <v>0</v>
      </c>
      <c r="I251" s="373"/>
      <c r="J251" s="475"/>
      <c r="K251" s="206"/>
      <c r="L251" s="207"/>
      <c r="M251" s="256"/>
      <c r="N251" s="256"/>
      <c r="O251" s="256"/>
      <c r="P251" s="256"/>
      <c r="Q251" s="256"/>
    </row>
    <row r="252" spans="1:17" ht="14.25" thickBot="1">
      <c r="A252" s="24"/>
      <c r="B252" s="266"/>
      <c r="C252" s="266" t="s">
        <v>86</v>
      </c>
      <c r="D252" s="393"/>
      <c r="E252" s="123"/>
      <c r="F252" s="395"/>
      <c r="G252" s="124"/>
      <c r="H252" s="385">
        <f>(H250+H251)*D252</f>
        <v>0</v>
      </c>
      <c r="I252" s="375">
        <f>SUM(H250:H252)</f>
        <v>0</v>
      </c>
      <c r="J252" s="488">
        <f>SUM(I250:I258)</f>
        <v>0</v>
      </c>
      <c r="K252" s="556"/>
      <c r="L252" s="557"/>
      <c r="M252" s="256"/>
      <c r="N252" s="256"/>
      <c r="O252" s="256"/>
      <c r="P252" s="256"/>
      <c r="Q252" s="256"/>
    </row>
    <row r="253" spans="1:17" ht="14.25" thickTop="1">
      <c r="A253" s="24"/>
      <c r="B253" s="261" t="s">
        <v>154</v>
      </c>
      <c r="C253" s="265" t="s">
        <v>89</v>
      </c>
      <c r="D253" s="391"/>
      <c r="E253" s="125"/>
      <c r="F253" s="391"/>
      <c r="G253" s="88"/>
      <c r="H253" s="384">
        <f>IF(F253=0,D253*G253,D253*F253*G253)</f>
        <v>0</v>
      </c>
      <c r="I253" s="373"/>
      <c r="J253" s="336"/>
      <c r="K253" s="556"/>
      <c r="L253" s="557"/>
      <c r="M253" s="256"/>
      <c r="N253" s="256"/>
      <c r="O253" s="256"/>
      <c r="P253" s="256"/>
      <c r="Q253" s="256"/>
    </row>
    <row r="254" spans="1:17" ht="13.5">
      <c r="A254" s="24"/>
      <c r="B254" s="265"/>
      <c r="C254" s="265" t="s">
        <v>88</v>
      </c>
      <c r="D254" s="392"/>
      <c r="E254" s="125"/>
      <c r="F254" s="391"/>
      <c r="G254" s="88"/>
      <c r="H254" s="384">
        <f>D254*H253</f>
        <v>0</v>
      </c>
      <c r="I254" s="373"/>
      <c r="J254" s="336"/>
      <c r="K254" s="556"/>
      <c r="L254" s="557"/>
      <c r="M254" s="256"/>
      <c r="N254" s="256"/>
      <c r="O254" s="256"/>
      <c r="P254" s="256"/>
      <c r="Q254" s="256"/>
    </row>
    <row r="255" spans="1:17" ht="13.5">
      <c r="A255" s="24"/>
      <c r="B255" s="266"/>
      <c r="C255" s="266" t="s">
        <v>86</v>
      </c>
      <c r="D255" s="393"/>
      <c r="E255" s="123"/>
      <c r="F255" s="395"/>
      <c r="G255" s="124"/>
      <c r="H255" s="385">
        <f>(H253+H254)*D255</f>
        <v>0</v>
      </c>
      <c r="I255" s="375">
        <f>SUM(H253:H255)</f>
        <v>0</v>
      </c>
      <c r="J255" s="336"/>
      <c r="K255" s="556"/>
      <c r="L255" s="557"/>
      <c r="M255" s="256"/>
      <c r="N255" s="256"/>
      <c r="O255" s="256"/>
      <c r="P255" s="256"/>
      <c r="Q255" s="256"/>
    </row>
    <row r="256" spans="1:17" ht="13.5">
      <c r="A256" s="24"/>
      <c r="B256" s="261" t="s">
        <v>83</v>
      </c>
      <c r="C256" s="265" t="s">
        <v>89</v>
      </c>
      <c r="D256" s="366"/>
      <c r="E256" s="77"/>
      <c r="F256" s="366"/>
      <c r="G256" s="76"/>
      <c r="H256" s="384">
        <f>IF(F256=0,D256*G256,D256*F256*G256)</f>
        <v>0</v>
      </c>
      <c r="I256" s="376"/>
      <c r="J256" s="336"/>
      <c r="K256" s="556"/>
      <c r="L256" s="557"/>
      <c r="M256" s="256"/>
      <c r="N256" s="256"/>
      <c r="O256" s="256"/>
      <c r="P256" s="256"/>
      <c r="Q256" s="256"/>
    </row>
    <row r="257" spans="1:17" ht="13.5">
      <c r="A257" s="24"/>
      <c r="B257" s="261"/>
      <c r="C257" s="265" t="s">
        <v>88</v>
      </c>
      <c r="D257" s="392"/>
      <c r="E257" s="125"/>
      <c r="F257" s="391"/>
      <c r="G257" s="88"/>
      <c r="H257" s="384">
        <f>D257*H256</f>
        <v>0</v>
      </c>
      <c r="I257" s="373"/>
      <c r="J257" s="336"/>
      <c r="K257" s="556"/>
      <c r="L257" s="557"/>
      <c r="M257" s="256"/>
      <c r="N257" s="256"/>
      <c r="O257" s="256"/>
      <c r="P257" s="256"/>
      <c r="Q257" s="256"/>
    </row>
    <row r="258" spans="1:17" ht="14.25" thickBot="1">
      <c r="A258" s="24"/>
      <c r="B258" s="272"/>
      <c r="C258" s="437" t="s">
        <v>86</v>
      </c>
      <c r="D258" s="416"/>
      <c r="E258" s="130"/>
      <c r="F258" s="422"/>
      <c r="G258" s="131"/>
      <c r="H258" s="420">
        <f>(H256+H257)*D258</f>
        <v>0</v>
      </c>
      <c r="I258" s="421">
        <f>SUM(H256:H258)</f>
        <v>0</v>
      </c>
      <c r="J258" s="336"/>
      <c r="K258" s="556"/>
      <c r="L258" s="557"/>
      <c r="M258" s="256"/>
      <c r="N258" s="256"/>
      <c r="O258" s="256"/>
      <c r="P258" s="256"/>
      <c r="Q258" s="256"/>
    </row>
    <row r="259" spans="1:17" ht="14.25" thickTop="1">
      <c r="A259" s="24"/>
      <c r="B259" s="264" t="s">
        <v>503</v>
      </c>
      <c r="C259" s="265"/>
      <c r="D259" s="392"/>
      <c r="E259" s="129"/>
      <c r="F259" s="391"/>
      <c r="G259" s="402"/>
      <c r="H259" s="396"/>
      <c r="I259" s="376"/>
      <c r="J259" s="336"/>
      <c r="K259" s="556"/>
      <c r="L259" s="557"/>
      <c r="M259" s="256"/>
      <c r="N259" s="256"/>
      <c r="O259" s="256"/>
      <c r="P259" s="256"/>
      <c r="Q259" s="256"/>
    </row>
    <row r="260" spans="1:17" ht="13.5">
      <c r="A260" s="24"/>
      <c r="B260" s="265" t="s">
        <v>504</v>
      </c>
      <c r="C260" s="265" t="s">
        <v>89</v>
      </c>
      <c r="D260" s="391"/>
      <c r="E260" s="125"/>
      <c r="F260" s="391"/>
      <c r="G260" s="402"/>
      <c r="H260" s="396">
        <f>IF(F260=0,D260*G260,D260*F260*G260)</f>
        <v>0</v>
      </c>
      <c r="I260" s="376"/>
      <c r="J260" s="336"/>
      <c r="K260" s="556"/>
      <c r="L260" s="557"/>
      <c r="M260" s="256"/>
      <c r="N260" s="256"/>
      <c r="O260" s="256"/>
      <c r="P260" s="256"/>
      <c r="Q260" s="256"/>
    </row>
    <row r="261" spans="1:17" ht="13.5">
      <c r="A261" s="24"/>
      <c r="B261" s="265"/>
      <c r="C261" s="265" t="s">
        <v>88</v>
      </c>
      <c r="D261" s="392"/>
      <c r="E261" s="125"/>
      <c r="F261" s="391"/>
      <c r="G261" s="402"/>
      <c r="H261" s="396">
        <f>D261*H260</f>
        <v>0</v>
      </c>
      <c r="I261" s="376"/>
      <c r="J261" s="336"/>
      <c r="K261" s="556"/>
      <c r="L261" s="557"/>
      <c r="M261" s="256"/>
      <c r="N261" s="256"/>
      <c r="O261" s="256"/>
      <c r="P261" s="256"/>
      <c r="Q261" s="256"/>
    </row>
    <row r="262" spans="1:17" ht="14.25" thickBot="1">
      <c r="A262" s="24"/>
      <c r="B262" s="266"/>
      <c r="C262" s="266" t="s">
        <v>86</v>
      </c>
      <c r="D262" s="393"/>
      <c r="E262" s="123"/>
      <c r="F262" s="395"/>
      <c r="G262" s="401"/>
      <c r="H262" s="397">
        <f>(H260+H261)*D262</f>
        <v>0</v>
      </c>
      <c r="I262" s="375">
        <f>SUM(H260:H262)</f>
        <v>0</v>
      </c>
      <c r="J262" s="488">
        <f>SUM(I262:I268)</f>
        <v>0</v>
      </c>
      <c r="K262" s="556"/>
      <c r="L262" s="557"/>
      <c r="M262" s="256"/>
      <c r="N262" s="256"/>
      <c r="O262" s="256"/>
      <c r="P262" s="256"/>
      <c r="Q262" s="256"/>
    </row>
    <row r="263" spans="1:17" ht="14.25" thickTop="1">
      <c r="A263" s="24"/>
      <c r="B263" s="265" t="s">
        <v>505</v>
      </c>
      <c r="C263" s="265" t="s">
        <v>89</v>
      </c>
      <c r="D263" s="391"/>
      <c r="E263" s="125"/>
      <c r="F263" s="391"/>
      <c r="G263" s="402"/>
      <c r="H263" s="396">
        <f>IF(F263=0,D263*G263,D263*F263*G263)</f>
        <v>0</v>
      </c>
      <c r="I263" s="376"/>
      <c r="J263" s="210"/>
      <c r="K263" s="563"/>
      <c r="L263" s="560"/>
      <c r="M263" s="256"/>
      <c r="N263" s="256"/>
      <c r="O263" s="256"/>
      <c r="P263" s="256"/>
      <c r="Q263" s="256"/>
    </row>
    <row r="264" spans="1:17" ht="13.5">
      <c r="A264" s="24"/>
      <c r="B264" s="265"/>
      <c r="C264" s="265" t="s">
        <v>88</v>
      </c>
      <c r="D264" s="392"/>
      <c r="E264" s="125"/>
      <c r="F264" s="391"/>
      <c r="G264" s="402"/>
      <c r="H264" s="396">
        <f>D264*H263</f>
        <v>0</v>
      </c>
      <c r="I264" s="376"/>
      <c r="J264" s="210"/>
      <c r="K264" s="563"/>
      <c r="L264" s="560"/>
      <c r="M264" s="256"/>
      <c r="N264" s="256"/>
      <c r="O264" s="256"/>
      <c r="P264" s="256"/>
      <c r="Q264" s="256"/>
    </row>
    <row r="265" spans="1:17" ht="13.5">
      <c r="A265" s="24"/>
      <c r="B265" s="266"/>
      <c r="C265" s="266" t="s">
        <v>86</v>
      </c>
      <c r="D265" s="393"/>
      <c r="E265" s="123"/>
      <c r="F265" s="395"/>
      <c r="G265" s="401"/>
      <c r="H265" s="397">
        <f>(H263+H264)*D265</f>
        <v>0</v>
      </c>
      <c r="I265" s="375">
        <f>SUM(H263:H265)</f>
        <v>0</v>
      </c>
      <c r="J265" s="210"/>
      <c r="K265" s="563"/>
      <c r="L265" s="560"/>
      <c r="M265" s="256"/>
      <c r="N265" s="256"/>
      <c r="O265" s="256"/>
      <c r="P265" s="256"/>
      <c r="Q265" s="256"/>
    </row>
    <row r="266" spans="1:17" ht="13.5">
      <c r="A266" s="24"/>
      <c r="B266" s="265" t="s">
        <v>501</v>
      </c>
      <c r="C266" s="265" t="s">
        <v>89</v>
      </c>
      <c r="D266" s="391"/>
      <c r="E266" s="125"/>
      <c r="F266" s="391"/>
      <c r="G266" s="402"/>
      <c r="H266" s="396">
        <f>IF(F266=0,D266*G266,D266*F266*G266)</f>
        <v>0</v>
      </c>
      <c r="I266" s="376"/>
      <c r="J266" s="336"/>
      <c r="K266" s="563"/>
      <c r="L266" s="560"/>
      <c r="M266" s="256"/>
      <c r="N266" s="256"/>
      <c r="O266" s="256"/>
      <c r="P266" s="256"/>
      <c r="Q266" s="256"/>
    </row>
    <row r="267" spans="1:17" ht="13.5">
      <c r="A267" s="24"/>
      <c r="B267" s="265"/>
      <c r="C267" s="265" t="s">
        <v>88</v>
      </c>
      <c r="D267" s="392"/>
      <c r="E267" s="125"/>
      <c r="F267" s="391"/>
      <c r="G267" s="402"/>
      <c r="H267" s="396">
        <f>D267*H266</f>
        <v>0</v>
      </c>
      <c r="I267" s="376"/>
      <c r="J267" s="475"/>
      <c r="K267" s="563"/>
      <c r="L267" s="560"/>
      <c r="M267" s="289"/>
      <c r="N267" s="256"/>
      <c r="O267" s="256"/>
      <c r="P267" s="256"/>
      <c r="Q267" s="256"/>
    </row>
    <row r="268" spans="1:17" ht="14.25" thickBot="1">
      <c r="A268" s="24"/>
      <c r="B268" s="272"/>
      <c r="C268" s="437" t="s">
        <v>86</v>
      </c>
      <c r="D268" s="393"/>
      <c r="E268" s="123"/>
      <c r="F268" s="395"/>
      <c r="G268" s="401"/>
      <c r="H268" s="397">
        <f>(H266+H267)*D268</f>
        <v>0</v>
      </c>
      <c r="I268" s="375">
        <f>SUM(H266:H268)</f>
        <v>0</v>
      </c>
      <c r="J268" s="475"/>
      <c r="K268" s="556"/>
      <c r="L268" s="557"/>
      <c r="M268" s="256"/>
      <c r="N268" s="256"/>
      <c r="O268" s="256"/>
      <c r="P268" s="256"/>
      <c r="Q268" s="256"/>
    </row>
    <row r="269" spans="1:17" ht="14.25" thickTop="1">
      <c r="A269" s="25"/>
      <c r="B269" s="260" t="s">
        <v>95</v>
      </c>
      <c r="C269" s="260"/>
      <c r="D269" s="426"/>
      <c r="E269" s="426"/>
      <c r="F269" s="426"/>
      <c r="G269" s="427"/>
      <c r="H269" s="428"/>
      <c r="I269" s="429"/>
      <c r="J269" s="336"/>
      <c r="K269" s="556"/>
      <c r="L269" s="557"/>
      <c r="M269" s="256"/>
      <c r="N269" s="256"/>
      <c r="O269" s="256"/>
      <c r="P269" s="256"/>
      <c r="Q269" s="256"/>
    </row>
    <row r="270" spans="1:17" ht="13.5">
      <c r="A270" s="24"/>
      <c r="B270" s="261" t="s">
        <v>37</v>
      </c>
      <c r="C270" s="265" t="s">
        <v>89</v>
      </c>
      <c r="D270" s="391"/>
      <c r="E270" s="125"/>
      <c r="F270" s="391"/>
      <c r="G270" s="88"/>
      <c r="H270" s="384">
        <f>IF(F270=0,D270*G270,D270*F270*G270)</f>
        <v>0</v>
      </c>
      <c r="I270" s="431"/>
      <c r="J270" s="336"/>
      <c r="K270" s="556"/>
      <c r="L270" s="557"/>
      <c r="M270" s="256"/>
      <c r="N270" s="256"/>
      <c r="O270" s="256"/>
      <c r="P270" s="256"/>
      <c r="Q270" s="256"/>
    </row>
    <row r="271" spans="1:17" ht="13.5">
      <c r="A271" s="25"/>
      <c r="B271" s="265"/>
      <c r="C271" s="265" t="s">
        <v>88</v>
      </c>
      <c r="D271" s="392"/>
      <c r="E271" s="125"/>
      <c r="F271" s="391"/>
      <c r="G271" s="88"/>
      <c r="H271" s="384">
        <f>D271*H270</f>
        <v>0</v>
      </c>
      <c r="I271" s="431"/>
      <c r="J271" s="336"/>
      <c r="K271" s="556"/>
      <c r="L271" s="557"/>
      <c r="M271" s="256"/>
      <c r="N271" s="256"/>
      <c r="O271" s="256"/>
      <c r="P271" s="256"/>
      <c r="Q271" s="256"/>
    </row>
    <row r="272" spans="1:17" ht="13.5">
      <c r="A272" s="25"/>
      <c r="B272" s="266"/>
      <c r="C272" s="266" t="s">
        <v>86</v>
      </c>
      <c r="D272" s="393"/>
      <c r="E272" s="123"/>
      <c r="F272" s="395"/>
      <c r="G272" s="124"/>
      <c r="H272" s="385">
        <f>(H270+H271)*D272</f>
        <v>0</v>
      </c>
      <c r="I272" s="375">
        <f>SUM(H270:H272)</f>
        <v>0</v>
      </c>
      <c r="J272" s="336"/>
      <c r="K272" s="556"/>
      <c r="L272" s="557"/>
      <c r="M272" s="256"/>
      <c r="N272" s="256"/>
      <c r="O272" s="256"/>
      <c r="P272" s="256"/>
      <c r="Q272" s="256"/>
    </row>
    <row r="273" spans="1:17" ht="13.5">
      <c r="A273" s="24"/>
      <c r="B273" s="261" t="s">
        <v>369</v>
      </c>
      <c r="C273" s="265" t="s">
        <v>89</v>
      </c>
      <c r="D273" s="391"/>
      <c r="E273" s="125"/>
      <c r="F273" s="391"/>
      <c r="G273" s="88"/>
      <c r="H273" s="384">
        <f>IF(F273=0,D273*G273,D273*F273*G273)</f>
        <v>0</v>
      </c>
      <c r="I273" s="373"/>
      <c r="J273" s="475"/>
      <c r="K273" s="563"/>
      <c r="L273" s="560"/>
      <c r="M273" s="256"/>
      <c r="N273" s="256"/>
      <c r="O273" s="256"/>
      <c r="P273" s="256"/>
      <c r="Q273" s="256"/>
    </row>
    <row r="274" spans="1:17" ht="13.5">
      <c r="A274" s="24"/>
      <c r="B274" s="265"/>
      <c r="C274" s="265" t="s">
        <v>88</v>
      </c>
      <c r="D274" s="392"/>
      <c r="E274" s="125"/>
      <c r="F274" s="391"/>
      <c r="G274" s="88"/>
      <c r="H274" s="384">
        <f>D274*H273</f>
        <v>0</v>
      </c>
      <c r="I274" s="373"/>
      <c r="J274" s="475"/>
      <c r="K274" s="556"/>
      <c r="L274" s="557"/>
      <c r="M274" s="256"/>
      <c r="N274" s="256"/>
      <c r="O274" s="256"/>
      <c r="P274" s="256"/>
      <c r="Q274" s="256"/>
    </row>
    <row r="275" spans="1:17" ht="13.5">
      <c r="A275" s="24"/>
      <c r="B275" s="266"/>
      <c r="C275" s="266" t="s">
        <v>86</v>
      </c>
      <c r="D275" s="393"/>
      <c r="E275" s="123"/>
      <c r="F275" s="395"/>
      <c r="G275" s="124"/>
      <c r="H275" s="385">
        <f>(H273+H274)*D275</f>
        <v>0</v>
      </c>
      <c r="I275" s="375">
        <f>SUM(H273:H275)</f>
        <v>0</v>
      </c>
      <c r="J275" s="336"/>
      <c r="K275" s="556"/>
      <c r="L275" s="557"/>
      <c r="M275" s="256"/>
      <c r="N275" s="256"/>
      <c r="O275" s="256"/>
      <c r="P275" s="256"/>
      <c r="Q275" s="256"/>
    </row>
    <row r="276" spans="1:17" ht="13.5">
      <c r="A276" s="24"/>
      <c r="B276" s="261" t="s">
        <v>342</v>
      </c>
      <c r="C276" s="265" t="s">
        <v>89</v>
      </c>
      <c r="D276" s="391"/>
      <c r="E276" s="125"/>
      <c r="F276" s="391"/>
      <c r="G276" s="88"/>
      <c r="H276" s="384">
        <f>IF(F276=0,D276*G276,D276*F276*G276)</f>
        <v>0</v>
      </c>
      <c r="I276" s="373"/>
      <c r="J276" s="475"/>
      <c r="K276" s="556"/>
      <c r="L276" s="557"/>
      <c r="M276" s="256"/>
      <c r="N276" s="256"/>
      <c r="O276" s="256"/>
      <c r="P276" s="256"/>
      <c r="Q276" s="256"/>
    </row>
    <row r="277" spans="1:17" ht="13.5">
      <c r="A277" s="24"/>
      <c r="B277" s="265"/>
      <c r="C277" s="265" t="s">
        <v>88</v>
      </c>
      <c r="D277" s="392"/>
      <c r="E277" s="125"/>
      <c r="F277" s="391"/>
      <c r="G277" s="88"/>
      <c r="H277" s="384">
        <f>D277*H276</f>
        <v>0</v>
      </c>
      <c r="I277" s="373"/>
      <c r="J277" s="475"/>
      <c r="K277" s="556"/>
      <c r="L277" s="557"/>
      <c r="M277" s="256"/>
      <c r="N277" s="256"/>
      <c r="O277" s="256"/>
      <c r="P277" s="256"/>
      <c r="Q277" s="256"/>
    </row>
    <row r="278" spans="1:17" ht="13.5">
      <c r="A278" s="24"/>
      <c r="B278" s="266"/>
      <c r="C278" s="266" t="s">
        <v>86</v>
      </c>
      <c r="D278" s="393"/>
      <c r="E278" s="123"/>
      <c r="F278" s="395"/>
      <c r="G278" s="124"/>
      <c r="H278" s="385">
        <f>(H276+H277)*D278</f>
        <v>0</v>
      </c>
      <c r="I278" s="375">
        <f>SUM(H276:H278)</f>
        <v>0</v>
      </c>
      <c r="J278" s="336"/>
      <c r="K278" s="556"/>
      <c r="L278" s="557"/>
      <c r="M278" s="256"/>
      <c r="N278" s="256"/>
      <c r="O278" s="256"/>
      <c r="P278" s="256"/>
      <c r="Q278" s="256"/>
    </row>
    <row r="279" spans="1:17" ht="13.5">
      <c r="A279" s="24"/>
      <c r="B279" s="261" t="s">
        <v>346</v>
      </c>
      <c r="C279" s="265" t="s">
        <v>89</v>
      </c>
      <c r="D279" s="391"/>
      <c r="E279" s="125"/>
      <c r="F279" s="391"/>
      <c r="G279" s="88"/>
      <c r="H279" s="384">
        <f>IF(F279=0,D279*G279,D279*F279*G279)</f>
        <v>0</v>
      </c>
      <c r="I279" s="373"/>
      <c r="J279" s="475"/>
      <c r="K279" s="556"/>
      <c r="L279" s="557"/>
      <c r="M279" s="256"/>
      <c r="N279" s="256"/>
      <c r="O279" s="256"/>
      <c r="P279" s="256"/>
      <c r="Q279" s="256"/>
    </row>
    <row r="280" spans="1:17" ht="13.5">
      <c r="A280" s="24"/>
      <c r="B280" s="265"/>
      <c r="C280" s="265" t="s">
        <v>88</v>
      </c>
      <c r="D280" s="392"/>
      <c r="E280" s="125"/>
      <c r="F280" s="391"/>
      <c r="G280" s="88"/>
      <c r="H280" s="384">
        <f>D280*H279</f>
        <v>0</v>
      </c>
      <c r="I280" s="373"/>
      <c r="J280" s="475"/>
      <c r="K280" s="556"/>
      <c r="L280" s="557"/>
      <c r="M280" s="256"/>
      <c r="N280" s="256"/>
      <c r="O280" s="256"/>
      <c r="P280" s="256"/>
      <c r="Q280" s="256"/>
    </row>
    <row r="281" spans="1:17" ht="13.5">
      <c r="A281" s="24"/>
      <c r="B281" s="266"/>
      <c r="C281" s="266" t="s">
        <v>86</v>
      </c>
      <c r="D281" s="393"/>
      <c r="E281" s="123"/>
      <c r="F281" s="395"/>
      <c r="G281" s="124"/>
      <c r="H281" s="385">
        <f>(H279+H280)*D281</f>
        <v>0</v>
      </c>
      <c r="I281" s="375">
        <f>SUM(H279:H281)</f>
        <v>0</v>
      </c>
      <c r="J281" s="336"/>
      <c r="K281" s="556"/>
      <c r="L281" s="557"/>
      <c r="M281" s="256"/>
      <c r="N281" s="256"/>
      <c r="O281" s="256"/>
      <c r="P281" s="256"/>
      <c r="Q281" s="256"/>
    </row>
    <row r="282" spans="1:17" ht="13.5">
      <c r="A282" s="24"/>
      <c r="B282" s="261" t="s">
        <v>340</v>
      </c>
      <c r="C282" s="265" t="s">
        <v>89</v>
      </c>
      <c r="D282" s="391"/>
      <c r="E282" s="125"/>
      <c r="F282" s="391"/>
      <c r="G282" s="88"/>
      <c r="H282" s="384">
        <f>IF(F282=0,D282*G282,D282*F282*G282)</f>
        <v>0</v>
      </c>
      <c r="I282" s="373"/>
      <c r="J282" s="475"/>
      <c r="K282" s="556"/>
      <c r="L282" s="557"/>
      <c r="M282" s="602"/>
      <c r="N282" s="256"/>
      <c r="O282" s="256"/>
      <c r="P282" s="256"/>
      <c r="Q282" s="256"/>
    </row>
    <row r="283" spans="1:17" ht="13.5">
      <c r="A283" s="24"/>
      <c r="B283" s="265"/>
      <c r="C283" s="265" t="s">
        <v>88</v>
      </c>
      <c r="D283" s="392"/>
      <c r="E283" s="125"/>
      <c r="F283" s="391"/>
      <c r="G283" s="88"/>
      <c r="H283" s="384">
        <f>D283*H282</f>
        <v>0</v>
      </c>
      <c r="I283" s="373"/>
      <c r="J283" s="475"/>
      <c r="K283" s="556"/>
      <c r="L283" s="557"/>
      <c r="M283" s="602"/>
      <c r="N283" s="256"/>
      <c r="O283" s="256"/>
      <c r="P283" s="256"/>
      <c r="Q283" s="256"/>
    </row>
    <row r="284" spans="1:17" ht="13.5">
      <c r="A284" s="24"/>
      <c r="B284" s="266"/>
      <c r="C284" s="266" t="s">
        <v>86</v>
      </c>
      <c r="D284" s="393"/>
      <c r="E284" s="123"/>
      <c r="F284" s="395"/>
      <c r="G284" s="124"/>
      <c r="H284" s="385">
        <f>(H282+H283)*D284</f>
        <v>0</v>
      </c>
      <c r="I284" s="375">
        <f>SUM(H282:H284)</f>
        <v>0</v>
      </c>
      <c r="J284" s="336"/>
      <c r="K284" s="556"/>
      <c r="L284" s="557"/>
      <c r="M284" s="602"/>
      <c r="N284" s="256"/>
      <c r="O284" s="256"/>
      <c r="P284" s="256"/>
      <c r="Q284" s="256"/>
    </row>
    <row r="285" spans="1:17" ht="13.5">
      <c r="A285" s="24"/>
      <c r="B285" s="261" t="s">
        <v>351</v>
      </c>
      <c r="C285" s="265" t="s">
        <v>89</v>
      </c>
      <c r="D285" s="391"/>
      <c r="E285" s="125"/>
      <c r="F285" s="391"/>
      <c r="G285" s="88"/>
      <c r="H285" s="384">
        <f>IF(F285=0,D285*G285,D285*F285*G285)</f>
        <v>0</v>
      </c>
      <c r="I285" s="373"/>
      <c r="J285" s="475"/>
      <c r="K285" s="563"/>
      <c r="L285" s="560"/>
      <c r="N285" s="256"/>
      <c r="O285" s="256"/>
      <c r="P285" s="256"/>
      <c r="Q285" s="256"/>
    </row>
    <row r="286" spans="1:17" ht="13.5">
      <c r="A286" s="24"/>
      <c r="B286" s="265"/>
      <c r="C286" s="265" t="s">
        <v>88</v>
      </c>
      <c r="D286" s="392"/>
      <c r="E286" s="125"/>
      <c r="F286" s="391"/>
      <c r="G286" s="88"/>
      <c r="H286" s="384">
        <f>D286*H285</f>
        <v>0</v>
      </c>
      <c r="I286" s="373"/>
      <c r="J286" s="475"/>
      <c r="K286" s="556"/>
      <c r="L286" s="557"/>
      <c r="M286" s="289"/>
      <c r="N286" s="256"/>
      <c r="O286" s="256"/>
      <c r="P286" s="256"/>
      <c r="Q286" s="256"/>
    </row>
    <row r="287" spans="1:17" ht="13.5">
      <c r="A287" s="24"/>
      <c r="B287" s="266"/>
      <c r="C287" s="266" t="s">
        <v>86</v>
      </c>
      <c r="D287" s="393"/>
      <c r="E287" s="123"/>
      <c r="F287" s="395"/>
      <c r="G287" s="124"/>
      <c r="H287" s="385">
        <f>(H285+H286)*D287</f>
        <v>0</v>
      </c>
      <c r="I287" s="375">
        <f>SUM(H285:H287)</f>
        <v>0</v>
      </c>
      <c r="J287" s="336"/>
      <c r="K287" s="556"/>
      <c r="L287" s="557"/>
      <c r="M287" s="256"/>
      <c r="N287" s="256"/>
      <c r="O287" s="256"/>
      <c r="P287" s="256"/>
      <c r="Q287" s="256"/>
    </row>
    <row r="288" spans="1:17" ht="13.5">
      <c r="A288" s="24"/>
      <c r="B288" s="261" t="s">
        <v>349</v>
      </c>
      <c r="C288" s="265" t="s">
        <v>89</v>
      </c>
      <c r="D288" s="391"/>
      <c r="E288" s="125"/>
      <c r="F288" s="391"/>
      <c r="G288" s="88"/>
      <c r="H288" s="384">
        <f>IF(F288=0,D288*G288,D288*F288*G288)</f>
        <v>0</v>
      </c>
      <c r="I288" s="373"/>
      <c r="J288" s="475"/>
      <c r="K288" s="563"/>
      <c r="L288" s="560"/>
      <c r="M288" s="256"/>
      <c r="N288" s="256"/>
      <c r="O288" s="256"/>
      <c r="P288" s="256"/>
      <c r="Q288" s="256"/>
    </row>
    <row r="289" spans="1:17" ht="13.5">
      <c r="A289" s="24"/>
      <c r="B289" s="265"/>
      <c r="C289" s="265" t="s">
        <v>88</v>
      </c>
      <c r="D289" s="392"/>
      <c r="E289" s="125"/>
      <c r="F289" s="391"/>
      <c r="G289" s="88"/>
      <c r="H289" s="384">
        <f>D289*H288</f>
        <v>0</v>
      </c>
      <c r="I289" s="373"/>
      <c r="J289" s="475"/>
      <c r="K289" s="556"/>
      <c r="L289" s="557"/>
      <c r="M289" s="256"/>
      <c r="N289" s="256"/>
      <c r="O289" s="256"/>
      <c r="P289" s="256"/>
      <c r="Q289" s="256"/>
    </row>
    <row r="290" spans="1:17" ht="13.5">
      <c r="A290" s="24"/>
      <c r="B290" s="266"/>
      <c r="C290" s="266" t="s">
        <v>86</v>
      </c>
      <c r="D290" s="393"/>
      <c r="E290" s="123"/>
      <c r="F290" s="395"/>
      <c r="G290" s="124"/>
      <c r="H290" s="385">
        <f>(H288+H289)*D290</f>
        <v>0</v>
      </c>
      <c r="I290" s="375">
        <f>SUM(H288:H290)</f>
        <v>0</v>
      </c>
      <c r="J290" s="336"/>
      <c r="K290" s="556"/>
      <c r="L290" s="557"/>
      <c r="M290" s="256"/>
      <c r="N290" s="256"/>
      <c r="O290" s="256"/>
      <c r="P290" s="256"/>
      <c r="Q290" s="256"/>
    </row>
    <row r="291" spans="1:17" ht="13.5">
      <c r="A291" s="24"/>
      <c r="B291" s="261" t="s">
        <v>350</v>
      </c>
      <c r="C291" s="265" t="s">
        <v>89</v>
      </c>
      <c r="D291" s="391"/>
      <c r="E291" s="125"/>
      <c r="F291" s="391"/>
      <c r="G291" s="88"/>
      <c r="H291" s="384">
        <f>IF(F291=0,D291*G291,D291*F291*G291)</f>
        <v>0</v>
      </c>
      <c r="I291" s="373"/>
      <c r="J291" s="336"/>
      <c r="K291" s="556"/>
      <c r="L291" s="557"/>
      <c r="M291" s="256"/>
      <c r="N291" s="256"/>
      <c r="O291" s="256"/>
      <c r="P291" s="256"/>
      <c r="Q291" s="256"/>
    </row>
    <row r="292" spans="1:17" ht="13.5">
      <c r="A292" s="24"/>
      <c r="B292" s="265"/>
      <c r="C292" s="265" t="s">
        <v>88</v>
      </c>
      <c r="D292" s="392"/>
      <c r="E292" s="125"/>
      <c r="F292" s="391"/>
      <c r="G292" s="88"/>
      <c r="H292" s="384">
        <f>D292*H291</f>
        <v>0</v>
      </c>
      <c r="I292" s="373"/>
      <c r="J292" s="336"/>
      <c r="K292" s="556"/>
      <c r="L292" s="557"/>
      <c r="M292" s="256"/>
      <c r="N292" s="256"/>
      <c r="O292" s="256"/>
      <c r="P292" s="256"/>
      <c r="Q292" s="256"/>
    </row>
    <row r="293" spans="1:17" ht="13.5">
      <c r="A293" s="24"/>
      <c r="B293" s="266"/>
      <c r="C293" s="266" t="s">
        <v>86</v>
      </c>
      <c r="D293" s="393"/>
      <c r="E293" s="123"/>
      <c r="F293" s="395"/>
      <c r="G293" s="124"/>
      <c r="H293" s="385">
        <f>(H291+H292)*D293</f>
        <v>0</v>
      </c>
      <c r="I293" s="375">
        <f>SUM(H291:H293)</f>
        <v>0</v>
      </c>
      <c r="J293" s="336"/>
      <c r="K293" s="556"/>
      <c r="L293" s="557"/>
      <c r="M293" s="256"/>
      <c r="N293" s="256"/>
      <c r="O293" s="256"/>
      <c r="P293" s="256"/>
      <c r="Q293" s="256"/>
    </row>
    <row r="294" spans="1:17" ht="13.5">
      <c r="A294" s="24"/>
      <c r="B294" s="261" t="s">
        <v>375</v>
      </c>
      <c r="C294" s="265" t="s">
        <v>89</v>
      </c>
      <c r="D294" s="391"/>
      <c r="E294" s="125"/>
      <c r="F294" s="391"/>
      <c r="G294" s="88"/>
      <c r="H294" s="384">
        <f>IF(F294=0,D294*G294,D294*F294*G294)</f>
        <v>0</v>
      </c>
      <c r="I294" s="373"/>
      <c r="J294" s="475"/>
      <c r="K294" s="563"/>
      <c r="L294" s="560"/>
      <c r="M294" s="289"/>
      <c r="N294" s="256"/>
      <c r="O294" s="289"/>
      <c r="P294" s="256"/>
      <c r="Q294" s="256"/>
    </row>
    <row r="295" spans="1:17" ht="13.5">
      <c r="A295" s="24"/>
      <c r="B295" s="265"/>
      <c r="C295" s="265" t="s">
        <v>88</v>
      </c>
      <c r="D295" s="392"/>
      <c r="E295" s="125"/>
      <c r="F295" s="391"/>
      <c r="G295" s="88"/>
      <c r="H295" s="384">
        <f>D295*H294</f>
        <v>0</v>
      </c>
      <c r="I295" s="373"/>
      <c r="J295" s="475"/>
      <c r="K295" s="556"/>
      <c r="L295" s="557"/>
      <c r="M295" s="256"/>
      <c r="N295" s="256"/>
      <c r="O295" s="256"/>
      <c r="P295" s="256"/>
      <c r="Q295" s="256"/>
    </row>
    <row r="296" spans="1:17" ht="13.5">
      <c r="A296" s="24"/>
      <c r="B296" s="266"/>
      <c r="C296" s="266" t="s">
        <v>86</v>
      </c>
      <c r="D296" s="393"/>
      <c r="E296" s="123"/>
      <c r="F296" s="395"/>
      <c r="G296" s="124"/>
      <c r="H296" s="385">
        <f>(H294+H295)*D296</f>
        <v>0</v>
      </c>
      <c r="I296" s="375">
        <f>SUM(H294:H296)</f>
        <v>0</v>
      </c>
      <c r="J296" s="336"/>
      <c r="K296" s="556"/>
      <c r="L296" s="557"/>
      <c r="M296" s="256"/>
      <c r="N296" s="256"/>
      <c r="O296" s="256"/>
      <c r="P296" s="256"/>
      <c r="Q296" s="256"/>
    </row>
    <row r="297" spans="1:17" ht="13.5">
      <c r="A297" s="24"/>
      <c r="B297" s="261" t="s">
        <v>348</v>
      </c>
      <c r="C297" s="265" t="s">
        <v>89</v>
      </c>
      <c r="D297" s="391"/>
      <c r="E297" s="125"/>
      <c r="F297" s="391"/>
      <c r="G297" s="88"/>
      <c r="H297" s="384">
        <f>IF(F297=0,D297*G297,D297*F297*G297)</f>
        <v>0</v>
      </c>
      <c r="I297" s="373"/>
      <c r="J297" s="475"/>
      <c r="K297" s="563"/>
      <c r="L297" s="560"/>
      <c r="M297" s="289"/>
      <c r="N297" s="256"/>
      <c r="O297" s="256"/>
      <c r="P297" s="256"/>
      <c r="Q297" s="256"/>
    </row>
    <row r="298" spans="1:17" ht="13.5">
      <c r="A298" s="24"/>
      <c r="B298" s="265"/>
      <c r="C298" s="265" t="s">
        <v>88</v>
      </c>
      <c r="D298" s="392"/>
      <c r="E298" s="125"/>
      <c r="F298" s="391"/>
      <c r="G298" s="88"/>
      <c r="H298" s="384">
        <f>D298*H297</f>
        <v>0</v>
      </c>
      <c r="I298" s="373"/>
      <c r="J298" s="475"/>
      <c r="K298" s="556"/>
      <c r="L298" s="557"/>
      <c r="M298" s="256"/>
      <c r="N298" s="256"/>
      <c r="O298" s="256"/>
      <c r="P298" s="256"/>
      <c r="Q298" s="256"/>
    </row>
    <row r="299" spans="1:17" ht="13.5">
      <c r="A299" s="24"/>
      <c r="B299" s="266"/>
      <c r="C299" s="266" t="s">
        <v>86</v>
      </c>
      <c r="D299" s="393"/>
      <c r="E299" s="123"/>
      <c r="F299" s="395"/>
      <c r="G299" s="124"/>
      <c r="H299" s="385">
        <f>(H297+H298)*D299</f>
        <v>0</v>
      </c>
      <c r="I299" s="375">
        <f>SUM(H297:H299)</f>
        <v>0</v>
      </c>
      <c r="J299" s="336"/>
      <c r="K299" s="556"/>
      <c r="L299" s="557"/>
      <c r="M299" s="256"/>
      <c r="N299" s="256"/>
      <c r="O299" s="256"/>
      <c r="P299" s="256"/>
      <c r="Q299" s="256"/>
    </row>
    <row r="300" spans="1:17" ht="13.5">
      <c r="A300" s="24"/>
      <c r="B300" s="261" t="s">
        <v>347</v>
      </c>
      <c r="C300" s="265" t="s">
        <v>89</v>
      </c>
      <c r="D300" s="391"/>
      <c r="E300" s="125"/>
      <c r="F300" s="391"/>
      <c r="G300" s="88"/>
      <c r="H300" s="384">
        <f>IF(F300=0,D300*G300,D300*F300*G300)</f>
        <v>0</v>
      </c>
      <c r="I300" s="373"/>
      <c r="J300" s="475"/>
      <c r="K300" s="556"/>
      <c r="L300" s="557"/>
      <c r="M300" s="289"/>
      <c r="N300" s="256"/>
      <c r="O300" s="256"/>
      <c r="P300" s="256"/>
      <c r="Q300" s="256"/>
    </row>
    <row r="301" spans="1:17" ht="13.5">
      <c r="A301" s="24"/>
      <c r="B301" s="265"/>
      <c r="C301" s="265" t="s">
        <v>88</v>
      </c>
      <c r="D301" s="392"/>
      <c r="E301" s="125"/>
      <c r="F301" s="391"/>
      <c r="G301" s="88"/>
      <c r="H301" s="384">
        <f>D301*H300</f>
        <v>0</v>
      </c>
      <c r="I301" s="373"/>
      <c r="J301" s="475"/>
      <c r="K301" s="556"/>
      <c r="L301" s="557"/>
      <c r="M301" s="289"/>
      <c r="N301" s="256"/>
      <c r="O301" s="256"/>
      <c r="P301" s="256"/>
      <c r="Q301" s="256"/>
    </row>
    <row r="302" spans="1:17" ht="13.5">
      <c r="A302" s="24"/>
      <c r="B302" s="266"/>
      <c r="C302" s="266" t="s">
        <v>86</v>
      </c>
      <c r="D302" s="393"/>
      <c r="E302" s="123"/>
      <c r="F302" s="395"/>
      <c r="G302" s="124"/>
      <c r="H302" s="385">
        <f>(H300+H301)*D302</f>
        <v>0</v>
      </c>
      <c r="I302" s="375">
        <f>SUM(H300:H302)</f>
        <v>0</v>
      </c>
      <c r="J302" s="336"/>
      <c r="K302" s="556"/>
      <c r="L302" s="557"/>
      <c r="M302" s="256"/>
      <c r="N302" s="256"/>
      <c r="O302" s="256"/>
      <c r="P302" s="256"/>
      <c r="Q302" s="256"/>
    </row>
    <row r="303" spans="1:17" ht="13.5">
      <c r="A303" s="24"/>
      <c r="B303" s="261" t="s">
        <v>352</v>
      </c>
      <c r="C303" s="265" t="s">
        <v>89</v>
      </c>
      <c r="D303" s="391"/>
      <c r="E303" s="125"/>
      <c r="F303" s="391"/>
      <c r="G303" s="88"/>
      <c r="H303" s="384">
        <f>IF(F303=0,D303*G303,D303*F303*G303)</f>
        <v>0</v>
      </c>
      <c r="I303" s="373"/>
      <c r="J303" s="475"/>
      <c r="K303" s="556"/>
      <c r="L303" s="557"/>
      <c r="M303" s="256"/>
      <c r="N303" s="256"/>
      <c r="O303" s="256"/>
      <c r="P303" s="256"/>
      <c r="Q303" s="256"/>
    </row>
    <row r="304" spans="1:17" ht="13.5">
      <c r="A304" s="24"/>
      <c r="B304" s="265"/>
      <c r="C304" s="265" t="s">
        <v>88</v>
      </c>
      <c r="D304" s="392"/>
      <c r="E304" s="125"/>
      <c r="F304" s="391"/>
      <c r="G304" s="88"/>
      <c r="H304" s="384">
        <f>D304*H303</f>
        <v>0</v>
      </c>
      <c r="I304" s="373"/>
      <c r="J304" s="475"/>
      <c r="K304" s="556"/>
      <c r="L304" s="557"/>
      <c r="M304" s="256"/>
      <c r="N304" s="256"/>
      <c r="O304" s="256"/>
      <c r="P304" s="256"/>
      <c r="Q304" s="256"/>
    </row>
    <row r="305" spans="1:17" ht="13.5">
      <c r="A305" s="24"/>
      <c r="B305" s="266"/>
      <c r="C305" s="266" t="s">
        <v>86</v>
      </c>
      <c r="D305" s="393"/>
      <c r="E305" s="123"/>
      <c r="F305" s="395"/>
      <c r="G305" s="124"/>
      <c r="H305" s="385">
        <f>(H303+H304)*D305</f>
        <v>0</v>
      </c>
      <c r="I305" s="375">
        <f>SUM(H303:H305)</f>
        <v>0</v>
      </c>
      <c r="J305" s="336"/>
      <c r="K305" s="556"/>
      <c r="L305" s="557"/>
      <c r="M305" s="256"/>
      <c r="N305" s="256"/>
      <c r="O305" s="256"/>
      <c r="P305" s="256"/>
      <c r="Q305" s="256"/>
    </row>
    <row r="306" spans="1:17" ht="13.5">
      <c r="A306" s="24"/>
      <c r="B306" s="261" t="s">
        <v>370</v>
      </c>
      <c r="C306" s="265" t="s">
        <v>89</v>
      </c>
      <c r="D306" s="391"/>
      <c r="E306" s="125"/>
      <c r="F306" s="391"/>
      <c r="G306" s="88"/>
      <c r="H306" s="384">
        <f>IF(F306=0,D306*G306,D306*F306*G306)</f>
        <v>0</v>
      </c>
      <c r="I306" s="373"/>
      <c r="J306" s="475"/>
      <c r="K306" s="563"/>
      <c r="L306" s="560"/>
      <c r="M306" s="256"/>
      <c r="N306" s="256"/>
      <c r="O306" s="256"/>
      <c r="P306" s="256"/>
      <c r="Q306" s="256"/>
    </row>
    <row r="307" spans="1:17" ht="13.5">
      <c r="A307" s="24"/>
      <c r="B307" s="265"/>
      <c r="C307" s="265" t="s">
        <v>88</v>
      </c>
      <c r="D307" s="392"/>
      <c r="E307" s="125"/>
      <c r="F307" s="391"/>
      <c r="G307" s="88"/>
      <c r="H307" s="384">
        <f>D307*H306</f>
        <v>0</v>
      </c>
      <c r="I307" s="373"/>
      <c r="J307" s="475"/>
      <c r="K307" s="556"/>
      <c r="L307" s="557"/>
      <c r="M307" s="256"/>
      <c r="N307" s="256"/>
      <c r="O307" s="256"/>
      <c r="P307" s="256"/>
      <c r="Q307" s="256"/>
    </row>
    <row r="308" spans="1:17" ht="13.5">
      <c r="A308" s="24"/>
      <c r="B308" s="266"/>
      <c r="C308" s="266" t="s">
        <v>86</v>
      </c>
      <c r="D308" s="393"/>
      <c r="E308" s="123"/>
      <c r="F308" s="395"/>
      <c r="G308" s="124"/>
      <c r="H308" s="385">
        <f>(H306+H307)*D308</f>
        <v>0</v>
      </c>
      <c r="I308" s="375">
        <f>SUM(H306:H308)</f>
        <v>0</v>
      </c>
      <c r="J308" s="336"/>
      <c r="K308" s="556"/>
      <c r="L308" s="557"/>
      <c r="M308" s="256"/>
      <c r="N308" s="256"/>
      <c r="O308" s="256"/>
      <c r="P308" s="256"/>
      <c r="Q308" s="256"/>
    </row>
    <row r="309" spans="1:17" ht="13.5">
      <c r="A309" s="24"/>
      <c r="B309" s="261" t="s">
        <v>343</v>
      </c>
      <c r="C309" s="265" t="s">
        <v>89</v>
      </c>
      <c r="D309" s="391"/>
      <c r="E309" s="125"/>
      <c r="F309" s="391"/>
      <c r="G309" s="88"/>
      <c r="H309" s="384">
        <f>IF(F309=0,D309*G309,D309*F309*G309)</f>
        <v>0</v>
      </c>
      <c r="I309" s="373"/>
      <c r="J309" s="475"/>
      <c r="K309" s="563"/>
      <c r="L309" s="560"/>
      <c r="M309" s="256"/>
      <c r="N309" s="256"/>
      <c r="O309" s="256"/>
      <c r="P309" s="256"/>
      <c r="Q309" s="256"/>
    </row>
    <row r="310" spans="1:17" ht="13.5">
      <c r="A310" s="24"/>
      <c r="B310" s="265"/>
      <c r="C310" s="265" t="s">
        <v>88</v>
      </c>
      <c r="D310" s="392"/>
      <c r="E310" s="125"/>
      <c r="F310" s="391"/>
      <c r="G310" s="88"/>
      <c r="H310" s="384">
        <f>D310*H309</f>
        <v>0</v>
      </c>
      <c r="I310" s="373"/>
      <c r="J310" s="475"/>
      <c r="K310" s="556"/>
      <c r="L310" s="557"/>
      <c r="M310" s="256"/>
      <c r="N310" s="256"/>
      <c r="O310" s="256"/>
      <c r="P310" s="256"/>
      <c r="Q310" s="256"/>
    </row>
    <row r="311" spans="1:17" ht="13.5">
      <c r="A311" s="24"/>
      <c r="B311" s="266"/>
      <c r="C311" s="266" t="s">
        <v>86</v>
      </c>
      <c r="D311" s="393"/>
      <c r="E311" s="123"/>
      <c r="F311" s="395"/>
      <c r="G311" s="124"/>
      <c r="H311" s="385">
        <f>(H309+H310)*D311</f>
        <v>0</v>
      </c>
      <c r="I311" s="375">
        <f>SUM(H309:H311)</f>
        <v>0</v>
      </c>
      <c r="J311" s="336"/>
      <c r="K311" s="556"/>
      <c r="L311" s="557"/>
      <c r="M311" s="256"/>
      <c r="N311" s="256"/>
      <c r="O311" s="256"/>
      <c r="P311" s="256"/>
      <c r="Q311" s="256"/>
    </row>
    <row r="312" spans="1:17" ht="13.5">
      <c r="A312" s="24"/>
      <c r="B312" s="261" t="s">
        <v>344</v>
      </c>
      <c r="C312" s="265" t="s">
        <v>89</v>
      </c>
      <c r="D312" s="391"/>
      <c r="E312" s="125"/>
      <c r="F312" s="391"/>
      <c r="G312" s="88"/>
      <c r="H312" s="384">
        <f>IF(F312=0,D312*G312,D312*F312*G312)</f>
        <v>0</v>
      </c>
      <c r="I312" s="373"/>
      <c r="J312" s="336"/>
      <c r="K312" s="563"/>
      <c r="L312" s="560"/>
      <c r="M312" s="256"/>
      <c r="N312" s="256"/>
      <c r="O312" s="256"/>
      <c r="P312" s="256"/>
      <c r="Q312" s="256"/>
    </row>
    <row r="313" spans="1:17" ht="13.5">
      <c r="A313" s="24"/>
      <c r="B313" s="265"/>
      <c r="C313" s="265" t="s">
        <v>88</v>
      </c>
      <c r="D313" s="392"/>
      <c r="E313" s="125"/>
      <c r="F313" s="391"/>
      <c r="G313" s="88"/>
      <c r="H313" s="384">
        <f>D313*H312</f>
        <v>0</v>
      </c>
      <c r="I313" s="373"/>
      <c r="J313" s="475"/>
      <c r="K313" s="206"/>
      <c r="L313" s="207"/>
      <c r="M313" s="256"/>
      <c r="N313" s="256"/>
      <c r="O313" s="256"/>
      <c r="P313" s="256"/>
      <c r="Q313" s="256"/>
    </row>
    <row r="314" spans="1:17" ht="14.25" thickBot="1">
      <c r="A314" s="24"/>
      <c r="B314" s="266"/>
      <c r="C314" s="266" t="s">
        <v>86</v>
      </c>
      <c r="D314" s="393"/>
      <c r="E314" s="123"/>
      <c r="F314" s="395"/>
      <c r="G314" s="124"/>
      <c r="H314" s="385">
        <f>(H312+H313)*D314</f>
        <v>0</v>
      </c>
      <c r="I314" s="375">
        <f>SUM(H312:H314)</f>
        <v>0</v>
      </c>
      <c r="J314" s="488">
        <f>SUM(I270:I320)</f>
        <v>0</v>
      </c>
      <c r="K314" s="556"/>
      <c r="L314" s="557"/>
      <c r="M314" s="256"/>
      <c r="N314" s="256"/>
      <c r="O314" s="256"/>
      <c r="P314" s="256"/>
      <c r="Q314" s="256"/>
    </row>
    <row r="315" spans="1:17" ht="14.25" thickTop="1">
      <c r="A315" s="24"/>
      <c r="B315" s="261" t="s">
        <v>363</v>
      </c>
      <c r="C315" s="265" t="s">
        <v>89</v>
      </c>
      <c r="D315" s="391"/>
      <c r="E315" s="125"/>
      <c r="F315" s="391"/>
      <c r="G315" s="88"/>
      <c r="H315" s="384">
        <f>IF(F315=0,D315*G315,D315*F315*G315)</f>
        <v>0</v>
      </c>
      <c r="I315" s="373"/>
      <c r="J315" s="210"/>
      <c r="K315" s="563"/>
      <c r="L315" s="560"/>
      <c r="M315" s="256"/>
      <c r="N315" s="256"/>
      <c r="O315" s="256"/>
      <c r="P315" s="256"/>
      <c r="Q315" s="256"/>
    </row>
    <row r="316" spans="1:17" ht="13.5">
      <c r="A316" s="24"/>
      <c r="B316" s="265"/>
      <c r="C316" s="265" t="s">
        <v>88</v>
      </c>
      <c r="D316" s="392"/>
      <c r="E316" s="125"/>
      <c r="F316" s="391"/>
      <c r="G316" s="88"/>
      <c r="H316" s="384">
        <f>D316*H315</f>
        <v>0</v>
      </c>
      <c r="I316" s="373"/>
      <c r="J316" s="475"/>
      <c r="K316" s="563"/>
      <c r="L316" s="560"/>
      <c r="M316" s="256"/>
      <c r="N316" s="256"/>
      <c r="O316" s="256"/>
      <c r="P316" s="256"/>
      <c r="Q316" s="256"/>
    </row>
    <row r="317" spans="1:17" ht="13.5">
      <c r="A317" s="24"/>
      <c r="B317" s="266"/>
      <c r="C317" s="266" t="s">
        <v>86</v>
      </c>
      <c r="D317" s="393"/>
      <c r="E317" s="123"/>
      <c r="F317" s="395"/>
      <c r="G317" s="124"/>
      <c r="H317" s="385">
        <f>(H315+H316)*D317</f>
        <v>0</v>
      </c>
      <c r="I317" s="375">
        <f>SUM(H315:H317)</f>
        <v>0</v>
      </c>
      <c r="J317" s="475"/>
      <c r="K317" s="556"/>
      <c r="L317" s="557"/>
      <c r="M317" s="256"/>
      <c r="N317" s="256"/>
      <c r="O317" s="256"/>
      <c r="P317" s="256"/>
      <c r="Q317" s="256"/>
    </row>
    <row r="318" spans="1:17" ht="13.5">
      <c r="A318" s="24"/>
      <c r="B318" s="261" t="s">
        <v>345</v>
      </c>
      <c r="C318" s="265" t="s">
        <v>89</v>
      </c>
      <c r="D318" s="366"/>
      <c r="E318" s="77"/>
      <c r="F318" s="366"/>
      <c r="G318" s="76"/>
      <c r="H318" s="384">
        <f>IF(F318=0,D318*G318,D318*F318*G318)</f>
        <v>0</v>
      </c>
      <c r="I318" s="376"/>
      <c r="J318" s="336"/>
      <c r="K318" s="556"/>
      <c r="L318" s="557"/>
      <c r="M318" s="256"/>
      <c r="N318" s="256"/>
      <c r="O318" s="256"/>
      <c r="P318" s="256"/>
      <c r="Q318" s="256"/>
    </row>
    <row r="319" spans="1:17" ht="13.5">
      <c r="A319" s="24"/>
      <c r="B319" s="261"/>
      <c r="C319" s="265" t="s">
        <v>88</v>
      </c>
      <c r="D319" s="392"/>
      <c r="E319" s="125"/>
      <c r="F319" s="391"/>
      <c r="G319" s="88"/>
      <c r="H319" s="384">
        <f>D319*H318</f>
        <v>0</v>
      </c>
      <c r="I319" s="373"/>
      <c r="J319" s="475"/>
      <c r="K319" s="563"/>
      <c r="L319" s="560"/>
      <c r="M319" s="256"/>
      <c r="N319" s="256"/>
      <c r="O319" s="256"/>
      <c r="P319" s="256"/>
      <c r="Q319" s="256"/>
    </row>
    <row r="320" spans="1:17" ht="14.25" thickBot="1">
      <c r="A320" s="24"/>
      <c r="B320" s="272"/>
      <c r="C320" s="437" t="s">
        <v>86</v>
      </c>
      <c r="D320" s="393"/>
      <c r="E320" s="130"/>
      <c r="F320" s="422"/>
      <c r="G320" s="131"/>
      <c r="H320" s="420">
        <f>(H318+H319)*D320</f>
        <v>0</v>
      </c>
      <c r="I320" s="421">
        <f>SUM(H318:H320)</f>
        <v>0</v>
      </c>
      <c r="J320" s="475"/>
      <c r="K320" s="556"/>
      <c r="L320" s="557"/>
      <c r="M320" s="256"/>
      <c r="N320" s="256"/>
      <c r="O320" s="256"/>
      <c r="P320" s="256"/>
      <c r="Q320" s="256"/>
    </row>
    <row r="321" spans="1:17" ht="14.25" thickTop="1">
      <c r="A321" s="25"/>
      <c r="B321" s="260" t="s">
        <v>147</v>
      </c>
      <c r="C321" s="260"/>
      <c r="D321" s="426"/>
      <c r="E321" s="426"/>
      <c r="F321" s="426"/>
      <c r="G321" s="427"/>
      <c r="H321" s="428"/>
      <c r="I321" s="429"/>
      <c r="J321" s="336"/>
      <c r="K321" s="556"/>
      <c r="L321" s="557"/>
      <c r="M321" s="256"/>
      <c r="N321" s="256"/>
      <c r="O321" s="256"/>
      <c r="P321" s="256"/>
      <c r="Q321" s="256"/>
    </row>
    <row r="322" spans="1:17" ht="13.5">
      <c r="A322" s="24"/>
      <c r="B322" s="261" t="s">
        <v>376</v>
      </c>
      <c r="C322" s="265" t="s">
        <v>89</v>
      </c>
      <c r="D322" s="391"/>
      <c r="E322" s="125"/>
      <c r="F322" s="391"/>
      <c r="G322" s="88"/>
      <c r="H322" s="384">
        <f>IF(F322=0,D322*G322,D322*F322*G322)</f>
        <v>0</v>
      </c>
      <c r="I322" s="373"/>
      <c r="J322" s="475"/>
      <c r="K322" s="563"/>
      <c r="L322" s="560"/>
      <c r="M322" s="256"/>
      <c r="N322" s="256"/>
      <c r="O322" s="256"/>
      <c r="P322" s="256"/>
      <c r="Q322" s="256"/>
    </row>
    <row r="323" spans="1:17" ht="13.5">
      <c r="A323" s="24"/>
      <c r="B323" s="265"/>
      <c r="C323" s="265" t="s">
        <v>88</v>
      </c>
      <c r="D323" s="392"/>
      <c r="E323" s="125"/>
      <c r="F323" s="391"/>
      <c r="G323" s="88"/>
      <c r="H323" s="384">
        <f>D323*H322</f>
        <v>0</v>
      </c>
      <c r="I323" s="373"/>
      <c r="J323" s="475"/>
      <c r="K323" s="556"/>
      <c r="L323" s="557"/>
      <c r="M323" s="256"/>
      <c r="N323" s="256"/>
      <c r="O323" s="256"/>
      <c r="P323" s="256"/>
      <c r="Q323" s="256"/>
    </row>
    <row r="324" spans="1:17" ht="13.5">
      <c r="A324" s="24"/>
      <c r="B324" s="266"/>
      <c r="C324" s="266" t="s">
        <v>86</v>
      </c>
      <c r="D324" s="393"/>
      <c r="E324" s="123"/>
      <c r="F324" s="395"/>
      <c r="G324" s="124"/>
      <c r="H324" s="385">
        <f>(H322+H323)*D324</f>
        <v>0</v>
      </c>
      <c r="I324" s="375">
        <f>SUM(H322:H324)</f>
        <v>0</v>
      </c>
      <c r="J324" s="336"/>
      <c r="K324" s="556"/>
      <c r="L324" s="557"/>
      <c r="M324" s="256"/>
      <c r="N324" s="256"/>
      <c r="O324" s="256"/>
      <c r="P324" s="256"/>
      <c r="Q324" s="256"/>
    </row>
    <row r="325" spans="1:17" ht="13.5">
      <c r="A325" s="24"/>
      <c r="B325" s="261" t="s">
        <v>377</v>
      </c>
      <c r="C325" s="265" t="s">
        <v>89</v>
      </c>
      <c r="D325" s="391"/>
      <c r="E325" s="125"/>
      <c r="F325" s="391"/>
      <c r="G325" s="88"/>
      <c r="H325" s="384">
        <f>IF(F325=0,D325*G325,D325*F325*G325)</f>
        <v>0</v>
      </c>
      <c r="I325" s="373"/>
      <c r="J325" s="475"/>
      <c r="K325" s="563"/>
      <c r="L325" s="560"/>
      <c r="M325" s="256"/>
      <c r="N325" s="256"/>
      <c r="O325" s="256"/>
      <c r="P325" s="256"/>
      <c r="Q325" s="256"/>
    </row>
    <row r="326" spans="1:17" ht="13.5">
      <c r="A326" s="24"/>
      <c r="B326" s="265"/>
      <c r="C326" s="265" t="s">
        <v>88</v>
      </c>
      <c r="D326" s="392"/>
      <c r="E326" s="125"/>
      <c r="F326" s="391"/>
      <c r="G326" s="88"/>
      <c r="H326" s="384">
        <f>D326*H325</f>
        <v>0</v>
      </c>
      <c r="I326" s="373"/>
      <c r="J326" s="475"/>
      <c r="K326" s="556"/>
      <c r="L326" s="557"/>
      <c r="M326" s="256"/>
      <c r="N326" s="256"/>
      <c r="O326" s="256"/>
      <c r="P326" s="256"/>
      <c r="Q326" s="256"/>
    </row>
    <row r="327" spans="1:17" ht="13.5">
      <c r="A327" s="24"/>
      <c r="B327" s="266"/>
      <c r="C327" s="266" t="s">
        <v>86</v>
      </c>
      <c r="D327" s="393"/>
      <c r="E327" s="123"/>
      <c r="F327" s="395"/>
      <c r="G327" s="124"/>
      <c r="H327" s="385">
        <f>(H325+H326)*D327</f>
        <v>0</v>
      </c>
      <c r="I327" s="375">
        <f>SUM(H325:H327)</f>
        <v>0</v>
      </c>
      <c r="J327" s="336"/>
      <c r="K327" s="556"/>
      <c r="L327" s="557"/>
      <c r="M327" s="256"/>
      <c r="N327" s="256"/>
      <c r="O327" s="256"/>
      <c r="P327" s="256"/>
      <c r="Q327" s="256"/>
    </row>
    <row r="328" spans="1:17" ht="13.5">
      <c r="A328" s="24"/>
      <c r="B328" s="261" t="s">
        <v>149</v>
      </c>
      <c r="C328" s="265" t="s">
        <v>89</v>
      </c>
      <c r="D328" s="391"/>
      <c r="E328" s="125"/>
      <c r="F328" s="391"/>
      <c r="G328" s="88"/>
      <c r="H328" s="384">
        <f>IF(F328=0,D328*G328,D328*F328*G328)</f>
        <v>0</v>
      </c>
      <c r="I328" s="373"/>
      <c r="J328" s="475"/>
      <c r="K328" s="563"/>
      <c r="L328" s="560"/>
      <c r="M328" s="256"/>
      <c r="N328" s="256"/>
      <c r="O328" s="256"/>
      <c r="P328" s="256"/>
      <c r="Q328" s="256"/>
    </row>
    <row r="329" spans="1:17" ht="13.5">
      <c r="A329" s="24"/>
      <c r="B329" s="265"/>
      <c r="C329" s="265" t="s">
        <v>88</v>
      </c>
      <c r="D329" s="392"/>
      <c r="E329" s="125"/>
      <c r="F329" s="391"/>
      <c r="G329" s="88"/>
      <c r="H329" s="384">
        <f>D329*H328</f>
        <v>0</v>
      </c>
      <c r="I329" s="373"/>
      <c r="J329" s="475"/>
      <c r="K329" s="556"/>
      <c r="L329" s="557"/>
      <c r="M329" s="256"/>
      <c r="N329" s="256"/>
      <c r="O329" s="256"/>
      <c r="P329" s="256"/>
      <c r="Q329" s="256"/>
    </row>
    <row r="330" spans="1:17" ht="13.5">
      <c r="A330" s="24"/>
      <c r="B330" s="266"/>
      <c r="C330" s="266" t="s">
        <v>86</v>
      </c>
      <c r="D330" s="393"/>
      <c r="E330" s="123"/>
      <c r="F330" s="395"/>
      <c r="G330" s="124"/>
      <c r="H330" s="385">
        <f>(H328+H329)*D330</f>
        <v>0</v>
      </c>
      <c r="I330" s="375">
        <f>SUM(H328:H330)</f>
        <v>0</v>
      </c>
      <c r="J330" s="336"/>
      <c r="K330" s="556"/>
      <c r="L330" s="557"/>
      <c r="M330" s="256"/>
      <c r="N330" s="256"/>
      <c r="O330" s="256"/>
      <c r="P330" s="256"/>
      <c r="Q330" s="256"/>
    </row>
    <row r="331" spans="1:17" ht="13.5">
      <c r="A331" s="24"/>
      <c r="B331" s="261" t="s">
        <v>150</v>
      </c>
      <c r="C331" s="265" t="s">
        <v>89</v>
      </c>
      <c r="D331" s="391"/>
      <c r="E331" s="125"/>
      <c r="F331" s="391"/>
      <c r="G331" s="88"/>
      <c r="H331" s="384">
        <f>IF(F331=0,D331*G331,D331*F331*G331)</f>
        <v>0</v>
      </c>
      <c r="I331" s="373"/>
      <c r="J331" s="475"/>
      <c r="K331" s="563"/>
      <c r="L331" s="560"/>
      <c r="M331" s="256"/>
      <c r="N331" s="256"/>
      <c r="O331" s="256"/>
      <c r="P331" s="256"/>
      <c r="Q331" s="256"/>
    </row>
    <row r="332" spans="1:17" ht="13.5">
      <c r="A332" s="24"/>
      <c r="B332" s="265"/>
      <c r="C332" s="265" t="s">
        <v>88</v>
      </c>
      <c r="D332" s="392"/>
      <c r="E332" s="125"/>
      <c r="F332" s="391"/>
      <c r="G332" s="88"/>
      <c r="H332" s="384">
        <f>D332*H331</f>
        <v>0</v>
      </c>
      <c r="I332" s="373"/>
      <c r="J332" s="475"/>
      <c r="K332" s="556"/>
      <c r="L332" s="557"/>
      <c r="M332" s="256"/>
      <c r="N332" s="256"/>
      <c r="O332" s="256"/>
      <c r="P332" s="256"/>
      <c r="Q332" s="256"/>
    </row>
    <row r="333" spans="1:17" ht="13.5">
      <c r="A333" s="24"/>
      <c r="B333" s="266"/>
      <c r="C333" s="266" t="s">
        <v>86</v>
      </c>
      <c r="D333" s="393"/>
      <c r="E333" s="123"/>
      <c r="F333" s="395"/>
      <c r="G333" s="124"/>
      <c r="H333" s="385">
        <f>(H331+H332)*D333</f>
        <v>0</v>
      </c>
      <c r="I333" s="375">
        <f>SUM(H331:H333)</f>
        <v>0</v>
      </c>
      <c r="J333" s="336"/>
      <c r="K333" s="556"/>
      <c r="L333" s="557"/>
      <c r="M333" s="256"/>
      <c r="N333" s="256"/>
      <c r="O333" s="256"/>
      <c r="P333" s="256"/>
      <c r="Q333" s="256"/>
    </row>
    <row r="334" spans="1:17" ht="13.5">
      <c r="A334" s="24"/>
      <c r="B334" s="261" t="s">
        <v>152</v>
      </c>
      <c r="C334" s="265" t="s">
        <v>89</v>
      </c>
      <c r="D334" s="391"/>
      <c r="E334" s="125"/>
      <c r="F334" s="391"/>
      <c r="G334" s="88"/>
      <c r="H334" s="384">
        <f>IF(F334=0,D334*G334,D334*F334*G334)</f>
        <v>0</v>
      </c>
      <c r="I334" s="373"/>
      <c r="J334" s="336"/>
      <c r="K334" s="563"/>
      <c r="L334" s="560"/>
      <c r="M334" s="256"/>
      <c r="N334" s="256"/>
      <c r="O334" s="256"/>
      <c r="P334" s="256"/>
      <c r="Q334" s="256"/>
    </row>
    <row r="335" spans="1:17" ht="13.5">
      <c r="A335" s="24"/>
      <c r="B335" s="265"/>
      <c r="C335" s="265" t="s">
        <v>88</v>
      </c>
      <c r="D335" s="392"/>
      <c r="E335" s="125"/>
      <c r="F335" s="391"/>
      <c r="G335" s="88"/>
      <c r="H335" s="384">
        <f>D335*H334</f>
        <v>0</v>
      </c>
      <c r="I335" s="373"/>
      <c r="J335" s="475"/>
      <c r="K335" s="206"/>
      <c r="L335" s="207"/>
      <c r="M335" s="256"/>
      <c r="N335" s="256"/>
      <c r="O335" s="256"/>
      <c r="P335" s="256"/>
      <c r="Q335" s="256"/>
    </row>
    <row r="336" spans="1:17" ht="14.25" thickBot="1">
      <c r="A336" s="24"/>
      <c r="B336" s="266"/>
      <c r="C336" s="266" t="s">
        <v>86</v>
      </c>
      <c r="D336" s="393"/>
      <c r="E336" s="123"/>
      <c r="F336" s="395"/>
      <c r="G336" s="124"/>
      <c r="H336" s="385">
        <f>(H334+H335)*D336</f>
        <v>0</v>
      </c>
      <c r="I336" s="375">
        <f>SUM(H334:H336)</f>
        <v>0</v>
      </c>
      <c r="J336" s="488">
        <f>SUM(I322:I342)</f>
        <v>0</v>
      </c>
      <c r="K336" s="556"/>
      <c r="L336" s="557"/>
      <c r="M336" s="256"/>
      <c r="N336" s="256"/>
      <c r="O336" s="256"/>
      <c r="P336" s="256"/>
      <c r="Q336" s="256"/>
    </row>
    <row r="337" spans="1:17" ht="14.25" thickTop="1">
      <c r="A337" s="24"/>
      <c r="B337" s="261" t="s">
        <v>151</v>
      </c>
      <c r="C337" s="265" t="s">
        <v>89</v>
      </c>
      <c r="D337" s="391"/>
      <c r="E337" s="125"/>
      <c r="F337" s="391"/>
      <c r="G337" s="88"/>
      <c r="H337" s="384">
        <f>IF(F337=0,D337*G337,D337*F337*G337)</f>
        <v>0</v>
      </c>
      <c r="I337" s="373"/>
      <c r="J337" s="210"/>
      <c r="K337" s="563"/>
      <c r="L337" s="560"/>
      <c r="M337" s="256"/>
      <c r="N337" s="256"/>
      <c r="O337" s="256"/>
      <c r="P337" s="256"/>
      <c r="Q337" s="256"/>
    </row>
    <row r="338" spans="1:17" ht="13.5">
      <c r="A338" s="24"/>
      <c r="B338" s="265"/>
      <c r="C338" s="265" t="s">
        <v>88</v>
      </c>
      <c r="D338" s="392"/>
      <c r="E338" s="125"/>
      <c r="F338" s="391"/>
      <c r="G338" s="88"/>
      <c r="H338" s="384">
        <f>D338*H337</f>
        <v>0</v>
      </c>
      <c r="I338" s="373"/>
      <c r="J338" s="475"/>
      <c r="K338" s="563"/>
      <c r="L338" s="560"/>
      <c r="M338" s="256"/>
      <c r="N338" s="256"/>
      <c r="O338" s="256"/>
      <c r="P338" s="256"/>
      <c r="Q338" s="256"/>
    </row>
    <row r="339" spans="1:17" ht="13.5">
      <c r="A339" s="24"/>
      <c r="B339" s="266"/>
      <c r="C339" s="266" t="s">
        <v>86</v>
      </c>
      <c r="D339" s="393"/>
      <c r="E339" s="123"/>
      <c r="F339" s="395"/>
      <c r="G339" s="124"/>
      <c r="H339" s="385">
        <f>(H337+H338)*D339</f>
        <v>0</v>
      </c>
      <c r="I339" s="375">
        <f>SUM(H337:H339)</f>
        <v>0</v>
      </c>
      <c r="J339" s="475"/>
      <c r="K339" s="556"/>
      <c r="L339" s="557"/>
      <c r="M339" s="256"/>
      <c r="N339" s="256"/>
      <c r="O339" s="256"/>
      <c r="P339" s="256"/>
      <c r="Q339" s="256"/>
    </row>
    <row r="340" spans="1:17" ht="13.5">
      <c r="A340" s="24"/>
      <c r="B340" s="261" t="s">
        <v>83</v>
      </c>
      <c r="C340" s="265" t="s">
        <v>89</v>
      </c>
      <c r="D340" s="366"/>
      <c r="E340" s="77"/>
      <c r="F340" s="366"/>
      <c r="G340" s="76"/>
      <c r="H340" s="384">
        <f>IF(F340=0,D340*G340,D340*F340*G340)</f>
        <v>0</v>
      </c>
      <c r="I340" s="376"/>
      <c r="J340" s="336"/>
      <c r="K340" s="556"/>
      <c r="L340" s="557"/>
      <c r="M340" s="256"/>
      <c r="N340" s="256"/>
      <c r="O340" s="256"/>
      <c r="P340" s="256"/>
      <c r="Q340" s="256"/>
    </row>
    <row r="341" spans="1:17" ht="13.5">
      <c r="A341" s="24"/>
      <c r="B341" s="261"/>
      <c r="C341" s="265" t="s">
        <v>88</v>
      </c>
      <c r="D341" s="392"/>
      <c r="E341" s="125"/>
      <c r="F341" s="391"/>
      <c r="G341" s="88"/>
      <c r="H341" s="384">
        <f>D341*H340</f>
        <v>0</v>
      </c>
      <c r="I341" s="373"/>
      <c r="J341" s="475"/>
      <c r="K341" s="563"/>
      <c r="L341" s="560"/>
      <c r="M341" s="256"/>
      <c r="N341" s="256"/>
      <c r="O341" s="256"/>
      <c r="P341" s="256"/>
      <c r="Q341" s="256"/>
    </row>
    <row r="342" spans="1:17" ht="14.25" thickBot="1">
      <c r="A342" s="24"/>
      <c r="B342" s="272"/>
      <c r="C342" s="437" t="s">
        <v>86</v>
      </c>
      <c r="D342" s="393"/>
      <c r="E342" s="130"/>
      <c r="F342" s="422"/>
      <c r="G342" s="131"/>
      <c r="H342" s="420">
        <f>(H340+H341)*D342</f>
        <v>0</v>
      </c>
      <c r="I342" s="421">
        <f>SUM(H340:H342)</f>
        <v>0</v>
      </c>
      <c r="J342" s="336"/>
      <c r="K342" s="556"/>
      <c r="L342" s="557"/>
      <c r="M342" s="256"/>
      <c r="N342" s="256"/>
      <c r="O342" s="256"/>
      <c r="P342" s="256"/>
      <c r="Q342" s="256"/>
    </row>
    <row r="343" spans="1:17" ht="14.25" thickTop="1">
      <c r="A343" s="25"/>
      <c r="B343" s="260" t="s">
        <v>155</v>
      </c>
      <c r="C343" s="260"/>
      <c r="D343" s="426"/>
      <c r="E343" s="426"/>
      <c r="F343" s="426"/>
      <c r="G343" s="427"/>
      <c r="H343" s="428"/>
      <c r="I343" s="429"/>
      <c r="J343" s="336"/>
      <c r="K343" s="556"/>
      <c r="L343" s="557"/>
      <c r="M343" s="256"/>
      <c r="N343" s="256"/>
      <c r="O343" s="256"/>
      <c r="P343" s="256"/>
      <c r="Q343" s="256"/>
    </row>
    <row r="344" spans="1:17" ht="13.5">
      <c r="A344" s="24"/>
      <c r="B344" s="261" t="s">
        <v>128</v>
      </c>
      <c r="C344" s="265" t="s">
        <v>89</v>
      </c>
      <c r="D344" s="391"/>
      <c r="E344" s="391"/>
      <c r="F344" s="390"/>
      <c r="G344" s="402"/>
      <c r="H344" s="396">
        <f>IF(F344=0,D344*G344,D344*F344*G344)</f>
        <v>0</v>
      </c>
      <c r="I344" s="373"/>
      <c r="J344" s="475"/>
      <c r="K344" s="563"/>
      <c r="L344" s="560"/>
      <c r="M344" s="256"/>
      <c r="N344" s="256"/>
      <c r="O344" s="256"/>
      <c r="P344" s="256"/>
      <c r="Q344" s="256"/>
    </row>
    <row r="345" spans="1:17" ht="13.5">
      <c r="A345" s="24"/>
      <c r="B345" s="265"/>
      <c r="C345" s="265" t="s">
        <v>88</v>
      </c>
      <c r="D345" s="392"/>
      <c r="E345" s="391"/>
      <c r="F345" s="390"/>
      <c r="G345" s="402"/>
      <c r="H345" s="396">
        <f>D345*H344</f>
        <v>0</v>
      </c>
      <c r="I345" s="373"/>
      <c r="J345" s="475"/>
      <c r="K345" s="556"/>
      <c r="L345" s="557"/>
      <c r="M345" s="256"/>
      <c r="N345" s="256"/>
      <c r="O345" s="256"/>
      <c r="P345" s="256"/>
      <c r="Q345" s="256"/>
    </row>
    <row r="346" spans="1:17" ht="13.5">
      <c r="A346" s="24"/>
      <c r="B346" s="266"/>
      <c r="C346" s="266" t="s">
        <v>86</v>
      </c>
      <c r="D346" s="393"/>
      <c r="E346" s="433"/>
      <c r="F346" s="423"/>
      <c r="G346" s="401"/>
      <c r="H346" s="397">
        <f>(H344+H345)*D346</f>
        <v>0</v>
      </c>
      <c r="I346" s="375">
        <f>SUM(H344:H346)</f>
        <v>0</v>
      </c>
      <c r="J346" s="336"/>
      <c r="K346" s="556"/>
      <c r="L346" s="557"/>
      <c r="M346" s="256"/>
      <c r="N346" s="256"/>
      <c r="O346" s="256"/>
      <c r="P346" s="256"/>
      <c r="Q346" s="256"/>
    </row>
    <row r="347" spans="1:17" ht="13.5">
      <c r="A347" s="24"/>
      <c r="B347" s="261" t="s">
        <v>156</v>
      </c>
      <c r="C347" s="265" t="s">
        <v>89</v>
      </c>
      <c r="D347" s="391"/>
      <c r="E347" s="391"/>
      <c r="F347" s="390"/>
      <c r="G347" s="402"/>
      <c r="H347" s="396">
        <f>IF(F347=0,D347*G347,D347*F347*G347)</f>
        <v>0</v>
      </c>
      <c r="I347" s="373"/>
      <c r="J347" s="336"/>
      <c r="K347" s="206"/>
      <c r="L347" s="560"/>
      <c r="M347" s="256"/>
      <c r="N347" s="256"/>
      <c r="O347" s="256"/>
      <c r="P347" s="256"/>
      <c r="Q347" s="256"/>
    </row>
    <row r="348" spans="1:17" ht="13.5">
      <c r="A348" s="24"/>
      <c r="B348" s="265"/>
      <c r="C348" s="265" t="s">
        <v>88</v>
      </c>
      <c r="D348" s="392"/>
      <c r="E348" s="391"/>
      <c r="F348" s="390"/>
      <c r="G348" s="402"/>
      <c r="H348" s="396">
        <f>D348*H347</f>
        <v>0</v>
      </c>
      <c r="I348" s="376"/>
      <c r="J348" s="475"/>
      <c r="K348" s="206"/>
      <c r="L348" s="207"/>
      <c r="M348" s="256"/>
      <c r="N348" s="256"/>
      <c r="O348" s="256"/>
      <c r="P348" s="256"/>
      <c r="Q348" s="256"/>
    </row>
    <row r="349" spans="1:17" ht="14.25" thickBot="1">
      <c r="A349" s="24"/>
      <c r="B349" s="266"/>
      <c r="C349" s="266" t="s">
        <v>86</v>
      </c>
      <c r="D349" s="393"/>
      <c r="E349" s="433"/>
      <c r="F349" s="423"/>
      <c r="G349" s="401"/>
      <c r="H349" s="397">
        <f>(H347+H348)*D349</f>
        <v>0</v>
      </c>
      <c r="I349" s="375">
        <f>SUM(H347:H349)</f>
        <v>0</v>
      </c>
      <c r="J349" s="488">
        <f>SUM(I344:I355)</f>
        <v>0</v>
      </c>
      <c r="K349" s="556"/>
      <c r="L349" s="557"/>
      <c r="M349" s="256"/>
      <c r="N349" s="256"/>
      <c r="O349" s="256"/>
      <c r="P349" s="256"/>
      <c r="Q349" s="256"/>
    </row>
    <row r="350" spans="1:17" ht="14.25" thickTop="1">
      <c r="A350" s="24"/>
      <c r="B350" s="261" t="s">
        <v>157</v>
      </c>
      <c r="C350" s="265" t="s">
        <v>89</v>
      </c>
      <c r="D350" s="391"/>
      <c r="E350" s="391"/>
      <c r="F350" s="390"/>
      <c r="G350" s="402"/>
      <c r="H350" s="396">
        <f>IF(F350=0,D350*G350,D350*F350*G350)</f>
        <v>0</v>
      </c>
      <c r="I350" s="373"/>
      <c r="J350" s="210"/>
      <c r="K350" s="206"/>
      <c r="L350" s="560"/>
      <c r="M350" s="256"/>
      <c r="N350" s="256"/>
      <c r="O350" s="256"/>
      <c r="P350" s="256"/>
      <c r="Q350" s="256"/>
    </row>
    <row r="351" spans="1:17" ht="13.5">
      <c r="A351" s="24"/>
      <c r="B351" s="265"/>
      <c r="C351" s="265" t="s">
        <v>88</v>
      </c>
      <c r="D351" s="392"/>
      <c r="E351" s="391"/>
      <c r="F351" s="390"/>
      <c r="G351" s="402"/>
      <c r="H351" s="396">
        <f>D351*H350</f>
        <v>0</v>
      </c>
      <c r="I351" s="373"/>
      <c r="J351" s="475"/>
      <c r="K351" s="206"/>
      <c r="L351" s="560"/>
      <c r="M351" s="256"/>
      <c r="N351" s="256"/>
      <c r="O351" s="256"/>
      <c r="P351" s="256"/>
      <c r="Q351" s="256"/>
    </row>
    <row r="352" spans="1:17" ht="13.5">
      <c r="A352" s="24"/>
      <c r="B352" s="266"/>
      <c r="C352" s="266" t="s">
        <v>86</v>
      </c>
      <c r="D352" s="393"/>
      <c r="E352" s="433"/>
      <c r="F352" s="423"/>
      <c r="G352" s="401"/>
      <c r="H352" s="397">
        <f>(H350+H351)*D352</f>
        <v>0</v>
      </c>
      <c r="I352" s="375">
        <f>SUM(H350:H352)</f>
        <v>0</v>
      </c>
      <c r="J352" s="475"/>
      <c r="K352" s="556"/>
      <c r="L352" s="557"/>
      <c r="M352" s="256"/>
      <c r="N352" s="256"/>
      <c r="O352" s="256"/>
      <c r="P352" s="256"/>
      <c r="Q352" s="256"/>
    </row>
    <row r="353" spans="1:17" ht="13.5">
      <c r="A353" s="24"/>
      <c r="B353" s="261" t="s">
        <v>83</v>
      </c>
      <c r="C353" s="265" t="s">
        <v>89</v>
      </c>
      <c r="D353" s="366"/>
      <c r="E353" s="366"/>
      <c r="F353" s="369"/>
      <c r="G353" s="413"/>
      <c r="H353" s="396">
        <f>IF(F353=0,D353*G353,D353*F353*G353)</f>
        <v>0</v>
      </c>
      <c r="I353" s="376"/>
      <c r="J353" s="336"/>
      <c r="K353" s="556"/>
      <c r="L353" s="557"/>
      <c r="M353" s="256"/>
      <c r="N353" s="256"/>
      <c r="O353" s="256"/>
      <c r="P353" s="256"/>
      <c r="Q353" s="256"/>
    </row>
    <row r="354" spans="1:17" ht="13.5">
      <c r="A354" s="24"/>
      <c r="B354" s="261"/>
      <c r="C354" s="265" t="s">
        <v>88</v>
      </c>
      <c r="D354" s="392"/>
      <c r="E354" s="391"/>
      <c r="F354" s="390"/>
      <c r="G354" s="402"/>
      <c r="H354" s="396">
        <f>D354*H353</f>
        <v>0</v>
      </c>
      <c r="I354" s="373"/>
      <c r="J354" s="475"/>
      <c r="K354" s="206"/>
      <c r="L354" s="560"/>
      <c r="M354" s="256"/>
      <c r="N354" s="256"/>
      <c r="O354" s="256"/>
      <c r="P354" s="256"/>
      <c r="Q354" s="256"/>
    </row>
    <row r="355" spans="1:17" ht="14.25" thickBot="1">
      <c r="A355" s="24"/>
      <c r="B355" s="272"/>
      <c r="C355" s="437" t="s">
        <v>86</v>
      </c>
      <c r="D355" s="393"/>
      <c r="E355" s="434"/>
      <c r="F355" s="424"/>
      <c r="G355" s="432"/>
      <c r="H355" s="418">
        <f>(H353+H354)*D355</f>
        <v>0</v>
      </c>
      <c r="I355" s="421">
        <f>SUM(H353:H355)</f>
        <v>0</v>
      </c>
      <c r="J355" s="475"/>
      <c r="K355" s="556"/>
      <c r="L355" s="557"/>
      <c r="M355" s="256"/>
      <c r="N355" s="256"/>
      <c r="O355" s="256"/>
      <c r="P355" s="256"/>
      <c r="Q355" s="256"/>
    </row>
    <row r="356" spans="1:17" ht="14.25" thickTop="1">
      <c r="A356" s="25"/>
      <c r="B356" s="260" t="s">
        <v>158</v>
      </c>
      <c r="C356" s="260"/>
      <c r="D356" s="426"/>
      <c r="E356" s="426"/>
      <c r="F356" s="426"/>
      <c r="G356" s="427"/>
      <c r="H356" s="428"/>
      <c r="I356" s="429"/>
      <c r="J356" s="336"/>
      <c r="K356" s="556"/>
      <c r="L356" s="557"/>
      <c r="M356" s="256"/>
      <c r="N356" s="256"/>
      <c r="O356" s="256"/>
      <c r="P356" s="256"/>
      <c r="Q356" s="256"/>
    </row>
    <row r="357" spans="1:17" ht="13.5">
      <c r="A357" s="24"/>
      <c r="B357" s="261" t="s">
        <v>379</v>
      </c>
      <c r="C357" s="265" t="s">
        <v>89</v>
      </c>
      <c r="D357" s="391"/>
      <c r="E357" s="125"/>
      <c r="F357" s="391"/>
      <c r="G357" s="88"/>
      <c r="H357" s="370">
        <f>IF(F357=0,D357*G357,D357*F357*G357)</f>
        <v>0</v>
      </c>
      <c r="I357" s="373"/>
      <c r="J357" s="475"/>
      <c r="K357" s="206"/>
      <c r="L357" s="560"/>
      <c r="M357" s="256"/>
      <c r="N357" s="256"/>
      <c r="O357" s="256"/>
      <c r="P357" s="256"/>
      <c r="Q357" s="256"/>
    </row>
    <row r="358" spans="1:17" ht="13.5">
      <c r="A358" s="24"/>
      <c r="B358" s="265"/>
      <c r="C358" s="265" t="s">
        <v>88</v>
      </c>
      <c r="D358" s="392"/>
      <c r="E358" s="125"/>
      <c r="F358" s="391"/>
      <c r="G358" s="88"/>
      <c r="H358" s="370">
        <f>D358*H357</f>
        <v>0</v>
      </c>
      <c r="I358" s="373"/>
      <c r="J358" s="475"/>
      <c r="K358" s="556"/>
      <c r="L358" s="557"/>
      <c r="M358" s="256"/>
      <c r="N358" s="256"/>
      <c r="O358" s="256"/>
      <c r="P358" s="256"/>
      <c r="Q358" s="256"/>
    </row>
    <row r="359" spans="1:17" ht="13.5">
      <c r="A359" s="24"/>
      <c r="B359" s="266"/>
      <c r="C359" s="266" t="s">
        <v>86</v>
      </c>
      <c r="D359" s="393"/>
      <c r="E359" s="123"/>
      <c r="F359" s="395"/>
      <c r="G359" s="124"/>
      <c r="H359" s="371">
        <f>(H357+H358)*D359</f>
        <v>0</v>
      </c>
      <c r="I359" s="375">
        <f>SUM(H357:H359)</f>
        <v>0</v>
      </c>
      <c r="J359" s="336"/>
      <c r="K359" s="556"/>
      <c r="L359" s="557"/>
      <c r="M359" s="256"/>
      <c r="N359" s="256"/>
      <c r="O359" s="256"/>
      <c r="P359" s="256"/>
      <c r="Q359" s="256"/>
    </row>
    <row r="360" spans="1:17" ht="13.5">
      <c r="A360" s="24"/>
      <c r="B360" s="261" t="s">
        <v>159</v>
      </c>
      <c r="C360" s="265" t="s">
        <v>89</v>
      </c>
      <c r="D360" s="391"/>
      <c r="E360" s="125"/>
      <c r="F360" s="391"/>
      <c r="G360" s="88"/>
      <c r="H360" s="370">
        <f>IF(F360=0,D360*G360,D360*F360*G360)</f>
        <v>0</v>
      </c>
      <c r="I360" s="373"/>
      <c r="J360" s="475"/>
      <c r="K360" s="206"/>
      <c r="L360" s="560"/>
      <c r="M360" s="256"/>
      <c r="N360" s="256"/>
      <c r="O360" s="256"/>
      <c r="P360" s="256"/>
      <c r="Q360" s="256"/>
    </row>
    <row r="361" spans="1:17" ht="13.5">
      <c r="A361" s="24"/>
      <c r="B361" s="265"/>
      <c r="C361" s="265" t="s">
        <v>88</v>
      </c>
      <c r="D361" s="392"/>
      <c r="E361" s="125"/>
      <c r="F361" s="391"/>
      <c r="G361" s="88"/>
      <c r="H361" s="370">
        <f>D361*H360</f>
        <v>0</v>
      </c>
      <c r="I361" s="373"/>
      <c r="J361" s="475"/>
      <c r="K361" s="556"/>
      <c r="L361" s="557"/>
      <c r="M361" s="256"/>
      <c r="N361" s="256"/>
      <c r="O361" s="256"/>
      <c r="P361" s="256"/>
      <c r="Q361" s="256"/>
    </row>
    <row r="362" spans="1:17" ht="13.5">
      <c r="A362" s="24"/>
      <c r="B362" s="266"/>
      <c r="C362" s="266" t="s">
        <v>86</v>
      </c>
      <c r="D362" s="393"/>
      <c r="E362" s="123"/>
      <c r="F362" s="395"/>
      <c r="G362" s="124"/>
      <c r="H362" s="371">
        <f>(H360+H361)*D362</f>
        <v>0</v>
      </c>
      <c r="I362" s="375">
        <f>SUM(H360:H362)</f>
        <v>0</v>
      </c>
      <c r="J362" s="336"/>
      <c r="K362" s="556"/>
      <c r="L362" s="557"/>
      <c r="M362" s="256"/>
      <c r="N362" s="256"/>
      <c r="O362" s="256"/>
      <c r="P362" s="256"/>
      <c r="Q362" s="256"/>
    </row>
    <row r="363" spans="1:17" ht="13.5">
      <c r="A363" s="24"/>
      <c r="B363" s="261" t="s">
        <v>160</v>
      </c>
      <c r="C363" s="265" t="s">
        <v>89</v>
      </c>
      <c r="D363" s="391"/>
      <c r="E363" s="125"/>
      <c r="F363" s="391"/>
      <c r="G363" s="88"/>
      <c r="H363" s="370">
        <f>IF(F363=0,D363*G363,D363*F363*G363)</f>
        <v>0</v>
      </c>
      <c r="I363" s="373"/>
      <c r="J363" s="336"/>
      <c r="K363" s="206"/>
      <c r="L363" s="560"/>
      <c r="M363" s="256"/>
      <c r="N363" s="256"/>
      <c r="O363" s="256"/>
      <c r="P363" s="256"/>
      <c r="Q363" s="256"/>
    </row>
    <row r="364" spans="1:17" ht="13.5">
      <c r="A364" s="24"/>
      <c r="B364" s="265"/>
      <c r="C364" s="265" t="s">
        <v>88</v>
      </c>
      <c r="D364" s="392"/>
      <c r="E364" s="125"/>
      <c r="F364" s="391"/>
      <c r="G364" s="88"/>
      <c r="H364" s="370">
        <f>D364*H363</f>
        <v>0</v>
      </c>
      <c r="I364" s="373"/>
      <c r="J364" s="475"/>
      <c r="K364" s="206"/>
      <c r="L364" s="207"/>
      <c r="M364" s="256"/>
      <c r="N364" s="256"/>
      <c r="O364" s="256"/>
      <c r="P364" s="256"/>
      <c r="Q364" s="256"/>
    </row>
    <row r="365" spans="1:17" ht="14.25" thickBot="1">
      <c r="A365" s="24"/>
      <c r="B365" s="266"/>
      <c r="C365" s="266" t="s">
        <v>86</v>
      </c>
      <c r="D365" s="393"/>
      <c r="E365" s="123"/>
      <c r="F365" s="395"/>
      <c r="G365" s="124"/>
      <c r="H365" s="371">
        <f>(H363+H364)*D365</f>
        <v>0</v>
      </c>
      <c r="I365" s="375">
        <f>SUM(H363:H365)</f>
        <v>0</v>
      </c>
      <c r="J365" s="489">
        <f>SUM(I357:I371)</f>
        <v>0</v>
      </c>
      <c r="K365" s="556"/>
      <c r="L365" s="557"/>
      <c r="M365" s="256"/>
      <c r="N365" s="256"/>
      <c r="O365" s="256"/>
      <c r="P365" s="256"/>
      <c r="Q365" s="256"/>
    </row>
    <row r="366" spans="1:17" ht="15.75" customHeight="1" thickBot="1">
      <c r="A366" s="24"/>
      <c r="B366" s="261" t="s">
        <v>161</v>
      </c>
      <c r="C366" s="265" t="s">
        <v>89</v>
      </c>
      <c r="D366" s="391"/>
      <c r="E366" s="125"/>
      <c r="F366" s="391"/>
      <c r="G366" s="88"/>
      <c r="H366" s="370">
        <f>IF(F366=0,D366*G366,D366*F366*G366)</f>
        <v>0</v>
      </c>
      <c r="I366" s="373"/>
      <c r="J366" s="223"/>
      <c r="K366" s="564">
        <f>SUM(I152:I371)</f>
        <v>0</v>
      </c>
      <c r="L366" s="560"/>
      <c r="M366" s="256"/>
      <c r="N366" s="256"/>
      <c r="O366" s="256"/>
      <c r="P366" s="256"/>
      <c r="Q366" s="256"/>
    </row>
    <row r="367" spans="1:17" ht="15.75" customHeight="1">
      <c r="A367" s="24"/>
      <c r="B367" s="265"/>
      <c r="C367" s="265" t="s">
        <v>88</v>
      </c>
      <c r="D367" s="392"/>
      <c r="E367" s="125"/>
      <c r="F367" s="391"/>
      <c r="G367" s="88"/>
      <c r="H367" s="370">
        <f>D367*H366</f>
        <v>0</v>
      </c>
      <c r="I367" s="373"/>
      <c r="J367" s="223"/>
      <c r="K367" s="223"/>
      <c r="L367" s="560"/>
      <c r="M367" s="256"/>
      <c r="N367" s="256"/>
      <c r="O367" s="256"/>
      <c r="P367" s="256"/>
      <c r="Q367" s="256"/>
    </row>
    <row r="368" spans="1:17" ht="15" customHeight="1">
      <c r="A368" s="24"/>
      <c r="B368" s="266"/>
      <c r="C368" s="266" t="s">
        <v>86</v>
      </c>
      <c r="D368" s="393"/>
      <c r="E368" s="123"/>
      <c r="F368" s="395"/>
      <c r="G368" s="124"/>
      <c r="H368" s="371">
        <f>(H366+H367)*D368</f>
        <v>0</v>
      </c>
      <c r="I368" s="375">
        <f>SUM(H366:H368)</f>
        <v>0</v>
      </c>
      <c r="J368" s="210"/>
      <c r="K368" s="473"/>
      <c r="L368" s="560"/>
      <c r="M368" s="256"/>
      <c r="N368" s="256"/>
      <c r="O368" s="256"/>
      <c r="P368" s="256"/>
      <c r="Q368" s="256"/>
    </row>
    <row r="369" spans="1:17" ht="13.5">
      <c r="A369" s="24"/>
      <c r="B369" s="261" t="s">
        <v>83</v>
      </c>
      <c r="C369" s="265" t="s">
        <v>89</v>
      </c>
      <c r="D369" s="366"/>
      <c r="E369" s="77"/>
      <c r="F369" s="366"/>
      <c r="G369" s="76"/>
      <c r="H369" s="370">
        <f>IF(F369=0,D369*G369,D369*F369*G369)</f>
        <v>0</v>
      </c>
      <c r="I369" s="376"/>
      <c r="J369" s="475"/>
      <c r="K369" s="206"/>
      <c r="L369" s="572"/>
      <c r="M369" s="256"/>
      <c r="N369" s="256"/>
      <c r="O369" s="256"/>
      <c r="P369" s="256"/>
      <c r="Q369" s="256"/>
    </row>
    <row r="370" spans="1:17" ht="13.5">
      <c r="A370" s="24"/>
      <c r="B370" s="261"/>
      <c r="C370" s="265" t="s">
        <v>88</v>
      </c>
      <c r="D370" s="392"/>
      <c r="E370" s="125"/>
      <c r="F370" s="391"/>
      <c r="G370" s="88"/>
      <c r="H370" s="370">
        <f>D370*H369</f>
        <v>0</v>
      </c>
      <c r="I370" s="373"/>
      <c r="J370" s="475"/>
      <c r="K370" s="206"/>
      <c r="L370" s="572"/>
      <c r="M370" s="256"/>
      <c r="N370" s="256"/>
      <c r="O370" s="256"/>
      <c r="P370" s="256"/>
      <c r="Q370" s="256"/>
    </row>
    <row r="371" spans="1:17" ht="14.25" thickBot="1">
      <c r="A371" s="201"/>
      <c r="B371" s="267"/>
      <c r="C371" s="586" t="s">
        <v>86</v>
      </c>
      <c r="D371" s="394"/>
      <c r="E371" s="127"/>
      <c r="F371" s="368"/>
      <c r="G371" s="87"/>
      <c r="H371" s="372">
        <f>(H369+H370)*D371</f>
        <v>0</v>
      </c>
      <c r="I371" s="377">
        <f>SUM(H369:H371)</f>
        <v>0</v>
      </c>
      <c r="J371" s="475"/>
      <c r="K371" s="556"/>
      <c r="L371" s="573"/>
      <c r="M371" s="256"/>
      <c r="N371" s="256"/>
      <c r="O371" s="256"/>
      <c r="P371" s="256"/>
      <c r="Q371" s="256"/>
    </row>
    <row r="372" spans="1:17" ht="14.25" thickBot="1">
      <c r="A372" s="523"/>
      <c r="B372" s="302" t="s">
        <v>162</v>
      </c>
      <c r="C372" s="262"/>
      <c r="D372" s="121"/>
      <c r="E372" s="121"/>
      <c r="F372" s="121"/>
      <c r="G372" s="80"/>
      <c r="H372" s="342"/>
      <c r="I372" s="436">
        <f>K366</f>
        <v>0</v>
      </c>
      <c r="J372" s="336"/>
      <c r="K372" s="556"/>
      <c r="L372" s="573"/>
      <c r="M372" s="256"/>
      <c r="N372" s="256"/>
      <c r="O372" s="256"/>
      <c r="P372" s="256"/>
      <c r="Q372" s="256"/>
    </row>
    <row r="373" spans="1:17" ht="13.5">
      <c r="A373" s="524"/>
      <c r="B373" s="296"/>
      <c r="C373" s="261"/>
      <c r="D373" s="77"/>
      <c r="E373" s="77"/>
      <c r="F373" s="77"/>
      <c r="G373" s="76"/>
      <c r="H373" s="213"/>
      <c r="I373" s="223"/>
      <c r="J373" s="475"/>
      <c r="K373" s="206"/>
      <c r="L373" s="572"/>
      <c r="M373" s="256"/>
      <c r="N373" s="256"/>
      <c r="O373" s="256"/>
      <c r="P373" s="256"/>
      <c r="Q373" s="256"/>
    </row>
    <row r="374" spans="1:17" ht="13.5">
      <c r="A374" s="114" t="s">
        <v>12</v>
      </c>
      <c r="B374" s="296" t="s">
        <v>380</v>
      </c>
      <c r="C374" s="264"/>
      <c r="D374" s="378"/>
      <c r="E374" s="378"/>
      <c r="F374" s="378"/>
      <c r="G374" s="379"/>
      <c r="H374" s="380"/>
      <c r="I374" s="381"/>
      <c r="J374" s="475"/>
      <c r="K374" s="556"/>
      <c r="L374" s="573"/>
      <c r="M374" s="256"/>
      <c r="N374" s="256"/>
      <c r="O374" s="256"/>
      <c r="P374" s="256"/>
      <c r="Q374" s="256"/>
    </row>
    <row r="375" spans="1:17" ht="13.5">
      <c r="A375" s="25"/>
      <c r="B375" s="261" t="s">
        <v>163</v>
      </c>
      <c r="C375" s="265" t="s">
        <v>89</v>
      </c>
      <c r="D375" s="365"/>
      <c r="E375" s="132"/>
      <c r="F375" s="365"/>
      <c r="G375" s="88"/>
      <c r="H375" s="384">
        <f>IF(F375=0,D375*G375,D375*F375*G375)</f>
        <v>0</v>
      </c>
      <c r="I375" s="373"/>
      <c r="J375" s="475"/>
      <c r="K375" s="556"/>
      <c r="L375" s="573"/>
      <c r="M375" s="256"/>
      <c r="N375" s="256"/>
      <c r="O375" s="256"/>
      <c r="P375" s="256"/>
      <c r="Q375" s="256"/>
    </row>
    <row r="376" spans="1:17" ht="13.5">
      <c r="A376" s="25"/>
      <c r="B376" s="261"/>
      <c r="C376" s="265" t="s">
        <v>88</v>
      </c>
      <c r="D376" s="392"/>
      <c r="E376" s="125"/>
      <c r="F376" s="391"/>
      <c r="G376" s="88"/>
      <c r="H376" s="384">
        <f>D376*H375</f>
        <v>0</v>
      </c>
      <c r="I376" s="373"/>
      <c r="J376" s="336"/>
      <c r="K376" s="563"/>
      <c r="L376" s="572"/>
      <c r="M376" s="256"/>
      <c r="N376" s="256"/>
      <c r="O376" s="256"/>
      <c r="P376" s="256"/>
      <c r="Q376" s="256"/>
    </row>
    <row r="377" spans="1:17" ht="13.5">
      <c r="A377" s="24"/>
      <c r="B377" s="265"/>
      <c r="C377" s="589" t="s">
        <v>86</v>
      </c>
      <c r="D377" s="588"/>
      <c r="E377" s="129"/>
      <c r="F377" s="391"/>
      <c r="G377" s="88"/>
      <c r="H377" s="384">
        <f>(H375+H376)*D377</f>
        <v>0</v>
      </c>
      <c r="I377" s="373"/>
      <c r="J377" s="336"/>
      <c r="K377" s="563"/>
      <c r="L377" s="572"/>
      <c r="M377" s="256"/>
      <c r="N377" s="256"/>
      <c r="O377" s="256"/>
      <c r="P377" s="256"/>
      <c r="Q377" s="256"/>
    </row>
    <row r="378" spans="1:17" ht="13.5">
      <c r="A378" s="24"/>
      <c r="B378" s="266"/>
      <c r="C378" s="273" t="s">
        <v>167</v>
      </c>
      <c r="D378" s="367"/>
      <c r="E378" s="122"/>
      <c r="F378" s="367"/>
      <c r="G378" s="83"/>
      <c r="H378" s="385">
        <f>IF(F378=0,D378*G378,D378*F378*G378)</f>
        <v>0</v>
      </c>
      <c r="I378" s="375">
        <f>SUM(H375:H378)</f>
        <v>0</v>
      </c>
      <c r="J378" s="336"/>
      <c r="K378" s="563"/>
      <c r="L378" s="572"/>
      <c r="M378" s="256"/>
      <c r="N378" s="256"/>
      <c r="O378" s="256"/>
      <c r="P378" s="256"/>
      <c r="Q378" s="256"/>
    </row>
    <row r="379" spans="1:17" ht="13.5">
      <c r="A379" s="25"/>
      <c r="B379" s="261"/>
      <c r="C379" s="265" t="s">
        <v>89</v>
      </c>
      <c r="D379" s="365"/>
      <c r="E379" s="132"/>
      <c r="F379" s="365"/>
      <c r="G379" s="88"/>
      <c r="H379" s="384">
        <f>IF(F379=0,D379*G379,D379*F379*G379)</f>
        <v>0</v>
      </c>
      <c r="I379" s="373"/>
      <c r="J379" s="336"/>
      <c r="K379" s="563"/>
      <c r="L379" s="572"/>
      <c r="M379" s="256"/>
      <c r="N379" s="256"/>
      <c r="O379" s="256"/>
      <c r="P379" s="256"/>
      <c r="Q379" s="256"/>
    </row>
    <row r="380" spans="1:17" ht="13.5">
      <c r="A380" s="24"/>
      <c r="B380" s="265"/>
      <c r="C380" s="265" t="s">
        <v>88</v>
      </c>
      <c r="D380" s="392"/>
      <c r="E380" s="125"/>
      <c r="F380" s="391"/>
      <c r="G380" s="88"/>
      <c r="H380" s="384">
        <f>D380*H379</f>
        <v>0</v>
      </c>
      <c r="I380" s="373"/>
      <c r="J380" s="336"/>
      <c r="K380" s="563"/>
      <c r="L380" s="572"/>
      <c r="M380" s="256"/>
      <c r="N380" s="256"/>
      <c r="O380" s="256"/>
      <c r="P380" s="256"/>
      <c r="Q380" s="256"/>
    </row>
    <row r="381" spans="1:17" ht="13.5">
      <c r="A381" s="24"/>
      <c r="B381" s="265"/>
      <c r="C381" s="265" t="s">
        <v>86</v>
      </c>
      <c r="D381" s="392"/>
      <c r="E381" s="129"/>
      <c r="F381" s="391"/>
      <c r="G381" s="88"/>
      <c r="H381" s="384">
        <f>(H379+H380)*D381</f>
        <v>0</v>
      </c>
      <c r="I381" s="373"/>
      <c r="J381" s="475"/>
      <c r="K381" s="206"/>
      <c r="L381" s="572"/>
      <c r="M381" s="256"/>
      <c r="N381" s="256"/>
      <c r="O381" s="256"/>
      <c r="P381" s="256"/>
      <c r="Q381" s="256"/>
    </row>
    <row r="382" spans="1:17" ht="13.5">
      <c r="A382" s="25"/>
      <c r="B382" s="266"/>
      <c r="C382" s="273" t="s">
        <v>167</v>
      </c>
      <c r="D382" s="367"/>
      <c r="E382" s="122"/>
      <c r="F382" s="367"/>
      <c r="G382" s="83"/>
      <c r="H382" s="385">
        <f>IF(F382=0,D382*G382,D382*F382*G382)</f>
        <v>0</v>
      </c>
      <c r="I382" s="375">
        <f>SUM(H379:H382)</f>
        <v>0</v>
      </c>
      <c r="J382" s="475"/>
      <c r="K382" s="556"/>
      <c r="L382" s="573"/>
      <c r="M382" s="256"/>
      <c r="N382" s="256"/>
      <c r="O382" s="256"/>
      <c r="P382" s="256"/>
      <c r="Q382" s="256"/>
    </row>
    <row r="383" spans="1:17" ht="13.5">
      <c r="A383" s="25"/>
      <c r="B383" s="261"/>
      <c r="C383" s="265" t="s">
        <v>89</v>
      </c>
      <c r="D383" s="365"/>
      <c r="E383" s="132"/>
      <c r="F383" s="365"/>
      <c r="G383" s="88"/>
      <c r="H383" s="384">
        <f>IF(F383=0,D383*G383,D383*F383*G383)</f>
        <v>0</v>
      </c>
      <c r="I383" s="373"/>
      <c r="J383" s="475"/>
      <c r="K383" s="556"/>
      <c r="L383" s="573"/>
      <c r="M383" s="256"/>
      <c r="N383" s="256"/>
      <c r="O383" s="256"/>
      <c r="P383" s="256"/>
      <c r="Q383" s="256"/>
    </row>
    <row r="384" spans="1:17" ht="13.5">
      <c r="A384" s="25"/>
      <c r="B384" s="265"/>
      <c r="C384" s="265" t="s">
        <v>88</v>
      </c>
      <c r="D384" s="392"/>
      <c r="E384" s="125"/>
      <c r="F384" s="391"/>
      <c r="G384" s="88"/>
      <c r="H384" s="384">
        <f>D384*H383</f>
        <v>0</v>
      </c>
      <c r="I384" s="373"/>
      <c r="J384" s="336"/>
      <c r="K384" s="323"/>
      <c r="L384" s="572">
        <f>SUM(I375:I390)</f>
        <v>0</v>
      </c>
      <c r="M384" s="256"/>
      <c r="N384" s="256"/>
      <c r="O384" s="256"/>
      <c r="P384" s="256"/>
      <c r="Q384" s="256"/>
    </row>
    <row r="385" spans="1:17" ht="13.5">
      <c r="A385" s="25"/>
      <c r="B385" s="265"/>
      <c r="C385" s="265" t="s">
        <v>86</v>
      </c>
      <c r="D385" s="392"/>
      <c r="E385" s="129"/>
      <c r="F385" s="391"/>
      <c r="G385" s="88"/>
      <c r="H385" s="384">
        <f>(H383+H384)*D385</f>
        <v>0</v>
      </c>
      <c r="I385" s="373"/>
      <c r="J385" s="475"/>
      <c r="K385" s="563"/>
      <c r="L385" s="572"/>
      <c r="M385" s="256"/>
      <c r="N385" s="256"/>
      <c r="O385" s="256"/>
      <c r="P385" s="256"/>
      <c r="Q385" s="256"/>
    </row>
    <row r="386" spans="1:17" ht="13.5">
      <c r="A386" s="25"/>
      <c r="B386" s="266"/>
      <c r="C386" s="273" t="s">
        <v>167</v>
      </c>
      <c r="D386" s="367"/>
      <c r="E386" s="122"/>
      <c r="F386" s="367"/>
      <c r="G386" s="83"/>
      <c r="H386" s="385">
        <f>IF(F386=0,D386*G386,D386*F386*G386)</f>
        <v>0</v>
      </c>
      <c r="I386" s="375">
        <f>SUM(H383:H386)</f>
        <v>0</v>
      </c>
      <c r="J386" s="475"/>
      <c r="K386" s="206"/>
      <c r="L386" s="572"/>
      <c r="M386" s="256"/>
      <c r="N386" s="256"/>
      <c r="O386" s="256"/>
      <c r="P386" s="256"/>
      <c r="Q386" s="256"/>
    </row>
    <row r="387" spans="1:17" ht="13.5">
      <c r="A387" s="25"/>
      <c r="B387" s="261"/>
      <c r="C387" s="265" t="s">
        <v>89</v>
      </c>
      <c r="D387" s="365"/>
      <c r="E387" s="132"/>
      <c r="F387" s="365"/>
      <c r="G387" s="88"/>
      <c r="H387" s="384">
        <f>IF(F387=0,D387*G387,D387*F387*G387)</f>
        <v>0</v>
      </c>
      <c r="I387" s="373"/>
      <c r="J387" s="475"/>
      <c r="K387" s="556"/>
      <c r="L387" s="573"/>
      <c r="M387" s="256"/>
      <c r="N387" s="256"/>
      <c r="O387" s="256"/>
      <c r="P387" s="256"/>
      <c r="Q387" s="256"/>
    </row>
    <row r="388" spans="1:17" ht="13.5">
      <c r="A388" s="24"/>
      <c r="B388" s="265"/>
      <c r="C388" s="265" t="s">
        <v>88</v>
      </c>
      <c r="D388" s="392"/>
      <c r="E388" s="125"/>
      <c r="F388" s="391"/>
      <c r="G388" s="88"/>
      <c r="H388" s="384">
        <f>D388*H387</f>
        <v>0</v>
      </c>
      <c r="I388" s="373"/>
      <c r="J388" s="336"/>
      <c r="K388" s="556"/>
      <c r="L388" s="573"/>
      <c r="M388" s="256"/>
      <c r="N388" s="256"/>
      <c r="O388" s="256"/>
      <c r="P388" s="256"/>
      <c r="Q388" s="256"/>
    </row>
    <row r="389" spans="1:17" ht="13.5">
      <c r="A389" s="24"/>
      <c r="B389" s="265"/>
      <c r="C389" s="265" t="s">
        <v>86</v>
      </c>
      <c r="D389" s="392"/>
      <c r="E389" s="129"/>
      <c r="F389" s="391"/>
      <c r="G389" s="88"/>
      <c r="H389" s="384">
        <f>(H387+H388)*D389</f>
        <v>0</v>
      </c>
      <c r="I389" s="373"/>
      <c r="J389" s="336"/>
      <c r="K389" s="556"/>
      <c r="L389" s="573"/>
      <c r="M389" s="256"/>
      <c r="N389" s="256"/>
      <c r="O389" s="256"/>
      <c r="P389" s="256"/>
      <c r="Q389" s="256"/>
    </row>
    <row r="390" spans="1:17" ht="14.25" thickBot="1">
      <c r="A390" s="200"/>
      <c r="B390" s="274"/>
      <c r="C390" s="590" t="s">
        <v>167</v>
      </c>
      <c r="D390" s="438"/>
      <c r="E390" s="133"/>
      <c r="F390" s="438"/>
      <c r="G390" s="86"/>
      <c r="H390" s="420">
        <f>IF(F390=0,D390*G390,D390*F390*G390)</f>
        <v>0</v>
      </c>
      <c r="I390" s="421">
        <f>SUM(H387:H390)</f>
        <v>0</v>
      </c>
      <c r="J390" s="336"/>
      <c r="K390" s="556"/>
      <c r="L390" s="573"/>
      <c r="M390" s="256"/>
      <c r="N390" s="256"/>
      <c r="O390" s="256"/>
      <c r="P390" s="256"/>
      <c r="Q390" s="256"/>
    </row>
    <row r="391" spans="1:17" ht="14.25" thickTop="1">
      <c r="A391" s="200"/>
      <c r="B391" s="261" t="s">
        <v>164</v>
      </c>
      <c r="C391" s="265" t="s">
        <v>89</v>
      </c>
      <c r="D391" s="365"/>
      <c r="E391" s="132"/>
      <c r="F391" s="365"/>
      <c r="G391" s="88"/>
      <c r="H391" s="370">
        <f>IF(F391=0,D391*G391,D391*F391*G391)</f>
        <v>0</v>
      </c>
      <c r="I391" s="373"/>
      <c r="J391" s="336"/>
      <c r="K391" s="556"/>
      <c r="L391" s="573"/>
      <c r="M391" s="256"/>
      <c r="N391" s="256"/>
      <c r="O391" s="256"/>
      <c r="P391" s="256"/>
      <c r="Q391" s="256"/>
    </row>
    <row r="392" spans="1:17" ht="13.5">
      <c r="A392" s="25"/>
      <c r="B392" s="261"/>
      <c r="C392" s="265" t="s">
        <v>88</v>
      </c>
      <c r="D392" s="392"/>
      <c r="E392" s="125"/>
      <c r="F392" s="391"/>
      <c r="G392" s="88"/>
      <c r="H392" s="370">
        <f>D392*H391</f>
        <v>0</v>
      </c>
      <c r="I392" s="373"/>
      <c r="J392" s="336"/>
      <c r="K392" s="556"/>
      <c r="L392" s="573"/>
      <c r="M392" s="256"/>
      <c r="N392" s="256"/>
      <c r="O392" s="256"/>
      <c r="P392" s="256"/>
      <c r="Q392" s="256"/>
    </row>
    <row r="393" spans="1:17" ht="13.5">
      <c r="A393" s="24"/>
      <c r="B393" s="265"/>
      <c r="C393" s="265" t="s">
        <v>86</v>
      </c>
      <c r="D393" s="392"/>
      <c r="E393" s="129"/>
      <c r="F393" s="391"/>
      <c r="G393" s="88"/>
      <c r="H393" s="370">
        <f>(H391+H392)*D393</f>
        <v>0</v>
      </c>
      <c r="I393" s="373"/>
      <c r="J393" s="475"/>
      <c r="K393" s="206"/>
      <c r="L393" s="572"/>
      <c r="M393" s="256"/>
      <c r="N393" s="256"/>
      <c r="O393" s="256"/>
      <c r="P393" s="256"/>
      <c r="Q393" s="256"/>
    </row>
    <row r="394" spans="1:17" ht="13.5">
      <c r="A394" s="24"/>
      <c r="B394" s="266"/>
      <c r="C394" s="273" t="s">
        <v>167</v>
      </c>
      <c r="D394" s="367"/>
      <c r="E394" s="122"/>
      <c r="F394" s="367"/>
      <c r="G394" s="83"/>
      <c r="H394" s="371">
        <f>IF(F394=0,D394*G394,D394*F394*G394)</f>
        <v>0</v>
      </c>
      <c r="I394" s="375">
        <f>SUM(H391:H394)</f>
        <v>0</v>
      </c>
      <c r="J394" s="475"/>
      <c r="K394" s="556"/>
      <c r="L394" s="573"/>
      <c r="M394" s="256"/>
      <c r="N394" s="256"/>
      <c r="O394" s="256"/>
      <c r="P394" s="256"/>
      <c r="Q394" s="256"/>
    </row>
    <row r="395" spans="1:17" ht="13.5">
      <c r="A395" s="24"/>
      <c r="B395" s="265"/>
      <c r="C395" s="265" t="s">
        <v>89</v>
      </c>
      <c r="D395" s="365"/>
      <c r="E395" s="132"/>
      <c r="F395" s="365"/>
      <c r="G395" s="88"/>
      <c r="H395" s="370">
        <f>IF(F395=0,D395*G395,D395*F395*G395)</f>
        <v>0</v>
      </c>
      <c r="I395" s="373"/>
      <c r="J395" s="475"/>
      <c r="K395" s="556"/>
      <c r="L395" s="573"/>
      <c r="M395" s="256"/>
      <c r="N395" s="256"/>
      <c r="O395" s="256"/>
      <c r="P395" s="256"/>
      <c r="Q395" s="256"/>
    </row>
    <row r="396" spans="1:17" ht="13.5">
      <c r="A396" s="24"/>
      <c r="B396" s="265"/>
      <c r="C396" s="265" t="s">
        <v>88</v>
      </c>
      <c r="D396" s="392"/>
      <c r="E396" s="125"/>
      <c r="F396" s="391"/>
      <c r="G396" s="88"/>
      <c r="H396" s="370">
        <f>D396*H395</f>
        <v>0</v>
      </c>
      <c r="I396" s="373"/>
      <c r="J396" s="336"/>
      <c r="K396" s="563"/>
      <c r="L396" s="572"/>
      <c r="M396" s="256"/>
      <c r="N396" s="256"/>
      <c r="O396" s="256"/>
      <c r="P396" s="256"/>
      <c r="Q396" s="256"/>
    </row>
    <row r="397" spans="1:17" ht="13.5">
      <c r="A397" s="24"/>
      <c r="B397" s="265"/>
      <c r="C397" s="265" t="s">
        <v>86</v>
      </c>
      <c r="D397" s="392"/>
      <c r="E397" s="129"/>
      <c r="F397" s="391"/>
      <c r="G397" s="88"/>
      <c r="H397" s="370">
        <f>(H395+H396)*D397</f>
        <v>0</v>
      </c>
      <c r="I397" s="373"/>
      <c r="J397" s="475"/>
      <c r="K397" s="206"/>
      <c r="L397" s="572"/>
      <c r="M397" s="256"/>
      <c r="N397" s="256"/>
      <c r="O397" s="256"/>
      <c r="P397" s="256"/>
      <c r="Q397" s="256"/>
    </row>
    <row r="398" spans="1:17" ht="13.5">
      <c r="A398" s="24"/>
      <c r="B398" s="266"/>
      <c r="C398" s="273" t="s">
        <v>167</v>
      </c>
      <c r="D398" s="367"/>
      <c r="E398" s="122"/>
      <c r="F398" s="367"/>
      <c r="G398" s="83"/>
      <c r="H398" s="371">
        <f>IF(F398=0,D398*G398,D398*F398*G398)</f>
        <v>0</v>
      </c>
      <c r="I398" s="375">
        <f>SUM(H395:H398)</f>
        <v>0</v>
      </c>
      <c r="J398" s="475"/>
      <c r="K398" s="556"/>
      <c r="L398" s="573"/>
      <c r="M398" s="256"/>
      <c r="N398" s="256"/>
      <c r="O398" s="256"/>
      <c r="P398" s="256"/>
      <c r="Q398" s="256"/>
    </row>
    <row r="399" spans="1:17" ht="13.5">
      <c r="A399" s="25"/>
      <c r="B399" s="261"/>
      <c r="C399" s="265" t="s">
        <v>89</v>
      </c>
      <c r="D399" s="365"/>
      <c r="E399" s="132"/>
      <c r="F399" s="365"/>
      <c r="G399" s="88"/>
      <c r="H399" s="370">
        <f>IF(F399=0,D399*G399,D399*F399*G399)</f>
        <v>0</v>
      </c>
      <c r="I399" s="373"/>
      <c r="J399" s="475"/>
      <c r="K399" s="556"/>
      <c r="L399" s="573"/>
      <c r="M399" s="256"/>
      <c r="N399" s="256"/>
      <c r="O399" s="256"/>
      <c r="P399" s="256"/>
      <c r="Q399" s="256"/>
    </row>
    <row r="400" spans="1:17" ht="13.5">
      <c r="A400" s="24"/>
      <c r="B400" s="265"/>
      <c r="C400" s="265" t="s">
        <v>88</v>
      </c>
      <c r="D400" s="392"/>
      <c r="E400" s="125"/>
      <c r="F400" s="391"/>
      <c r="G400" s="88"/>
      <c r="H400" s="370">
        <f>D400*H399</f>
        <v>0</v>
      </c>
      <c r="I400" s="373"/>
      <c r="J400" s="336"/>
      <c r="K400" s="323"/>
      <c r="L400" s="572">
        <f>SUM(I391:I406)</f>
        <v>0</v>
      </c>
      <c r="M400" s="256"/>
      <c r="N400" s="256"/>
      <c r="O400" s="256"/>
      <c r="P400" s="256"/>
      <c r="Q400" s="256"/>
    </row>
    <row r="401" spans="1:17" ht="13.5">
      <c r="A401" s="24"/>
      <c r="B401" s="265"/>
      <c r="C401" s="265" t="s">
        <v>86</v>
      </c>
      <c r="D401" s="392"/>
      <c r="E401" s="129"/>
      <c r="F401" s="391"/>
      <c r="G401" s="88"/>
      <c r="H401" s="370">
        <f>(H399+H400)*D401</f>
        <v>0</v>
      </c>
      <c r="I401" s="373"/>
      <c r="J401" s="475"/>
      <c r="K401" s="563"/>
      <c r="L401" s="572"/>
      <c r="M401" s="256"/>
      <c r="N401" s="256"/>
      <c r="O401" s="256"/>
      <c r="P401" s="256"/>
      <c r="Q401" s="256"/>
    </row>
    <row r="402" spans="1:17" ht="13.5">
      <c r="A402" s="25"/>
      <c r="B402" s="266"/>
      <c r="C402" s="273" t="s">
        <v>167</v>
      </c>
      <c r="D402" s="367"/>
      <c r="E402" s="122"/>
      <c r="F402" s="367"/>
      <c r="G402" s="83"/>
      <c r="H402" s="371">
        <f>IF(F402=0,D402*G402,D402*F402*G402)</f>
        <v>0</v>
      </c>
      <c r="I402" s="375">
        <f>SUM(H399:H402)</f>
        <v>0</v>
      </c>
      <c r="J402" s="336"/>
      <c r="K402" s="563"/>
      <c r="L402" s="572"/>
      <c r="M402" s="256"/>
      <c r="N402" s="256"/>
      <c r="O402" s="256"/>
      <c r="P402" s="256"/>
      <c r="Q402" s="256"/>
    </row>
    <row r="403" spans="1:17" ht="13.5">
      <c r="A403" s="25"/>
      <c r="B403" s="261"/>
      <c r="C403" s="265" t="s">
        <v>89</v>
      </c>
      <c r="D403" s="365"/>
      <c r="E403" s="132"/>
      <c r="F403" s="365"/>
      <c r="G403" s="88"/>
      <c r="H403" s="370">
        <f>IF(F403=0,D403*G403,D403*F403*G403)</f>
        <v>0</v>
      </c>
      <c r="I403" s="373"/>
      <c r="J403" s="475"/>
      <c r="K403" s="563"/>
      <c r="L403" s="572"/>
      <c r="M403" s="256"/>
      <c r="N403" s="256"/>
      <c r="O403" s="256"/>
      <c r="P403" s="256"/>
      <c r="Q403" s="256"/>
    </row>
    <row r="404" spans="1:17" ht="13.5">
      <c r="A404" s="24"/>
      <c r="B404" s="265"/>
      <c r="C404" s="265" t="s">
        <v>88</v>
      </c>
      <c r="D404" s="392"/>
      <c r="E404" s="125"/>
      <c r="F404" s="391"/>
      <c r="G404" s="88"/>
      <c r="H404" s="370">
        <f>D404*H403</f>
        <v>0</v>
      </c>
      <c r="I404" s="373"/>
      <c r="J404" s="336"/>
      <c r="K404" s="563"/>
      <c r="L404" s="572">
        <f>SUM(I407:I410)</f>
        <v>0</v>
      </c>
      <c r="M404" s="256"/>
      <c r="N404" s="256"/>
      <c r="O404" s="256"/>
      <c r="P404" s="256"/>
      <c r="Q404" s="256"/>
    </row>
    <row r="405" spans="1:17" ht="13.5">
      <c r="A405" s="24"/>
      <c r="B405" s="265"/>
      <c r="C405" s="265" t="s">
        <v>86</v>
      </c>
      <c r="D405" s="392"/>
      <c r="E405" s="129"/>
      <c r="F405" s="391"/>
      <c r="G405" s="88"/>
      <c r="H405" s="370">
        <f>(H403+H404)*D405</f>
        <v>0</v>
      </c>
      <c r="I405" s="373"/>
      <c r="J405" s="475"/>
      <c r="K405" s="248"/>
      <c r="L405" s="572"/>
      <c r="M405" s="256"/>
      <c r="N405" s="256"/>
      <c r="O405" s="256"/>
      <c r="P405" s="256"/>
      <c r="Q405" s="256"/>
    </row>
    <row r="406" spans="1:17" ht="14.25" thickBot="1">
      <c r="A406" s="200"/>
      <c r="B406" s="274"/>
      <c r="C406" s="590" t="s">
        <v>167</v>
      </c>
      <c r="D406" s="438"/>
      <c r="E406" s="133"/>
      <c r="F406" s="438"/>
      <c r="G406" s="86"/>
      <c r="H406" s="425">
        <f>IF(F406=0,D406*G406,D406*F406*G406)</f>
        <v>0</v>
      </c>
      <c r="I406" s="421">
        <f>SUM(H403:H406)</f>
        <v>0</v>
      </c>
      <c r="J406" s="336"/>
      <c r="K406" s="563"/>
      <c r="L406" s="572">
        <f>SUM(I411:I412)</f>
        <v>0</v>
      </c>
      <c r="M406" s="256"/>
      <c r="N406" s="256"/>
      <c r="O406" s="256"/>
      <c r="P406" s="256"/>
      <c r="Q406" s="256"/>
    </row>
    <row r="407" spans="1:17" ht="15.75" customHeight="1" thickBot="1" thickTop="1">
      <c r="A407" s="200"/>
      <c r="B407" s="261" t="s">
        <v>165</v>
      </c>
      <c r="C407" s="261" t="s">
        <v>168</v>
      </c>
      <c r="D407" s="365"/>
      <c r="E407" s="132"/>
      <c r="F407" s="365"/>
      <c r="G407" s="88"/>
      <c r="H407" s="370">
        <f>IF(F407=0,D407*G407,D407*F407*G407)</f>
        <v>0</v>
      </c>
      <c r="I407" s="373"/>
      <c r="J407" s="223"/>
      <c r="K407" s="564">
        <f>SUM(L369:L406)</f>
        <v>0</v>
      </c>
      <c r="L407" s="560"/>
      <c r="M407" s="256"/>
      <c r="N407" s="256"/>
      <c r="O407" s="256"/>
      <c r="P407" s="256"/>
      <c r="Q407" s="256"/>
    </row>
    <row r="408" spans="1:17" ht="13.5">
      <c r="A408" s="25"/>
      <c r="B408" s="273"/>
      <c r="C408" s="266" t="s">
        <v>86</v>
      </c>
      <c r="D408" s="393"/>
      <c r="E408" s="123"/>
      <c r="F408" s="395"/>
      <c r="G408" s="124"/>
      <c r="H408" s="371">
        <f>H407*D408</f>
        <v>0</v>
      </c>
      <c r="I408" s="375">
        <f>SUM(H407:H408)</f>
        <v>0</v>
      </c>
      <c r="J408" s="223"/>
      <c r="K408" s="223"/>
      <c r="L408" s="560"/>
      <c r="M408" s="256"/>
      <c r="N408" s="256"/>
      <c r="O408" s="256"/>
      <c r="P408" s="256"/>
      <c r="Q408" s="256"/>
    </row>
    <row r="409" spans="1:17" ht="15" customHeight="1">
      <c r="A409" s="25"/>
      <c r="B409" s="261"/>
      <c r="C409" s="261" t="s">
        <v>168</v>
      </c>
      <c r="D409" s="365"/>
      <c r="E409" s="132"/>
      <c r="F409" s="365"/>
      <c r="G409" s="88"/>
      <c r="H409" s="370">
        <f>IF(F409=0,D409*G409,D409*F409*G409)</f>
        <v>0</v>
      </c>
      <c r="I409" s="373"/>
      <c r="J409" s="210"/>
      <c r="K409" s="206"/>
      <c r="L409" s="560"/>
      <c r="M409" s="256"/>
      <c r="N409" s="256"/>
      <c r="O409" s="256"/>
      <c r="P409" s="256"/>
      <c r="Q409" s="256"/>
    </row>
    <row r="410" spans="1:17" ht="14.25" thickBot="1">
      <c r="A410" s="25"/>
      <c r="B410" s="274"/>
      <c r="C410" s="272" t="s">
        <v>86</v>
      </c>
      <c r="D410" s="416"/>
      <c r="E410" s="130"/>
      <c r="F410" s="422"/>
      <c r="G410" s="131"/>
      <c r="H410" s="425">
        <f>H409*D410</f>
        <v>0</v>
      </c>
      <c r="I410" s="421">
        <f>SUM(H409:H410)</f>
        <v>0</v>
      </c>
      <c r="J410" s="476"/>
      <c r="K410" s="206"/>
      <c r="L410" s="560"/>
      <c r="M410" s="256"/>
      <c r="N410" s="256"/>
      <c r="O410" s="256"/>
      <c r="P410" s="256"/>
      <c r="Q410" s="256"/>
    </row>
    <row r="411" spans="1:17" ht="14.25" thickTop="1">
      <c r="A411" s="200"/>
      <c r="B411" s="261" t="s">
        <v>83</v>
      </c>
      <c r="C411" s="261" t="s">
        <v>168</v>
      </c>
      <c r="D411" s="365"/>
      <c r="E411" s="132"/>
      <c r="F411" s="365"/>
      <c r="G411" s="88"/>
      <c r="H411" s="370">
        <f>IF(F411=0,D411*G411,D411*F411*G411)</f>
        <v>0</v>
      </c>
      <c r="I411" s="373"/>
      <c r="J411" s="336"/>
      <c r="K411" s="206"/>
      <c r="L411" s="560"/>
      <c r="M411" s="256"/>
      <c r="N411" s="256"/>
      <c r="O411" s="256"/>
      <c r="P411" s="256"/>
      <c r="Q411" s="256"/>
    </row>
    <row r="412" spans="1:17" ht="14.25" thickBot="1">
      <c r="A412" s="199"/>
      <c r="B412" s="262"/>
      <c r="C412" s="586" t="s">
        <v>86</v>
      </c>
      <c r="D412" s="394"/>
      <c r="E412" s="127"/>
      <c r="F412" s="368"/>
      <c r="G412" s="87"/>
      <c r="H412" s="372">
        <f>H411*D412</f>
        <v>0</v>
      </c>
      <c r="I412" s="377">
        <f>SUM(H411:H412)</f>
        <v>0</v>
      </c>
      <c r="J412" s="476"/>
      <c r="K412" s="206"/>
      <c r="L412" s="560"/>
      <c r="M412" s="256"/>
      <c r="N412" s="256"/>
      <c r="O412" s="256"/>
      <c r="P412" s="256"/>
      <c r="Q412" s="256"/>
    </row>
    <row r="413" spans="1:17" ht="14.25" thickBot="1">
      <c r="A413" s="523"/>
      <c r="B413" s="302" t="s">
        <v>166</v>
      </c>
      <c r="C413" s="262"/>
      <c r="D413" s="121"/>
      <c r="E413" s="121"/>
      <c r="F413" s="121"/>
      <c r="G413" s="80"/>
      <c r="H413" s="343"/>
      <c r="I413" s="494">
        <f>K407</f>
        <v>0</v>
      </c>
      <c r="J413" s="476"/>
      <c r="K413" s="206"/>
      <c r="L413" s="560"/>
      <c r="M413" s="256"/>
      <c r="N413" s="256"/>
      <c r="O413" s="256"/>
      <c r="P413" s="256"/>
      <c r="Q413" s="256"/>
    </row>
    <row r="414" spans="1:17" ht="13.5">
      <c r="A414" s="524"/>
      <c r="B414" s="296"/>
      <c r="C414" s="261"/>
      <c r="D414" s="77"/>
      <c r="E414" s="77"/>
      <c r="F414" s="77"/>
      <c r="G414" s="76"/>
      <c r="H414" s="172"/>
      <c r="I414" s="223"/>
      <c r="J414" s="476"/>
      <c r="K414" s="206"/>
      <c r="L414" s="560"/>
      <c r="M414" s="256"/>
      <c r="N414" s="256"/>
      <c r="O414" s="256"/>
      <c r="P414" s="256"/>
      <c r="Q414" s="256"/>
    </row>
    <row r="415" spans="1:17" ht="13.5">
      <c r="A415" s="114" t="s">
        <v>13</v>
      </c>
      <c r="B415" s="305" t="s">
        <v>96</v>
      </c>
      <c r="C415" s="264"/>
      <c r="D415" s="378"/>
      <c r="E415" s="378"/>
      <c r="F415" s="378"/>
      <c r="G415" s="379"/>
      <c r="H415" s="380"/>
      <c r="I415" s="381"/>
      <c r="J415" s="476"/>
      <c r="K415" s="206"/>
      <c r="L415" s="560"/>
      <c r="M415" s="256"/>
      <c r="N415" s="256"/>
      <c r="O415" s="256"/>
      <c r="P415" s="256"/>
      <c r="Q415" s="256"/>
    </row>
    <row r="416" spans="1:17" ht="13.5">
      <c r="A416" s="25"/>
      <c r="B416" s="261" t="s">
        <v>99</v>
      </c>
      <c r="C416" s="260"/>
      <c r="D416" s="366"/>
      <c r="E416" s="77"/>
      <c r="F416" s="366"/>
      <c r="G416" s="76"/>
      <c r="H416" s="370">
        <f aca="true" t="shared" si="2" ref="H416:H444">IF(F416=0,D416*G416,D416*F416*G416)</f>
        <v>0</v>
      </c>
      <c r="I416" s="374"/>
      <c r="J416" s="336"/>
      <c r="K416" s="206"/>
      <c r="L416" s="560"/>
      <c r="M416" s="256"/>
      <c r="N416" s="256"/>
      <c r="O416" s="256"/>
      <c r="P416" s="256"/>
      <c r="Q416" s="256"/>
    </row>
    <row r="417" spans="1:17" ht="13.5">
      <c r="A417" s="25"/>
      <c r="B417" s="273"/>
      <c r="C417" s="451"/>
      <c r="D417" s="367"/>
      <c r="E417" s="122"/>
      <c r="F417" s="367"/>
      <c r="G417" s="83"/>
      <c r="H417" s="371">
        <f t="shared" si="2"/>
        <v>0</v>
      </c>
      <c r="I417" s="375">
        <f>SUM(H416:H417)</f>
        <v>0</v>
      </c>
      <c r="J417" s="475"/>
      <c r="K417" s="206"/>
      <c r="L417" s="560"/>
      <c r="M417" s="256"/>
      <c r="N417" s="256"/>
      <c r="O417" s="256"/>
      <c r="P417" s="256"/>
      <c r="Q417" s="256"/>
    </row>
    <row r="418" spans="1:17" ht="13.5">
      <c r="A418" s="25"/>
      <c r="B418" s="261" t="s">
        <v>100</v>
      </c>
      <c r="C418" s="260"/>
      <c r="D418" s="366"/>
      <c r="E418" s="77"/>
      <c r="F418" s="366"/>
      <c r="G418" s="76"/>
      <c r="H418" s="370">
        <f t="shared" si="2"/>
        <v>0</v>
      </c>
      <c r="I418" s="374"/>
      <c r="J418" s="336"/>
      <c r="K418" s="206"/>
      <c r="L418" s="560"/>
      <c r="M418" s="256"/>
      <c r="N418" s="256"/>
      <c r="O418" s="256"/>
      <c r="P418" s="256"/>
      <c r="Q418" s="256"/>
    </row>
    <row r="419" spans="1:17" ht="13.5">
      <c r="A419" s="25"/>
      <c r="B419" s="261"/>
      <c r="C419" s="261"/>
      <c r="D419" s="366"/>
      <c r="E419" s="77"/>
      <c r="F419" s="366"/>
      <c r="G419" s="76"/>
      <c r="H419" s="370">
        <f t="shared" si="2"/>
        <v>0</v>
      </c>
      <c r="I419" s="374"/>
      <c r="J419" s="476"/>
      <c r="K419" s="563"/>
      <c r="L419" s="560"/>
      <c r="M419" s="256"/>
      <c r="N419" s="256"/>
      <c r="O419" s="256"/>
      <c r="P419" s="256"/>
      <c r="Q419" s="256"/>
    </row>
    <row r="420" spans="1:17" ht="13.5">
      <c r="A420" s="25"/>
      <c r="B420" s="261"/>
      <c r="C420" s="261"/>
      <c r="D420" s="366"/>
      <c r="E420" s="77"/>
      <c r="F420" s="366"/>
      <c r="G420" s="76"/>
      <c r="H420" s="370">
        <f t="shared" si="2"/>
        <v>0</v>
      </c>
      <c r="I420" s="374"/>
      <c r="J420" s="336"/>
      <c r="K420" s="563"/>
      <c r="L420" s="560"/>
      <c r="M420" s="256"/>
      <c r="N420" s="256"/>
      <c r="O420" s="256"/>
      <c r="P420" s="256"/>
      <c r="Q420" s="256"/>
    </row>
    <row r="421" spans="1:17" ht="13.5">
      <c r="A421" s="25"/>
      <c r="B421" s="261"/>
      <c r="C421" s="261"/>
      <c r="D421" s="366"/>
      <c r="E421" s="77"/>
      <c r="F421" s="366"/>
      <c r="G421" s="76"/>
      <c r="H421" s="370">
        <f t="shared" si="2"/>
        <v>0</v>
      </c>
      <c r="I421" s="374"/>
      <c r="J421" s="476"/>
      <c r="K421" s="563"/>
      <c r="L421" s="560"/>
      <c r="M421" s="256"/>
      <c r="N421" s="256"/>
      <c r="O421" s="256"/>
      <c r="P421" s="256"/>
      <c r="Q421" s="256"/>
    </row>
    <row r="422" spans="1:17" ht="13.5">
      <c r="A422" s="25"/>
      <c r="B422" s="273"/>
      <c r="C422" s="451"/>
      <c r="D422" s="367"/>
      <c r="E422" s="122"/>
      <c r="F422" s="367"/>
      <c r="G422" s="83"/>
      <c r="H422" s="371">
        <f t="shared" si="2"/>
        <v>0</v>
      </c>
      <c r="I422" s="375">
        <f>SUM(H418:H422)</f>
        <v>0</v>
      </c>
      <c r="J422" s="336"/>
      <c r="K422" s="563"/>
      <c r="L422" s="560"/>
      <c r="M422" s="256"/>
      <c r="N422" s="256"/>
      <c r="O422" s="256"/>
      <c r="P422" s="256"/>
      <c r="Q422" s="256"/>
    </row>
    <row r="423" spans="1:17" ht="13.5">
      <c r="A423" s="25"/>
      <c r="B423" s="261" t="s">
        <v>172</v>
      </c>
      <c r="C423" s="260"/>
      <c r="D423" s="366"/>
      <c r="E423" s="77"/>
      <c r="F423" s="366"/>
      <c r="G423" s="76"/>
      <c r="H423" s="370">
        <f t="shared" si="2"/>
        <v>0</v>
      </c>
      <c r="I423" s="373"/>
      <c r="J423" s="476"/>
      <c r="K423" s="563"/>
      <c r="L423" s="560"/>
      <c r="M423" s="256"/>
      <c r="N423" s="256"/>
      <c r="O423" s="256"/>
      <c r="P423" s="256"/>
      <c r="Q423" s="256"/>
    </row>
    <row r="424" spans="1:17" ht="13.5">
      <c r="A424" s="25"/>
      <c r="B424" s="273"/>
      <c r="C424" s="461"/>
      <c r="D424" s="367"/>
      <c r="E424" s="122"/>
      <c r="F424" s="367"/>
      <c r="G424" s="83"/>
      <c r="H424" s="371">
        <f t="shared" si="2"/>
        <v>0</v>
      </c>
      <c r="I424" s="375">
        <f>SUM(H423:H424)</f>
        <v>0</v>
      </c>
      <c r="J424" s="336"/>
      <c r="K424" s="563"/>
      <c r="L424" s="560"/>
      <c r="M424" s="256"/>
      <c r="N424" s="256"/>
      <c r="O424" s="256"/>
      <c r="P424" s="256"/>
      <c r="Q424" s="256"/>
    </row>
    <row r="425" spans="1:17" ht="13.5">
      <c r="A425" s="25"/>
      <c r="B425" s="261" t="s">
        <v>171</v>
      </c>
      <c r="C425" s="261" t="s">
        <v>169</v>
      </c>
      <c r="D425" s="366"/>
      <c r="E425" s="77"/>
      <c r="F425" s="366"/>
      <c r="G425" s="76"/>
      <c r="H425" s="370">
        <f t="shared" si="2"/>
        <v>0</v>
      </c>
      <c r="I425" s="374"/>
      <c r="J425" s="475"/>
      <c r="K425" s="563"/>
      <c r="L425" s="560"/>
      <c r="M425" s="256"/>
      <c r="N425" s="256"/>
      <c r="O425" s="256"/>
      <c r="P425" s="256"/>
      <c r="Q425" s="256"/>
    </row>
    <row r="426" spans="1:17" ht="13.5">
      <c r="A426" s="25"/>
      <c r="B426" s="288"/>
      <c r="C426" s="273" t="s">
        <v>170</v>
      </c>
      <c r="D426" s="367"/>
      <c r="E426" s="122"/>
      <c r="F426" s="367"/>
      <c r="G426" s="83"/>
      <c r="H426" s="371">
        <f t="shared" si="2"/>
        <v>0</v>
      </c>
      <c r="I426" s="375">
        <f>SUM(H425:H426)</f>
        <v>0</v>
      </c>
      <c r="J426" s="336"/>
      <c r="K426" s="563"/>
      <c r="L426" s="560"/>
      <c r="M426" s="256"/>
      <c r="N426" s="256"/>
      <c r="O426" s="256"/>
      <c r="P426" s="256"/>
      <c r="Q426" s="256"/>
    </row>
    <row r="427" spans="1:17" ht="13.5">
      <c r="A427" s="25"/>
      <c r="B427" s="261" t="s">
        <v>98</v>
      </c>
      <c r="C427" s="261" t="s">
        <v>169</v>
      </c>
      <c r="D427" s="366"/>
      <c r="E427" s="77"/>
      <c r="F427" s="366"/>
      <c r="G427" s="76"/>
      <c r="H427" s="370">
        <f t="shared" si="2"/>
        <v>0</v>
      </c>
      <c r="I427" s="374"/>
      <c r="J427" s="476"/>
      <c r="K427" s="563"/>
      <c r="L427" s="560"/>
      <c r="M427" s="256"/>
      <c r="N427" s="256"/>
      <c r="O427" s="256"/>
      <c r="P427" s="256"/>
      <c r="Q427" s="256"/>
    </row>
    <row r="428" spans="1:17" ht="13.5">
      <c r="A428" s="25"/>
      <c r="B428" s="288"/>
      <c r="C428" s="273" t="s">
        <v>170</v>
      </c>
      <c r="D428" s="367"/>
      <c r="E428" s="122"/>
      <c r="F428" s="367"/>
      <c r="G428" s="83"/>
      <c r="H428" s="371">
        <f t="shared" si="2"/>
        <v>0</v>
      </c>
      <c r="I428" s="375">
        <f>SUM(H427:H428)</f>
        <v>0</v>
      </c>
      <c r="J428" s="336"/>
      <c r="K428" s="563"/>
      <c r="L428" s="560"/>
      <c r="M428" s="256"/>
      <c r="N428" s="256"/>
      <c r="O428" s="256"/>
      <c r="P428" s="256"/>
      <c r="Q428" s="256"/>
    </row>
    <row r="429" spans="1:17" ht="13.5">
      <c r="A429" s="25"/>
      <c r="B429" s="261" t="s">
        <v>102</v>
      </c>
      <c r="C429" s="261" t="s">
        <v>169</v>
      </c>
      <c r="D429" s="366"/>
      <c r="E429" s="77"/>
      <c r="F429" s="366"/>
      <c r="G429" s="76"/>
      <c r="H429" s="370">
        <f t="shared" si="2"/>
        <v>0</v>
      </c>
      <c r="I429" s="374"/>
      <c r="J429" s="476"/>
      <c r="K429" s="206"/>
      <c r="L429" s="207"/>
      <c r="M429" s="256"/>
      <c r="N429" s="256"/>
      <c r="O429" s="256"/>
      <c r="P429" s="256"/>
      <c r="Q429" s="256"/>
    </row>
    <row r="430" spans="1:17" ht="13.5">
      <c r="A430" s="25"/>
      <c r="B430" s="288"/>
      <c r="C430" s="273" t="s">
        <v>170</v>
      </c>
      <c r="D430" s="367"/>
      <c r="E430" s="122"/>
      <c r="F430" s="367"/>
      <c r="G430" s="83"/>
      <c r="H430" s="371">
        <f t="shared" si="2"/>
        <v>0</v>
      </c>
      <c r="I430" s="375">
        <f>SUM(H429:H430)</f>
        <v>0</v>
      </c>
      <c r="J430" s="336"/>
      <c r="K430" s="206"/>
      <c r="L430" s="207"/>
      <c r="M430" s="256"/>
      <c r="N430" s="256"/>
      <c r="O430" s="256"/>
      <c r="P430" s="256"/>
      <c r="Q430" s="256"/>
    </row>
    <row r="431" spans="1:17" ht="13.5">
      <c r="A431" s="25"/>
      <c r="B431" s="261" t="s">
        <v>173</v>
      </c>
      <c r="C431" s="260"/>
      <c r="D431" s="365"/>
      <c r="E431" s="132" t="s">
        <v>24</v>
      </c>
      <c r="F431" s="365"/>
      <c r="G431" s="134"/>
      <c r="H431" s="370">
        <f t="shared" si="2"/>
        <v>0</v>
      </c>
      <c r="I431" s="373"/>
      <c r="J431" s="476"/>
      <c r="K431" s="206"/>
      <c r="L431" s="207"/>
      <c r="M431" s="256"/>
      <c r="N431" s="256"/>
      <c r="O431" s="256"/>
      <c r="P431" s="256"/>
      <c r="Q431" s="256"/>
    </row>
    <row r="432" spans="1:17" ht="13.5">
      <c r="A432" s="25"/>
      <c r="B432" s="273"/>
      <c r="C432" s="273"/>
      <c r="D432" s="367"/>
      <c r="E432" s="122" t="s">
        <v>24</v>
      </c>
      <c r="F432" s="367"/>
      <c r="G432" s="135"/>
      <c r="H432" s="371">
        <f t="shared" si="2"/>
        <v>0</v>
      </c>
      <c r="I432" s="375">
        <f>SUM(H431:H432)</f>
        <v>0</v>
      </c>
      <c r="J432" s="336"/>
      <c r="K432" s="206"/>
      <c r="L432" s="207"/>
      <c r="M432" s="256"/>
      <c r="N432" s="256"/>
      <c r="O432" s="256"/>
      <c r="P432" s="256"/>
      <c r="Q432" s="256"/>
    </row>
    <row r="433" spans="1:17" ht="13.5">
      <c r="A433" s="25"/>
      <c r="B433" s="261" t="s">
        <v>174</v>
      </c>
      <c r="C433" s="260"/>
      <c r="D433" s="366"/>
      <c r="E433" s="77"/>
      <c r="F433" s="366"/>
      <c r="G433" s="76"/>
      <c r="H433" s="370">
        <f t="shared" si="2"/>
        <v>0</v>
      </c>
      <c r="I433" s="374"/>
      <c r="J433" s="476"/>
      <c r="K433" s="206"/>
      <c r="L433" s="207"/>
      <c r="M433" s="256"/>
      <c r="N433" s="256"/>
      <c r="O433" s="256"/>
      <c r="P433" s="256"/>
      <c r="Q433" s="256"/>
    </row>
    <row r="434" spans="1:17" ht="13.5">
      <c r="A434" s="25"/>
      <c r="B434" s="273"/>
      <c r="C434" s="277"/>
      <c r="D434" s="367"/>
      <c r="E434" s="122"/>
      <c r="F434" s="367"/>
      <c r="G434" s="83"/>
      <c r="H434" s="371">
        <f t="shared" si="2"/>
        <v>0</v>
      </c>
      <c r="I434" s="375">
        <f>SUM(H433:H434)</f>
        <v>0</v>
      </c>
      <c r="J434" s="336"/>
      <c r="K434" s="206"/>
      <c r="L434" s="207"/>
      <c r="M434" s="256"/>
      <c r="N434" s="256"/>
      <c r="O434" s="256"/>
      <c r="P434" s="256"/>
      <c r="Q434" s="256"/>
    </row>
    <row r="435" spans="1:17" ht="13.5">
      <c r="A435" s="25"/>
      <c r="B435" s="261" t="s">
        <v>175</v>
      </c>
      <c r="C435" s="260"/>
      <c r="D435" s="366"/>
      <c r="E435" s="77"/>
      <c r="F435" s="366"/>
      <c r="G435" s="76"/>
      <c r="H435" s="370">
        <f t="shared" si="2"/>
        <v>0</v>
      </c>
      <c r="I435" s="374"/>
      <c r="J435" s="476"/>
      <c r="K435" s="206"/>
      <c r="L435" s="207"/>
      <c r="M435" s="256"/>
      <c r="N435" s="256"/>
      <c r="O435" s="256"/>
      <c r="P435" s="256"/>
      <c r="Q435" s="256"/>
    </row>
    <row r="436" spans="1:17" ht="13.5">
      <c r="A436" s="25"/>
      <c r="B436" s="273"/>
      <c r="C436" s="277"/>
      <c r="D436" s="367"/>
      <c r="E436" s="122"/>
      <c r="F436" s="367"/>
      <c r="G436" s="83"/>
      <c r="H436" s="371">
        <f t="shared" si="2"/>
        <v>0</v>
      </c>
      <c r="I436" s="375">
        <f>SUM(H435:H436)</f>
        <v>0</v>
      </c>
      <c r="J436" s="336"/>
      <c r="K436" s="206"/>
      <c r="L436" s="207"/>
      <c r="M436" s="256"/>
      <c r="N436" s="256"/>
      <c r="O436" s="256"/>
      <c r="P436" s="256"/>
      <c r="Q436" s="256"/>
    </row>
    <row r="437" spans="1:17" ht="15" customHeight="1">
      <c r="A437" s="24"/>
      <c r="B437" s="261" t="s">
        <v>381</v>
      </c>
      <c r="C437" s="260"/>
      <c r="D437" s="366"/>
      <c r="E437" s="77"/>
      <c r="F437" s="366"/>
      <c r="G437" s="76"/>
      <c r="H437" s="370">
        <f t="shared" si="2"/>
        <v>0</v>
      </c>
      <c r="I437" s="374"/>
      <c r="J437" s="476"/>
      <c r="K437" s="318"/>
      <c r="L437" s="565"/>
      <c r="M437" s="256"/>
      <c r="N437" s="256"/>
      <c r="O437" s="256"/>
      <c r="P437" s="256"/>
      <c r="Q437" s="256"/>
    </row>
    <row r="438" spans="1:17" ht="13.5">
      <c r="A438" s="24"/>
      <c r="B438" s="273"/>
      <c r="C438" s="277"/>
      <c r="D438" s="367"/>
      <c r="E438" s="122"/>
      <c r="F438" s="367"/>
      <c r="G438" s="83"/>
      <c r="H438" s="371">
        <f t="shared" si="2"/>
        <v>0</v>
      </c>
      <c r="I438" s="375">
        <f>SUM(H437:H438)</f>
        <v>0</v>
      </c>
      <c r="J438" s="336"/>
      <c r="K438" s="206"/>
      <c r="L438" s="207"/>
      <c r="M438" s="256"/>
      <c r="N438" s="256"/>
      <c r="O438" s="256"/>
      <c r="P438" s="256"/>
      <c r="Q438" s="256"/>
    </row>
    <row r="439" spans="1:17" ht="15.75" customHeight="1" thickBot="1">
      <c r="A439" s="24"/>
      <c r="B439" s="261" t="s">
        <v>382</v>
      </c>
      <c r="C439" s="260"/>
      <c r="D439" s="366"/>
      <c r="E439" s="77"/>
      <c r="F439" s="366"/>
      <c r="G439" s="76"/>
      <c r="H439" s="370">
        <f t="shared" si="2"/>
        <v>0</v>
      </c>
      <c r="I439" s="374"/>
      <c r="J439" s="490"/>
      <c r="K439" s="564">
        <f>SUM(I416:I444)</f>
        <v>0</v>
      </c>
      <c r="L439" s="207"/>
      <c r="M439" s="256"/>
      <c r="N439" s="256"/>
      <c r="O439" s="256"/>
      <c r="P439" s="256"/>
      <c r="Q439" s="256"/>
    </row>
    <row r="440" spans="1:17" ht="13.5">
      <c r="A440" s="24"/>
      <c r="B440" s="273"/>
      <c r="C440" s="277"/>
      <c r="D440" s="367"/>
      <c r="E440" s="122"/>
      <c r="F440" s="367"/>
      <c r="G440" s="83"/>
      <c r="H440" s="371">
        <f t="shared" si="2"/>
        <v>0</v>
      </c>
      <c r="I440" s="375">
        <f>SUM(H439:H440)</f>
        <v>0</v>
      </c>
      <c r="J440" s="341"/>
      <c r="K440" s="223"/>
      <c r="L440" s="207"/>
      <c r="M440" s="256"/>
      <c r="N440" s="256"/>
      <c r="O440" s="256"/>
      <c r="P440" s="256"/>
      <c r="Q440" s="256"/>
    </row>
    <row r="441" spans="1:17" ht="15" customHeight="1">
      <c r="A441" s="24"/>
      <c r="B441" s="261" t="s">
        <v>176</v>
      </c>
      <c r="C441" s="260"/>
      <c r="D441" s="366"/>
      <c r="E441" s="77"/>
      <c r="F441" s="366"/>
      <c r="G441" s="76"/>
      <c r="H441" s="370">
        <f t="shared" si="2"/>
        <v>0</v>
      </c>
      <c r="I441" s="374"/>
      <c r="J441" s="210"/>
      <c r="K441" s="206"/>
      <c r="L441" s="207"/>
      <c r="M441" s="256"/>
      <c r="N441" s="256"/>
      <c r="O441" s="256"/>
      <c r="P441" s="256"/>
      <c r="Q441" s="256"/>
    </row>
    <row r="442" spans="1:17" ht="13.5">
      <c r="A442" s="24"/>
      <c r="B442" s="273"/>
      <c r="C442" s="277"/>
      <c r="D442" s="367"/>
      <c r="E442" s="122"/>
      <c r="F442" s="367"/>
      <c r="G442" s="83"/>
      <c r="H442" s="371">
        <f t="shared" si="2"/>
        <v>0</v>
      </c>
      <c r="I442" s="375">
        <f>SUM(H441:H442)</f>
        <v>0</v>
      </c>
      <c r="J442" s="476"/>
      <c r="K442" s="206"/>
      <c r="L442" s="207"/>
      <c r="M442" s="256"/>
      <c r="N442" s="256"/>
      <c r="O442" s="256"/>
      <c r="P442" s="256"/>
      <c r="Q442" s="256"/>
    </row>
    <row r="443" spans="1:17" ht="13.5">
      <c r="A443" s="24"/>
      <c r="B443" s="261" t="s">
        <v>124</v>
      </c>
      <c r="C443" s="260"/>
      <c r="D443" s="366"/>
      <c r="E443" s="77"/>
      <c r="F443" s="366"/>
      <c r="G443" s="76"/>
      <c r="H443" s="370">
        <f t="shared" si="2"/>
        <v>0</v>
      </c>
      <c r="I443" s="374"/>
      <c r="J443" s="336"/>
      <c r="K443" s="206"/>
      <c r="L443" s="207"/>
      <c r="M443" s="256"/>
      <c r="N443" s="256"/>
      <c r="O443" s="256"/>
      <c r="P443" s="256"/>
      <c r="Q443" s="256"/>
    </row>
    <row r="444" spans="1:17" ht="14.25" thickBot="1">
      <c r="A444" s="201"/>
      <c r="B444" s="267"/>
      <c r="C444" s="267"/>
      <c r="D444" s="368"/>
      <c r="E444" s="128"/>
      <c r="F444" s="368"/>
      <c r="G444" s="439"/>
      <c r="H444" s="372">
        <f t="shared" si="2"/>
        <v>0</v>
      </c>
      <c r="I444" s="377">
        <f>SUM(H443:H444)</f>
        <v>0</v>
      </c>
      <c r="J444" s="476"/>
      <c r="K444" s="563"/>
      <c r="L444" s="560"/>
      <c r="M444" s="256"/>
      <c r="N444" s="256"/>
      <c r="O444" s="256"/>
      <c r="P444" s="256"/>
      <c r="Q444" s="256"/>
    </row>
    <row r="445" spans="1:17" ht="14.25" thickBot="1">
      <c r="A445" s="523"/>
      <c r="B445" s="591" t="s">
        <v>104</v>
      </c>
      <c r="C445" s="263"/>
      <c r="D445" s="440"/>
      <c r="E445" s="440"/>
      <c r="F445" s="440"/>
      <c r="G445" s="441"/>
      <c r="H445" s="343"/>
      <c r="I445" s="415">
        <f>K439</f>
        <v>0</v>
      </c>
      <c r="J445" s="336"/>
      <c r="K445" s="563"/>
      <c r="L445" s="560"/>
      <c r="M445" s="256"/>
      <c r="N445" s="256"/>
      <c r="O445" s="256"/>
      <c r="P445" s="256"/>
      <c r="Q445" s="256"/>
    </row>
    <row r="446" spans="1:17" ht="13.5">
      <c r="A446" s="524"/>
      <c r="B446" s="296"/>
      <c r="C446" s="260"/>
      <c r="D446" s="119"/>
      <c r="E446" s="119"/>
      <c r="F446" s="119"/>
      <c r="G446" s="81"/>
      <c r="H446" s="172"/>
      <c r="I446" s="341"/>
      <c r="J446" s="476"/>
      <c r="K446" s="563"/>
      <c r="L446" s="560"/>
      <c r="M446" s="256"/>
      <c r="N446" s="256"/>
      <c r="O446" s="256"/>
      <c r="P446" s="256"/>
      <c r="Q446" s="256"/>
    </row>
    <row r="447" spans="1:17" ht="13.5">
      <c r="A447" s="113" t="s">
        <v>14</v>
      </c>
      <c r="B447" s="305" t="s">
        <v>177</v>
      </c>
      <c r="C447" s="264"/>
      <c r="D447" s="378"/>
      <c r="E447" s="378"/>
      <c r="F447" s="378"/>
      <c r="G447" s="379"/>
      <c r="H447" s="380"/>
      <c r="I447" s="381"/>
      <c r="J447" s="336"/>
      <c r="K447" s="563"/>
      <c r="L447" s="560"/>
      <c r="M447" s="256"/>
      <c r="N447" s="256"/>
      <c r="O447" s="256"/>
      <c r="P447" s="256"/>
      <c r="Q447" s="256"/>
    </row>
    <row r="448" spans="1:17" ht="13.5">
      <c r="A448" s="24"/>
      <c r="B448" s="261" t="s">
        <v>179</v>
      </c>
      <c r="C448" s="260"/>
      <c r="D448" s="366"/>
      <c r="E448" s="77"/>
      <c r="F448" s="366"/>
      <c r="G448" s="76"/>
      <c r="H448" s="384">
        <f aca="true" t="shared" si="3" ref="H448:H465">IF(F448=0,D448*G448,D448*F448*G448)</f>
        <v>0</v>
      </c>
      <c r="I448" s="374"/>
      <c r="J448" s="476"/>
      <c r="K448" s="563"/>
      <c r="L448" s="560"/>
      <c r="M448" s="256"/>
      <c r="N448" s="256"/>
      <c r="O448" s="256"/>
      <c r="P448" s="256"/>
      <c r="Q448" s="256"/>
    </row>
    <row r="449" spans="1:17" ht="13.5">
      <c r="A449" s="25"/>
      <c r="B449" s="273"/>
      <c r="C449" s="451"/>
      <c r="D449" s="367"/>
      <c r="E449" s="122"/>
      <c r="F449" s="367"/>
      <c r="G449" s="83"/>
      <c r="H449" s="385">
        <f t="shared" si="3"/>
        <v>0</v>
      </c>
      <c r="I449" s="375">
        <f>SUM(H448:H449)</f>
        <v>0</v>
      </c>
      <c r="J449" s="336"/>
      <c r="K449" s="563"/>
      <c r="L449" s="560"/>
      <c r="M449" s="256"/>
      <c r="N449" s="256"/>
      <c r="O449" s="256"/>
      <c r="P449" s="256"/>
      <c r="Q449" s="256"/>
    </row>
    <row r="450" spans="1:17" ht="13.5">
      <c r="A450" s="25"/>
      <c r="B450" s="261" t="s">
        <v>180</v>
      </c>
      <c r="C450" s="260"/>
      <c r="D450" s="366"/>
      <c r="E450" s="77"/>
      <c r="F450" s="366"/>
      <c r="G450" s="76"/>
      <c r="H450" s="384">
        <f t="shared" si="3"/>
        <v>0</v>
      </c>
      <c r="I450" s="374"/>
      <c r="J450" s="476"/>
      <c r="K450" s="206"/>
      <c r="L450" s="207"/>
      <c r="M450" s="256"/>
      <c r="N450" s="256"/>
      <c r="O450" s="256"/>
      <c r="P450" s="256"/>
      <c r="Q450" s="256"/>
    </row>
    <row r="451" spans="1:17" ht="13.5">
      <c r="A451" s="25"/>
      <c r="B451" s="276"/>
      <c r="C451" s="451"/>
      <c r="D451" s="367"/>
      <c r="E451" s="122"/>
      <c r="F451" s="367"/>
      <c r="G451" s="83"/>
      <c r="H451" s="385">
        <f t="shared" si="3"/>
        <v>0</v>
      </c>
      <c r="I451" s="375">
        <f>SUM(H450:H451)</f>
        <v>0</v>
      </c>
      <c r="J451" s="336"/>
      <c r="K451" s="206"/>
      <c r="L451" s="207"/>
      <c r="M451" s="256"/>
      <c r="N451" s="256"/>
      <c r="O451" s="256"/>
      <c r="P451" s="256"/>
      <c r="Q451" s="256"/>
    </row>
    <row r="452" spans="1:17" ht="13.5">
      <c r="A452" s="25"/>
      <c r="B452" s="261" t="s">
        <v>181</v>
      </c>
      <c r="C452" s="261"/>
      <c r="D452" s="366"/>
      <c r="E452" s="77"/>
      <c r="F452" s="366"/>
      <c r="G452" s="76"/>
      <c r="H452" s="384">
        <f t="shared" si="3"/>
        <v>0</v>
      </c>
      <c r="I452" s="374"/>
      <c r="J452" s="476"/>
      <c r="K452" s="206"/>
      <c r="L452" s="207"/>
      <c r="M452" s="256"/>
      <c r="N452" s="256"/>
      <c r="O452" s="256"/>
      <c r="P452" s="256"/>
      <c r="Q452" s="256"/>
    </row>
    <row r="453" spans="1:17" ht="13.5">
      <c r="A453" s="25"/>
      <c r="B453" s="276"/>
      <c r="C453" s="451"/>
      <c r="D453" s="367"/>
      <c r="E453" s="122"/>
      <c r="F453" s="367"/>
      <c r="G453" s="83"/>
      <c r="H453" s="385">
        <f t="shared" si="3"/>
        <v>0</v>
      </c>
      <c r="I453" s="375">
        <f>SUM(H452:H453)</f>
        <v>0</v>
      </c>
      <c r="J453" s="336"/>
      <c r="K453" s="206"/>
      <c r="L453" s="207"/>
      <c r="M453" s="256"/>
      <c r="N453" s="256"/>
      <c r="O453" s="256"/>
      <c r="P453" s="256"/>
      <c r="Q453" s="256"/>
    </row>
    <row r="454" spans="1:17" ht="13.5">
      <c r="A454" s="25"/>
      <c r="B454" s="261" t="s">
        <v>182</v>
      </c>
      <c r="C454" s="261"/>
      <c r="D454" s="366"/>
      <c r="E454" s="77"/>
      <c r="F454" s="366"/>
      <c r="G454" s="76"/>
      <c r="H454" s="384">
        <f t="shared" si="3"/>
        <v>0</v>
      </c>
      <c r="I454" s="374"/>
      <c r="J454" s="476"/>
      <c r="K454" s="206"/>
      <c r="L454" s="207"/>
      <c r="M454" s="256"/>
      <c r="N454" s="256"/>
      <c r="O454" s="256"/>
      <c r="P454" s="256"/>
      <c r="Q454" s="256"/>
    </row>
    <row r="455" spans="1:17" ht="13.5">
      <c r="A455" s="25"/>
      <c r="B455" s="276"/>
      <c r="C455" s="451"/>
      <c r="D455" s="367"/>
      <c r="E455" s="122"/>
      <c r="F455" s="367"/>
      <c r="G455" s="83"/>
      <c r="H455" s="385">
        <f t="shared" si="3"/>
        <v>0</v>
      </c>
      <c r="I455" s="375">
        <f>SUM(H454:H455)</f>
        <v>0</v>
      </c>
      <c r="J455" s="336"/>
      <c r="K455" s="206"/>
      <c r="L455" s="207"/>
      <c r="M455" s="256"/>
      <c r="N455" s="256"/>
      <c r="O455" s="256"/>
      <c r="P455" s="256"/>
      <c r="Q455" s="256"/>
    </row>
    <row r="456" spans="1:17" ht="13.5">
      <c r="A456" s="25"/>
      <c r="B456" s="261" t="s">
        <v>199</v>
      </c>
      <c r="C456" s="261"/>
      <c r="D456" s="366"/>
      <c r="E456" s="77"/>
      <c r="F456" s="366"/>
      <c r="G456" s="76"/>
      <c r="H456" s="384">
        <f t="shared" si="3"/>
        <v>0</v>
      </c>
      <c r="I456" s="374"/>
      <c r="J456" s="476"/>
      <c r="K456" s="206"/>
      <c r="L456" s="207"/>
      <c r="M456" s="256"/>
      <c r="N456" s="256"/>
      <c r="O456" s="256"/>
      <c r="P456" s="256"/>
      <c r="Q456" s="256"/>
    </row>
    <row r="457" spans="1:17" ht="13.5">
      <c r="A457" s="25"/>
      <c r="B457" s="273"/>
      <c r="C457" s="273"/>
      <c r="D457" s="367"/>
      <c r="E457" s="122"/>
      <c r="F457" s="367"/>
      <c r="G457" s="83"/>
      <c r="H457" s="385">
        <f t="shared" si="3"/>
        <v>0</v>
      </c>
      <c r="I457" s="375">
        <f>SUM(H456:H457)</f>
        <v>0</v>
      </c>
      <c r="J457" s="336"/>
      <c r="K457" s="206"/>
      <c r="L457" s="207"/>
      <c r="M457" s="256"/>
      <c r="N457" s="256"/>
      <c r="O457" s="256"/>
      <c r="P457" s="256"/>
      <c r="Q457" s="256"/>
    </row>
    <row r="458" spans="1:17" ht="15" customHeight="1">
      <c r="A458" s="25"/>
      <c r="B458" s="261" t="s">
        <v>151</v>
      </c>
      <c r="C458" s="261"/>
      <c r="D458" s="366"/>
      <c r="E458" s="77"/>
      <c r="F458" s="366"/>
      <c r="G458" s="76"/>
      <c r="H458" s="384">
        <f t="shared" si="3"/>
        <v>0</v>
      </c>
      <c r="I458" s="374"/>
      <c r="J458" s="476"/>
      <c r="K458" s="206"/>
      <c r="L458" s="565"/>
      <c r="M458" s="256"/>
      <c r="N458" s="256"/>
      <c r="O458" s="256"/>
      <c r="P458" s="256"/>
      <c r="Q458" s="256"/>
    </row>
    <row r="459" spans="1:17" ht="13.5" customHeight="1">
      <c r="A459" s="25"/>
      <c r="B459" s="273"/>
      <c r="C459" s="273"/>
      <c r="D459" s="367"/>
      <c r="E459" s="122"/>
      <c r="F459" s="367"/>
      <c r="G459" s="83"/>
      <c r="H459" s="385">
        <f t="shared" si="3"/>
        <v>0</v>
      </c>
      <c r="I459" s="375">
        <f>SUM(H458:H459)</f>
        <v>0</v>
      </c>
      <c r="J459" s="336"/>
      <c r="K459" s="248"/>
      <c r="L459" s="565"/>
      <c r="M459" s="256"/>
      <c r="N459" s="256"/>
      <c r="O459" s="256"/>
      <c r="P459" s="256"/>
      <c r="Q459" s="256"/>
    </row>
    <row r="460" spans="1:17" ht="15.75" customHeight="1" thickBot="1">
      <c r="A460" s="24"/>
      <c r="B460" s="261" t="s">
        <v>176</v>
      </c>
      <c r="C460" s="261"/>
      <c r="D460" s="366"/>
      <c r="E460" s="77"/>
      <c r="F460" s="366"/>
      <c r="G460" s="76"/>
      <c r="H460" s="384">
        <f t="shared" si="3"/>
        <v>0</v>
      </c>
      <c r="I460" s="374"/>
      <c r="J460" s="495"/>
      <c r="K460" s="564">
        <f>SUM(I447:I465)</f>
        <v>0</v>
      </c>
      <c r="L460" s="207"/>
      <c r="M460" s="256"/>
      <c r="N460" s="256"/>
      <c r="O460" s="256"/>
      <c r="P460" s="256"/>
      <c r="Q460" s="256"/>
    </row>
    <row r="461" spans="1:17" ht="13.5">
      <c r="A461" s="24"/>
      <c r="B461" s="273"/>
      <c r="C461" s="273"/>
      <c r="D461" s="367"/>
      <c r="E461" s="122"/>
      <c r="F461" s="367"/>
      <c r="G461" s="83"/>
      <c r="H461" s="385">
        <f t="shared" si="3"/>
        <v>0</v>
      </c>
      <c r="I461" s="375">
        <f>SUM(H460:H461)</f>
        <v>0</v>
      </c>
      <c r="J461" s="344"/>
      <c r="K461" s="223"/>
      <c r="L461" s="207"/>
      <c r="M461" s="256"/>
      <c r="N461" s="256"/>
      <c r="O461" s="256"/>
      <c r="P461" s="256"/>
      <c r="Q461" s="256"/>
    </row>
    <row r="462" spans="1:17" ht="15" customHeight="1">
      <c r="A462" s="24"/>
      <c r="B462" s="261" t="s">
        <v>183</v>
      </c>
      <c r="C462" s="260"/>
      <c r="D462" s="366"/>
      <c r="E462" s="77"/>
      <c r="F462" s="366"/>
      <c r="G462" s="76"/>
      <c r="H462" s="384">
        <f t="shared" si="3"/>
        <v>0</v>
      </c>
      <c r="I462" s="374"/>
      <c r="J462" s="210"/>
      <c r="K462" s="566"/>
      <c r="L462" s="207"/>
      <c r="M462" s="256"/>
      <c r="N462" s="256"/>
      <c r="O462" s="256"/>
      <c r="P462" s="256"/>
      <c r="Q462" s="256"/>
    </row>
    <row r="463" spans="1:17" ht="13.5">
      <c r="A463" s="24"/>
      <c r="B463" s="273"/>
      <c r="C463" s="277"/>
      <c r="D463" s="367"/>
      <c r="E463" s="122"/>
      <c r="F463" s="367"/>
      <c r="G463" s="83"/>
      <c r="H463" s="385">
        <f t="shared" si="3"/>
        <v>0</v>
      </c>
      <c r="I463" s="375">
        <f>SUM(H462:H463)</f>
        <v>0</v>
      </c>
      <c r="J463" s="476"/>
      <c r="K463" s="206"/>
      <c r="L463" s="207"/>
      <c r="M463" s="256"/>
      <c r="N463" s="256"/>
      <c r="O463" s="256"/>
      <c r="P463" s="256"/>
      <c r="Q463" s="256"/>
    </row>
    <row r="464" spans="1:17" ht="13.5">
      <c r="A464" s="24"/>
      <c r="B464" s="261" t="s">
        <v>124</v>
      </c>
      <c r="C464" s="260"/>
      <c r="D464" s="366"/>
      <c r="E464" s="77"/>
      <c r="F464" s="366"/>
      <c r="G464" s="76"/>
      <c r="H464" s="384">
        <f t="shared" si="3"/>
        <v>0</v>
      </c>
      <c r="I464" s="374"/>
      <c r="J464" s="336"/>
      <c r="K464" s="206"/>
      <c r="L464" s="207"/>
      <c r="M464" s="256"/>
      <c r="N464" s="256"/>
      <c r="O464" s="256"/>
      <c r="P464" s="256"/>
      <c r="Q464" s="256"/>
    </row>
    <row r="465" spans="1:17" ht="14.25" thickBot="1">
      <c r="A465" s="201"/>
      <c r="B465" s="267"/>
      <c r="C465" s="267"/>
      <c r="D465" s="383"/>
      <c r="E465" s="121"/>
      <c r="F465" s="383"/>
      <c r="G465" s="407"/>
      <c r="H465" s="386">
        <f t="shared" si="3"/>
        <v>0</v>
      </c>
      <c r="I465" s="377">
        <f>SUM(H464:H465)</f>
        <v>0</v>
      </c>
      <c r="J465" s="476"/>
      <c r="K465" s="206"/>
      <c r="L465" s="207"/>
      <c r="M465" s="256"/>
      <c r="N465" s="256"/>
      <c r="O465" s="256"/>
      <c r="P465" s="256"/>
      <c r="Q465" s="256"/>
    </row>
    <row r="466" spans="1:17" ht="14.25" thickBot="1">
      <c r="A466" s="523"/>
      <c r="B466" s="591" t="s">
        <v>178</v>
      </c>
      <c r="C466" s="263"/>
      <c r="D466" s="440"/>
      <c r="E466" s="440"/>
      <c r="F466" s="440"/>
      <c r="G466" s="441"/>
      <c r="H466" s="239"/>
      <c r="I466" s="482">
        <f>K460</f>
        <v>0</v>
      </c>
      <c r="J466" s="336"/>
      <c r="K466" s="206"/>
      <c r="L466" s="207"/>
      <c r="M466" s="256"/>
      <c r="N466" s="256"/>
      <c r="O466" s="256"/>
      <c r="P466" s="256"/>
      <c r="Q466" s="256"/>
    </row>
    <row r="467" spans="1:17" ht="13.5">
      <c r="A467" s="524"/>
      <c r="B467" s="296"/>
      <c r="C467" s="260"/>
      <c r="D467" s="119"/>
      <c r="E467" s="119"/>
      <c r="F467" s="119"/>
      <c r="G467" s="81"/>
      <c r="H467" s="172"/>
      <c r="I467" s="344"/>
      <c r="J467" s="476"/>
      <c r="K467" s="206"/>
      <c r="L467" s="207"/>
      <c r="M467" s="256"/>
      <c r="N467" s="256"/>
      <c r="O467" s="256"/>
      <c r="P467" s="256"/>
      <c r="Q467" s="256"/>
    </row>
    <row r="468" spans="1:17" ht="13.5">
      <c r="A468" s="113" t="s">
        <v>15</v>
      </c>
      <c r="B468" s="296" t="s">
        <v>55</v>
      </c>
      <c r="C468" s="260"/>
      <c r="D468" s="378"/>
      <c r="E468" s="378"/>
      <c r="F468" s="378"/>
      <c r="G468" s="379"/>
      <c r="H468" s="380"/>
      <c r="I468" s="381"/>
      <c r="J468" s="336"/>
      <c r="K468" s="206"/>
      <c r="L468" s="207"/>
      <c r="M468" s="256"/>
      <c r="N468" s="256"/>
      <c r="O468" s="256"/>
      <c r="P468" s="256"/>
      <c r="Q468" s="256"/>
    </row>
    <row r="469" spans="1:17" ht="13.5">
      <c r="A469" s="24"/>
      <c r="B469" s="261" t="s">
        <v>257</v>
      </c>
      <c r="C469" s="260"/>
      <c r="D469" s="366"/>
      <c r="E469" s="77"/>
      <c r="F469" s="366"/>
      <c r="G469" s="76"/>
      <c r="H469" s="384">
        <f aca="true" t="shared" si="4" ref="H469:H480">IF(F469=0,D469*G469,D469*F469*G469)</f>
        <v>0</v>
      </c>
      <c r="I469" s="409"/>
      <c r="J469" s="476"/>
      <c r="K469" s="206"/>
      <c r="L469" s="207"/>
      <c r="M469" s="256"/>
      <c r="N469" s="256"/>
      <c r="O469" s="256"/>
      <c r="P469" s="256"/>
      <c r="Q469" s="256"/>
    </row>
    <row r="470" spans="1:17" ht="13.5">
      <c r="A470" s="25"/>
      <c r="B470" s="276"/>
      <c r="C470" s="451"/>
      <c r="D470" s="367"/>
      <c r="E470" s="122"/>
      <c r="F470" s="367"/>
      <c r="G470" s="83"/>
      <c r="H470" s="385">
        <f t="shared" si="4"/>
        <v>0</v>
      </c>
      <c r="I470" s="435">
        <f>SUM(H469:H470)</f>
        <v>0</v>
      </c>
      <c r="J470" s="336"/>
      <c r="K470" s="206"/>
      <c r="L470" s="207"/>
      <c r="M470" s="256"/>
      <c r="N470" s="256"/>
      <c r="O470" s="256"/>
      <c r="P470" s="256"/>
      <c r="Q470" s="256"/>
    </row>
    <row r="471" spans="1:17" ht="13.5">
      <c r="A471" s="25"/>
      <c r="B471" s="261" t="s">
        <v>199</v>
      </c>
      <c r="C471" s="261"/>
      <c r="D471" s="366"/>
      <c r="E471" s="77"/>
      <c r="F471" s="366"/>
      <c r="G471" s="76"/>
      <c r="H471" s="384">
        <f t="shared" si="4"/>
        <v>0</v>
      </c>
      <c r="I471" s="409"/>
      <c r="J471" s="476"/>
      <c r="K471" s="206"/>
      <c r="L471" s="207"/>
      <c r="M471" s="256"/>
      <c r="N471" s="256"/>
      <c r="O471" s="256"/>
      <c r="P471" s="256"/>
      <c r="Q471" s="256"/>
    </row>
    <row r="472" spans="1:17" ht="13.5">
      <c r="A472" s="25"/>
      <c r="B472" s="273"/>
      <c r="C472" s="273"/>
      <c r="D472" s="367"/>
      <c r="E472" s="122"/>
      <c r="F472" s="367"/>
      <c r="G472" s="83"/>
      <c r="H472" s="385">
        <f t="shared" si="4"/>
        <v>0</v>
      </c>
      <c r="I472" s="435">
        <f>SUM(H471:H472)</f>
        <v>0</v>
      </c>
      <c r="J472" s="336"/>
      <c r="K472" s="206"/>
      <c r="L472" s="207"/>
      <c r="M472" s="256"/>
      <c r="N472" s="256"/>
      <c r="O472" s="256"/>
      <c r="P472" s="256"/>
      <c r="Q472" s="256"/>
    </row>
    <row r="473" spans="1:17" ht="15" customHeight="1">
      <c r="A473" s="24"/>
      <c r="B473" s="261" t="s">
        <v>186</v>
      </c>
      <c r="C473" s="261"/>
      <c r="D473" s="366"/>
      <c r="E473" s="77"/>
      <c r="F473" s="366"/>
      <c r="G473" s="76"/>
      <c r="H473" s="384">
        <f t="shared" si="4"/>
        <v>0</v>
      </c>
      <c r="I473" s="409"/>
      <c r="J473" s="476"/>
      <c r="K473" s="206"/>
      <c r="L473" s="207"/>
      <c r="M473" s="256"/>
      <c r="N473" s="256"/>
      <c r="O473" s="256"/>
      <c r="P473" s="256"/>
      <c r="Q473" s="256"/>
    </row>
    <row r="474" spans="1:17" ht="13.5">
      <c r="A474" s="24"/>
      <c r="B474" s="273"/>
      <c r="C474" s="273"/>
      <c r="D474" s="367"/>
      <c r="E474" s="122"/>
      <c r="F474" s="367"/>
      <c r="G474" s="83"/>
      <c r="H474" s="385">
        <f t="shared" si="4"/>
        <v>0</v>
      </c>
      <c r="I474" s="435">
        <f>SUM(H473:H474)</f>
        <v>0</v>
      </c>
      <c r="J474" s="336"/>
      <c r="K474" s="248"/>
      <c r="L474" s="207"/>
      <c r="M474" s="256"/>
      <c r="N474" s="256"/>
      <c r="O474" s="256"/>
      <c r="P474" s="256"/>
      <c r="Q474" s="256"/>
    </row>
    <row r="475" spans="1:17" ht="15.75" customHeight="1" thickBot="1">
      <c r="A475" s="24"/>
      <c r="B475" s="261" t="s">
        <v>176</v>
      </c>
      <c r="C475" s="260"/>
      <c r="D475" s="366"/>
      <c r="E475" s="77"/>
      <c r="F475" s="366"/>
      <c r="G475" s="76"/>
      <c r="H475" s="384">
        <f t="shared" si="4"/>
        <v>0</v>
      </c>
      <c r="I475" s="409"/>
      <c r="J475" s="495"/>
      <c r="K475" s="564">
        <f>SUM(I469:I480)</f>
        <v>0</v>
      </c>
      <c r="L475" s="207"/>
      <c r="M475" s="256"/>
      <c r="N475" s="256"/>
      <c r="O475" s="256"/>
      <c r="P475" s="256"/>
      <c r="Q475" s="256"/>
    </row>
    <row r="476" spans="1:17" ht="13.5">
      <c r="A476" s="24"/>
      <c r="B476" s="273"/>
      <c r="C476" s="277"/>
      <c r="D476" s="367"/>
      <c r="E476" s="122"/>
      <c r="F476" s="367"/>
      <c r="G476" s="83"/>
      <c r="H476" s="385">
        <f t="shared" si="4"/>
        <v>0</v>
      </c>
      <c r="I476" s="435">
        <f>SUM(H475:H476)</f>
        <v>0</v>
      </c>
      <c r="J476" s="344"/>
      <c r="K476" s="223"/>
      <c r="L476" s="207"/>
      <c r="M476" s="256"/>
      <c r="N476" s="256"/>
      <c r="O476" s="256"/>
      <c r="P476" s="256"/>
      <c r="Q476" s="256"/>
    </row>
    <row r="477" spans="1:17" ht="15" customHeight="1">
      <c r="A477" s="24"/>
      <c r="B477" s="261" t="s">
        <v>184</v>
      </c>
      <c r="C477" s="260"/>
      <c r="D477" s="366"/>
      <c r="E477" s="77"/>
      <c r="F477" s="366"/>
      <c r="G477" s="76"/>
      <c r="H477" s="384">
        <f t="shared" si="4"/>
        <v>0</v>
      </c>
      <c r="I477" s="409"/>
      <c r="J477" s="210"/>
      <c r="K477" s="206"/>
      <c r="L477" s="207"/>
      <c r="M477" s="256"/>
      <c r="N477" s="256"/>
      <c r="O477" s="256"/>
      <c r="P477" s="256"/>
      <c r="Q477" s="256"/>
    </row>
    <row r="478" spans="1:17" ht="13.5">
      <c r="A478" s="24"/>
      <c r="B478" s="273"/>
      <c r="C478" s="277"/>
      <c r="D478" s="367"/>
      <c r="E478" s="122"/>
      <c r="F478" s="367"/>
      <c r="G478" s="83"/>
      <c r="H478" s="385">
        <f t="shared" si="4"/>
        <v>0</v>
      </c>
      <c r="I478" s="435">
        <f>SUM(H477:H478)</f>
        <v>0</v>
      </c>
      <c r="J478" s="478"/>
      <c r="K478" s="206"/>
      <c r="L478" s="207"/>
      <c r="M478" s="256"/>
      <c r="N478" s="256"/>
      <c r="O478" s="256"/>
      <c r="P478" s="256"/>
      <c r="Q478" s="256"/>
    </row>
    <row r="479" spans="1:17" ht="13.5">
      <c r="A479" s="24"/>
      <c r="B479" s="261" t="s">
        <v>124</v>
      </c>
      <c r="C479" s="260"/>
      <c r="D479" s="366"/>
      <c r="E479" s="77"/>
      <c r="F479" s="366"/>
      <c r="G479" s="76"/>
      <c r="H479" s="384">
        <f t="shared" si="4"/>
        <v>0</v>
      </c>
      <c r="I479" s="409"/>
      <c r="J479" s="479"/>
      <c r="K479" s="206"/>
      <c r="L479" s="207"/>
      <c r="M479" s="256"/>
      <c r="N479" s="256"/>
      <c r="O479" s="256"/>
      <c r="P479" s="256"/>
      <c r="Q479" s="256"/>
    </row>
    <row r="480" spans="1:17" ht="14.25" thickBot="1">
      <c r="A480" s="201"/>
      <c r="B480" s="267"/>
      <c r="C480" s="267"/>
      <c r="D480" s="368"/>
      <c r="E480" s="128"/>
      <c r="F480" s="368"/>
      <c r="G480" s="87"/>
      <c r="H480" s="386">
        <f t="shared" si="4"/>
        <v>0</v>
      </c>
      <c r="I480" s="410">
        <f>SUM(H479:H480)</f>
        <v>0</v>
      </c>
      <c r="J480" s="478"/>
      <c r="K480" s="206"/>
      <c r="L480" s="207"/>
      <c r="M480" s="256"/>
      <c r="N480" s="256"/>
      <c r="O480" s="256"/>
      <c r="P480" s="256"/>
      <c r="Q480" s="256"/>
    </row>
    <row r="481" spans="1:17" ht="14.25" thickBot="1">
      <c r="A481" s="523"/>
      <c r="B481" s="302" t="s">
        <v>185</v>
      </c>
      <c r="C481" s="263"/>
      <c r="D481" s="136"/>
      <c r="E481" s="136"/>
      <c r="F481" s="136"/>
      <c r="G481" s="90"/>
      <c r="H481" s="343"/>
      <c r="I481" s="496">
        <f>K475</f>
        <v>0</v>
      </c>
      <c r="J481" s="479"/>
      <c r="K481" s="206"/>
      <c r="L481" s="207"/>
      <c r="M481" s="256"/>
      <c r="N481" s="256"/>
      <c r="O481" s="256"/>
      <c r="P481" s="256"/>
      <c r="Q481" s="256"/>
    </row>
    <row r="482" spans="1:17" ht="13.5">
      <c r="A482" s="524"/>
      <c r="B482" s="296"/>
      <c r="C482" s="260"/>
      <c r="D482" s="119"/>
      <c r="E482" s="119"/>
      <c r="F482" s="119"/>
      <c r="G482" s="81"/>
      <c r="H482" s="172"/>
      <c r="I482" s="344"/>
      <c r="J482" s="478"/>
      <c r="K482" s="206"/>
      <c r="L482" s="207"/>
      <c r="M482" s="256"/>
      <c r="N482" s="256"/>
      <c r="O482" s="256"/>
      <c r="P482" s="256"/>
      <c r="Q482" s="256"/>
    </row>
    <row r="483" spans="1:17" ht="13.5">
      <c r="A483" s="113" t="s">
        <v>16</v>
      </c>
      <c r="B483" s="296" t="s">
        <v>187</v>
      </c>
      <c r="C483" s="261"/>
      <c r="D483" s="378"/>
      <c r="E483" s="378"/>
      <c r="F483" s="378"/>
      <c r="G483" s="379"/>
      <c r="H483" s="380"/>
      <c r="I483" s="381"/>
      <c r="J483" s="479"/>
      <c r="K483" s="206"/>
      <c r="L483" s="207"/>
      <c r="M483" s="256"/>
      <c r="N483" s="256"/>
      <c r="O483" s="256"/>
      <c r="P483" s="256"/>
      <c r="Q483" s="256"/>
    </row>
    <row r="484" spans="1:17" ht="15" customHeight="1">
      <c r="A484" s="24"/>
      <c r="B484" s="261" t="s">
        <v>190</v>
      </c>
      <c r="C484" s="260"/>
      <c r="D484" s="366"/>
      <c r="E484" s="77"/>
      <c r="F484" s="366"/>
      <c r="G484" s="76"/>
      <c r="H484" s="384">
        <f aca="true" t="shared" si="5" ref="H484:H491">IF(F484=0,D484*G484,D484*F484*G484)</f>
        <v>0</v>
      </c>
      <c r="I484" s="465"/>
      <c r="J484" s="478"/>
      <c r="K484" s="206"/>
      <c r="L484" s="565"/>
      <c r="M484" s="256"/>
      <c r="N484" s="256"/>
      <c r="O484" s="256"/>
      <c r="P484" s="256"/>
      <c r="Q484" s="256"/>
    </row>
    <row r="485" spans="1:17" ht="13.5">
      <c r="A485" s="25"/>
      <c r="B485" s="273"/>
      <c r="C485" s="277"/>
      <c r="D485" s="367"/>
      <c r="E485" s="122"/>
      <c r="F485" s="367"/>
      <c r="G485" s="83"/>
      <c r="H485" s="385">
        <f t="shared" si="5"/>
        <v>0</v>
      </c>
      <c r="I485" s="375">
        <f>SUM(H484:H485)</f>
        <v>0</v>
      </c>
      <c r="J485" s="479"/>
      <c r="K485" s="248"/>
      <c r="L485" s="562"/>
      <c r="M485" s="256"/>
      <c r="N485" s="256"/>
      <c r="O485" s="256"/>
      <c r="P485" s="256"/>
      <c r="Q485" s="256"/>
    </row>
    <row r="486" spans="1:17" ht="15.75" customHeight="1" thickBot="1">
      <c r="A486" s="24"/>
      <c r="B486" s="261" t="s">
        <v>189</v>
      </c>
      <c r="C486" s="260"/>
      <c r="D486" s="366"/>
      <c r="E486" s="77"/>
      <c r="F486" s="366"/>
      <c r="G486" s="76"/>
      <c r="H486" s="384">
        <f t="shared" si="5"/>
        <v>0</v>
      </c>
      <c r="I486" s="374"/>
      <c r="J486" s="495"/>
      <c r="K486" s="564">
        <f>SUM(I484:I491)</f>
        <v>0</v>
      </c>
      <c r="L486" s="560"/>
      <c r="M486" s="256"/>
      <c r="N486" s="256"/>
      <c r="O486" s="256"/>
      <c r="P486" s="256"/>
      <c r="Q486" s="256"/>
    </row>
    <row r="487" spans="1:17" ht="13.5">
      <c r="A487" s="25"/>
      <c r="B487" s="273"/>
      <c r="C487" s="277"/>
      <c r="D487" s="367"/>
      <c r="E487" s="122"/>
      <c r="F487" s="367"/>
      <c r="G487" s="83"/>
      <c r="H487" s="385">
        <f t="shared" si="5"/>
        <v>0</v>
      </c>
      <c r="I487" s="375">
        <f>SUM(H486:H487)</f>
        <v>0</v>
      </c>
      <c r="J487" s="344"/>
      <c r="K487" s="223"/>
      <c r="L487" s="560"/>
      <c r="M487" s="256"/>
      <c r="N487" s="256"/>
      <c r="O487" s="256"/>
      <c r="P487" s="256"/>
      <c r="Q487" s="256"/>
    </row>
    <row r="488" spans="1:17" ht="15" customHeight="1">
      <c r="A488" s="24"/>
      <c r="B488" s="261" t="s">
        <v>184</v>
      </c>
      <c r="C488" s="260"/>
      <c r="D488" s="366"/>
      <c r="E488" s="77"/>
      <c r="F488" s="366"/>
      <c r="G488" s="76"/>
      <c r="H488" s="384">
        <f t="shared" si="5"/>
        <v>0</v>
      </c>
      <c r="I488" s="374"/>
      <c r="J488" s="210"/>
      <c r="K488" s="211"/>
      <c r="L488" s="560"/>
      <c r="M488" s="256"/>
      <c r="N488" s="256"/>
      <c r="O488" s="256"/>
      <c r="P488" s="256"/>
      <c r="Q488" s="256"/>
    </row>
    <row r="489" spans="1:17" ht="13.5">
      <c r="A489" s="24"/>
      <c r="B489" s="273"/>
      <c r="C489" s="277"/>
      <c r="D489" s="367"/>
      <c r="E489" s="122"/>
      <c r="F489" s="367"/>
      <c r="G489" s="83"/>
      <c r="H489" s="385">
        <f t="shared" si="5"/>
        <v>0</v>
      </c>
      <c r="I489" s="375">
        <f>SUM(H488:H489)</f>
        <v>0</v>
      </c>
      <c r="J489" s="476"/>
      <c r="K489" s="563"/>
      <c r="L489" s="560"/>
      <c r="M489" s="256"/>
      <c r="N489" s="256"/>
      <c r="O489" s="256"/>
      <c r="P489" s="256"/>
      <c r="Q489" s="256"/>
    </row>
    <row r="490" spans="1:17" ht="13.5">
      <c r="A490" s="24"/>
      <c r="B490" s="261" t="s">
        <v>124</v>
      </c>
      <c r="C490" s="260"/>
      <c r="D490" s="366"/>
      <c r="E490" s="77"/>
      <c r="F490" s="366"/>
      <c r="G490" s="76"/>
      <c r="H490" s="384">
        <f t="shared" si="5"/>
        <v>0</v>
      </c>
      <c r="I490" s="374"/>
      <c r="J490" s="336"/>
      <c r="K490" s="563"/>
      <c r="L490" s="560"/>
      <c r="M490" s="256"/>
      <c r="N490" s="256"/>
      <c r="O490" s="256"/>
      <c r="P490" s="256"/>
      <c r="Q490" s="256"/>
    </row>
    <row r="491" spans="1:17" ht="14.25" thickBot="1">
      <c r="A491" s="201"/>
      <c r="B491" s="262"/>
      <c r="C491" s="263"/>
      <c r="D491" s="383"/>
      <c r="E491" s="121"/>
      <c r="F491" s="383"/>
      <c r="G491" s="80"/>
      <c r="H491" s="386">
        <f t="shared" si="5"/>
        <v>0</v>
      </c>
      <c r="I491" s="377">
        <f>SUM(H490:H491)</f>
        <v>0</v>
      </c>
      <c r="J491" s="476"/>
      <c r="K491" s="563"/>
      <c r="L491" s="560"/>
      <c r="M491" s="256"/>
      <c r="N491" s="256"/>
      <c r="O491" s="256"/>
      <c r="P491" s="256"/>
      <c r="Q491" s="256"/>
    </row>
    <row r="492" spans="1:17" ht="14.25" thickBot="1">
      <c r="A492" s="523"/>
      <c r="B492" s="302" t="s">
        <v>188</v>
      </c>
      <c r="C492" s="263"/>
      <c r="D492" s="136"/>
      <c r="E492" s="136"/>
      <c r="F492" s="136"/>
      <c r="G492" s="90"/>
      <c r="H492" s="343"/>
      <c r="I492" s="496">
        <f>K486</f>
        <v>0</v>
      </c>
      <c r="J492" s="336"/>
      <c r="K492" s="563"/>
      <c r="L492" s="560"/>
      <c r="M492" s="256"/>
      <c r="N492" s="256"/>
      <c r="O492" s="256"/>
      <c r="P492" s="256"/>
      <c r="Q492" s="256"/>
    </row>
    <row r="493" spans="1:17" ht="13.5">
      <c r="A493" s="524"/>
      <c r="B493" s="296"/>
      <c r="C493" s="260"/>
      <c r="D493" s="119"/>
      <c r="E493" s="119"/>
      <c r="F493" s="119"/>
      <c r="G493" s="81"/>
      <c r="H493" s="172"/>
      <c r="I493" s="344"/>
      <c r="J493" s="476"/>
      <c r="K493" s="563"/>
      <c r="L493" s="560"/>
      <c r="M493" s="256"/>
      <c r="N493" s="256"/>
      <c r="O493" s="256"/>
      <c r="P493" s="256"/>
      <c r="Q493" s="256"/>
    </row>
    <row r="494" spans="1:17" ht="13.5">
      <c r="A494" s="113" t="s">
        <v>17</v>
      </c>
      <c r="B494" s="305" t="s">
        <v>191</v>
      </c>
      <c r="C494" s="264"/>
      <c r="D494" s="378"/>
      <c r="E494" s="378"/>
      <c r="F494" s="378"/>
      <c r="G494" s="379"/>
      <c r="H494" s="380"/>
      <c r="I494" s="381"/>
      <c r="J494" s="336"/>
      <c r="K494" s="563"/>
      <c r="L494" s="560"/>
      <c r="M494" s="256"/>
      <c r="N494" s="256"/>
      <c r="O494" s="256"/>
      <c r="P494" s="256"/>
      <c r="Q494" s="256"/>
    </row>
    <row r="495" spans="1:17" ht="13.5">
      <c r="A495" s="25"/>
      <c r="B495" s="265" t="s">
        <v>193</v>
      </c>
      <c r="C495" s="264"/>
      <c r="D495" s="366"/>
      <c r="E495" s="77"/>
      <c r="F495" s="366"/>
      <c r="G495" s="76"/>
      <c r="H495" s="370">
        <f aca="true" t="shared" si="6" ref="H495:H524">IF(F495=0,D495*G495,D495*F495*G495)</f>
        <v>0</v>
      </c>
      <c r="I495" s="374"/>
      <c r="J495" s="476"/>
      <c r="K495" s="563"/>
      <c r="L495" s="560"/>
      <c r="M495" s="256"/>
      <c r="N495" s="256"/>
      <c r="O495" s="256"/>
      <c r="P495" s="256"/>
      <c r="Q495" s="256"/>
    </row>
    <row r="496" spans="1:17" ht="13.5">
      <c r="A496" s="25"/>
      <c r="B496" s="266"/>
      <c r="C496" s="462"/>
      <c r="D496" s="367"/>
      <c r="E496" s="122"/>
      <c r="F496" s="367"/>
      <c r="G496" s="83"/>
      <c r="H496" s="371">
        <f t="shared" si="6"/>
        <v>0</v>
      </c>
      <c r="I496" s="375">
        <f>SUM(H495:H496)</f>
        <v>0</v>
      </c>
      <c r="J496" s="336"/>
      <c r="K496" s="563"/>
      <c r="L496" s="560"/>
      <c r="M496" s="256"/>
      <c r="N496" s="256"/>
      <c r="O496" s="256"/>
      <c r="P496" s="256"/>
      <c r="Q496" s="256"/>
    </row>
    <row r="497" spans="1:17" ht="13.5">
      <c r="A497" s="25"/>
      <c r="B497" s="265" t="s">
        <v>383</v>
      </c>
      <c r="C497" s="264"/>
      <c r="D497" s="366"/>
      <c r="E497" s="77"/>
      <c r="F497" s="366"/>
      <c r="G497" s="76"/>
      <c r="H497" s="370">
        <f t="shared" si="6"/>
        <v>0</v>
      </c>
      <c r="I497" s="374"/>
      <c r="J497" s="476"/>
      <c r="K497" s="563"/>
      <c r="L497" s="560"/>
      <c r="M497" s="256"/>
      <c r="N497" s="256"/>
      <c r="O497" s="256"/>
      <c r="P497" s="256"/>
      <c r="Q497" s="256"/>
    </row>
    <row r="498" spans="1:17" ht="13.5">
      <c r="A498" s="25"/>
      <c r="B498" s="266"/>
      <c r="C498" s="462"/>
      <c r="D498" s="367"/>
      <c r="E498" s="122"/>
      <c r="F498" s="367"/>
      <c r="G498" s="83"/>
      <c r="H498" s="371">
        <f t="shared" si="6"/>
        <v>0</v>
      </c>
      <c r="I498" s="375">
        <f>SUM(H497:H498)</f>
        <v>0</v>
      </c>
      <c r="J498" s="336"/>
      <c r="K498" s="563"/>
      <c r="L498" s="560"/>
      <c r="M498" s="256"/>
      <c r="N498" s="256"/>
      <c r="O498" s="256"/>
      <c r="P498" s="256"/>
      <c r="Q498" s="256"/>
    </row>
    <row r="499" spans="1:17" ht="13.5">
      <c r="A499" s="25"/>
      <c r="B499" s="261" t="s">
        <v>194</v>
      </c>
      <c r="C499" s="261"/>
      <c r="D499" s="366"/>
      <c r="E499" s="77"/>
      <c r="F499" s="366"/>
      <c r="G499" s="76"/>
      <c r="H499" s="370">
        <f t="shared" si="6"/>
        <v>0</v>
      </c>
      <c r="I499" s="374"/>
      <c r="J499" s="476"/>
      <c r="K499" s="563"/>
      <c r="L499" s="207"/>
      <c r="M499" s="256"/>
      <c r="N499" s="256"/>
      <c r="O499" s="256"/>
      <c r="P499" s="256"/>
      <c r="Q499" s="256"/>
    </row>
    <row r="500" spans="1:17" ht="13.5">
      <c r="A500" s="25"/>
      <c r="B500" s="273"/>
      <c r="C500" s="273"/>
      <c r="D500" s="367"/>
      <c r="E500" s="122"/>
      <c r="F500" s="367"/>
      <c r="G500" s="83"/>
      <c r="H500" s="371">
        <f t="shared" si="6"/>
        <v>0</v>
      </c>
      <c r="I500" s="375">
        <f>SUM(H499:H500)</f>
        <v>0</v>
      </c>
      <c r="J500" s="336"/>
      <c r="K500" s="563"/>
      <c r="L500" s="207"/>
      <c r="M500" s="256"/>
      <c r="N500" s="256"/>
      <c r="O500" s="256"/>
      <c r="P500" s="256"/>
      <c r="Q500" s="256"/>
    </row>
    <row r="501" spans="1:17" ht="13.5">
      <c r="A501" s="25"/>
      <c r="B501" s="261" t="s">
        <v>195</v>
      </c>
      <c r="C501" s="261"/>
      <c r="D501" s="366"/>
      <c r="E501" s="77"/>
      <c r="F501" s="366"/>
      <c r="G501" s="76"/>
      <c r="H501" s="370">
        <f t="shared" si="6"/>
        <v>0</v>
      </c>
      <c r="I501" s="374"/>
      <c r="J501" s="476"/>
      <c r="K501" s="206"/>
      <c r="L501" s="207"/>
      <c r="M501" s="256"/>
      <c r="N501" s="256"/>
      <c r="O501" s="256"/>
      <c r="P501" s="256"/>
      <c r="Q501" s="256"/>
    </row>
    <row r="502" spans="1:17" ht="13.5">
      <c r="A502" s="25"/>
      <c r="B502" s="273"/>
      <c r="C502" s="273"/>
      <c r="D502" s="367"/>
      <c r="E502" s="122"/>
      <c r="F502" s="367"/>
      <c r="G502" s="83"/>
      <c r="H502" s="371">
        <f t="shared" si="6"/>
        <v>0</v>
      </c>
      <c r="I502" s="375">
        <f>SUM(H501:H502)</f>
        <v>0</v>
      </c>
      <c r="J502" s="336"/>
      <c r="K502" s="206"/>
      <c r="L502" s="207"/>
      <c r="M502" s="256"/>
      <c r="N502" s="256"/>
      <c r="O502" s="256"/>
      <c r="P502" s="256"/>
      <c r="Q502" s="256"/>
    </row>
    <row r="503" spans="1:17" ht="13.5">
      <c r="A503" s="25"/>
      <c r="B503" s="261" t="s">
        <v>196</v>
      </c>
      <c r="C503" s="261"/>
      <c r="D503" s="366"/>
      <c r="E503" s="77"/>
      <c r="F503" s="366"/>
      <c r="G503" s="76"/>
      <c r="H503" s="370">
        <f t="shared" si="6"/>
        <v>0</v>
      </c>
      <c r="I503" s="374"/>
      <c r="J503" s="476"/>
      <c r="K503" s="206"/>
      <c r="L503" s="207"/>
      <c r="M503" s="256"/>
      <c r="N503" s="256"/>
      <c r="O503" s="256"/>
      <c r="P503" s="256"/>
      <c r="Q503" s="256"/>
    </row>
    <row r="504" spans="1:17" ht="13.5">
      <c r="A504" s="25"/>
      <c r="B504" s="273"/>
      <c r="C504" s="273"/>
      <c r="D504" s="367"/>
      <c r="E504" s="122"/>
      <c r="F504" s="367"/>
      <c r="G504" s="83"/>
      <c r="H504" s="371">
        <f t="shared" si="6"/>
        <v>0</v>
      </c>
      <c r="I504" s="375">
        <f>SUM(H503:H504)</f>
        <v>0</v>
      </c>
      <c r="J504" s="336"/>
      <c r="K504" s="206"/>
      <c r="L504" s="207"/>
      <c r="M504" s="256"/>
      <c r="N504" s="256"/>
      <c r="O504" s="256"/>
      <c r="P504" s="256"/>
      <c r="Q504" s="256"/>
    </row>
    <row r="505" spans="1:17" ht="13.5">
      <c r="A505" s="25"/>
      <c r="B505" s="261" t="s">
        <v>197</v>
      </c>
      <c r="C505" s="261"/>
      <c r="D505" s="366"/>
      <c r="E505" s="77"/>
      <c r="F505" s="366"/>
      <c r="G505" s="76"/>
      <c r="H505" s="370">
        <f t="shared" si="6"/>
        <v>0</v>
      </c>
      <c r="I505" s="374"/>
      <c r="J505" s="476"/>
      <c r="K505" s="206"/>
      <c r="L505" s="207"/>
      <c r="M505" s="256"/>
      <c r="N505" s="256"/>
      <c r="O505" s="256"/>
      <c r="P505" s="256"/>
      <c r="Q505" s="256"/>
    </row>
    <row r="506" spans="1:17" ht="13.5">
      <c r="A506" s="25"/>
      <c r="B506" s="273"/>
      <c r="C506" s="273"/>
      <c r="D506" s="367"/>
      <c r="E506" s="122"/>
      <c r="F506" s="367"/>
      <c r="G506" s="83"/>
      <c r="H506" s="371">
        <f t="shared" si="6"/>
        <v>0</v>
      </c>
      <c r="I506" s="375">
        <f>SUM(H505:H506)</f>
        <v>0</v>
      </c>
      <c r="J506" s="336"/>
      <c r="K506" s="206"/>
      <c r="L506" s="207"/>
      <c r="M506" s="256"/>
      <c r="N506" s="256"/>
      <c r="O506" s="256"/>
      <c r="P506" s="256"/>
      <c r="Q506" s="256"/>
    </row>
    <row r="507" spans="1:17" ht="13.5">
      <c r="A507" s="25"/>
      <c r="B507" s="261" t="s">
        <v>198</v>
      </c>
      <c r="C507" s="261"/>
      <c r="D507" s="366"/>
      <c r="E507" s="77"/>
      <c r="F507" s="366"/>
      <c r="G507" s="76"/>
      <c r="H507" s="370">
        <f t="shared" si="6"/>
        <v>0</v>
      </c>
      <c r="I507" s="374"/>
      <c r="J507" s="476"/>
      <c r="K507" s="206"/>
      <c r="L507" s="207"/>
      <c r="M507" s="256"/>
      <c r="N507" s="256"/>
      <c r="O507" s="256"/>
      <c r="P507" s="256"/>
      <c r="Q507" s="256"/>
    </row>
    <row r="508" spans="1:17" ht="13.5">
      <c r="A508" s="25"/>
      <c r="B508" s="273"/>
      <c r="C508" s="273"/>
      <c r="D508" s="367"/>
      <c r="E508" s="122"/>
      <c r="F508" s="367"/>
      <c r="G508" s="83"/>
      <c r="H508" s="371">
        <f t="shared" si="6"/>
        <v>0</v>
      </c>
      <c r="I508" s="375">
        <f>SUM(H507:H508)</f>
        <v>0</v>
      </c>
      <c r="J508" s="336"/>
      <c r="K508" s="206"/>
      <c r="L508" s="207"/>
      <c r="M508" s="256"/>
      <c r="N508" s="256"/>
      <c r="O508" s="256"/>
      <c r="P508" s="256"/>
      <c r="Q508" s="256"/>
    </row>
    <row r="509" spans="1:17" ht="13.5">
      <c r="A509" s="25"/>
      <c r="B509" s="261" t="s">
        <v>200</v>
      </c>
      <c r="C509" s="261" t="s">
        <v>201</v>
      </c>
      <c r="D509" s="366"/>
      <c r="E509" s="77"/>
      <c r="F509" s="366"/>
      <c r="G509" s="76"/>
      <c r="H509" s="370">
        <f t="shared" si="6"/>
        <v>0</v>
      </c>
      <c r="I509" s="374"/>
      <c r="J509" s="476"/>
      <c r="K509" s="206"/>
      <c r="L509" s="207"/>
      <c r="M509" s="256"/>
      <c r="N509" s="256"/>
      <c r="O509" s="256"/>
      <c r="P509" s="256"/>
      <c r="Q509" s="256"/>
    </row>
    <row r="510" spans="1:17" ht="13.5">
      <c r="A510" s="25"/>
      <c r="B510" s="638" t="s">
        <v>467</v>
      </c>
      <c r="C510" s="273" t="s">
        <v>202</v>
      </c>
      <c r="D510" s="367"/>
      <c r="E510" s="122"/>
      <c r="F510" s="367"/>
      <c r="G510" s="83"/>
      <c r="H510" s="371">
        <f t="shared" si="6"/>
        <v>0</v>
      </c>
      <c r="I510" s="375">
        <f>SUM(H509:H510)</f>
        <v>0</v>
      </c>
      <c r="J510" s="336"/>
      <c r="K510" s="206"/>
      <c r="L510" s="207"/>
      <c r="M510" s="256"/>
      <c r="N510" s="256"/>
      <c r="O510" s="256"/>
      <c r="P510" s="256"/>
      <c r="Q510" s="256"/>
    </row>
    <row r="511" spans="1:17" ht="13.5">
      <c r="A511" s="25"/>
      <c r="B511" s="261" t="s">
        <v>176</v>
      </c>
      <c r="C511" s="261"/>
      <c r="D511" s="366"/>
      <c r="E511" s="77"/>
      <c r="F511" s="366"/>
      <c r="G511" s="76"/>
      <c r="H511" s="370">
        <f t="shared" si="6"/>
        <v>0</v>
      </c>
      <c r="I511" s="374"/>
      <c r="J511" s="336"/>
      <c r="K511" s="206"/>
      <c r="L511" s="207"/>
      <c r="M511" s="256"/>
      <c r="N511" s="256"/>
      <c r="O511" s="256"/>
      <c r="P511" s="256"/>
      <c r="Q511" s="256"/>
    </row>
    <row r="512" spans="1:17" ht="13.5">
      <c r="A512" s="25"/>
      <c r="B512" s="273"/>
      <c r="C512" s="273"/>
      <c r="D512" s="367"/>
      <c r="E512" s="122"/>
      <c r="F512" s="367"/>
      <c r="G512" s="83"/>
      <c r="H512" s="371">
        <f t="shared" si="6"/>
        <v>0</v>
      </c>
      <c r="I512" s="375">
        <f>SUM(H511:H512)</f>
        <v>0</v>
      </c>
      <c r="J512" s="336"/>
      <c r="K512" s="206"/>
      <c r="L512" s="207"/>
      <c r="M512" s="256"/>
      <c r="N512" s="256"/>
      <c r="O512" s="256"/>
      <c r="P512" s="256"/>
      <c r="Q512" s="256"/>
    </row>
    <row r="513" spans="1:17" ht="13.5">
      <c r="A513" s="25"/>
      <c r="B513" s="261" t="s">
        <v>457</v>
      </c>
      <c r="C513" s="261"/>
      <c r="D513" s="366"/>
      <c r="E513" s="77"/>
      <c r="F513" s="366"/>
      <c r="G513" s="76"/>
      <c r="H513" s="370">
        <f t="shared" si="6"/>
        <v>0</v>
      </c>
      <c r="I513" s="374"/>
      <c r="J513" s="336"/>
      <c r="K513" s="206"/>
      <c r="L513" s="207"/>
      <c r="M513" s="256"/>
      <c r="N513" s="256"/>
      <c r="O513" s="256"/>
      <c r="P513" s="256"/>
      <c r="Q513" s="256"/>
    </row>
    <row r="514" spans="1:17" ht="13.5">
      <c r="A514" s="25"/>
      <c r="B514" s="273"/>
      <c r="C514" s="273"/>
      <c r="D514" s="367"/>
      <c r="E514" s="122"/>
      <c r="F514" s="367"/>
      <c r="G514" s="83"/>
      <c r="H514" s="371">
        <f t="shared" si="6"/>
        <v>0</v>
      </c>
      <c r="I514" s="375">
        <f>SUM(H513:H514)</f>
        <v>0</v>
      </c>
      <c r="J514" s="336"/>
      <c r="K514" s="206"/>
      <c r="L514" s="207"/>
      <c r="M514" s="256"/>
      <c r="N514" s="256"/>
      <c r="O514" s="256"/>
      <c r="P514" s="256"/>
      <c r="Q514" s="256"/>
    </row>
    <row r="515" spans="1:17" ht="13.5">
      <c r="A515" s="25"/>
      <c r="B515" s="261" t="s">
        <v>183</v>
      </c>
      <c r="C515" s="261"/>
      <c r="D515" s="366"/>
      <c r="E515" s="77"/>
      <c r="F515" s="366"/>
      <c r="G515" s="76"/>
      <c r="H515" s="370">
        <f t="shared" si="6"/>
        <v>0</v>
      </c>
      <c r="I515" s="374"/>
      <c r="J515" s="336"/>
      <c r="K515" s="206"/>
      <c r="L515" s="207"/>
      <c r="M515" s="256"/>
      <c r="N515" s="256"/>
      <c r="O515" s="256"/>
      <c r="P515" s="256"/>
      <c r="Q515" s="256"/>
    </row>
    <row r="516" spans="1:17" ht="13.5">
      <c r="A516" s="25"/>
      <c r="B516" s="273"/>
      <c r="C516" s="273"/>
      <c r="D516" s="367"/>
      <c r="E516" s="122"/>
      <c r="F516" s="367"/>
      <c r="G516" s="83"/>
      <c r="H516" s="371">
        <f t="shared" si="6"/>
        <v>0</v>
      </c>
      <c r="I516" s="375">
        <f>SUM(H515:H516)</f>
        <v>0</v>
      </c>
      <c r="J516" s="336"/>
      <c r="K516" s="206"/>
      <c r="L516" s="207"/>
      <c r="M516" s="256"/>
      <c r="N516" s="256"/>
      <c r="O516" s="256"/>
      <c r="P516" s="256"/>
      <c r="Q516" s="256"/>
    </row>
    <row r="517" spans="1:17" ht="15" customHeight="1">
      <c r="A517" s="25"/>
      <c r="B517" s="261" t="s">
        <v>18</v>
      </c>
      <c r="C517" s="261"/>
      <c r="D517" s="366"/>
      <c r="E517" s="77"/>
      <c r="F517" s="366"/>
      <c r="G517" s="76"/>
      <c r="H517" s="370">
        <f t="shared" si="6"/>
        <v>0</v>
      </c>
      <c r="I517" s="376"/>
      <c r="J517" s="476"/>
      <c r="K517" s="206"/>
      <c r="L517" s="248"/>
      <c r="M517" s="256"/>
      <c r="N517" s="256"/>
      <c r="O517" s="256"/>
      <c r="P517" s="256"/>
      <c r="Q517" s="256"/>
    </row>
    <row r="518" spans="1:17" ht="13.5">
      <c r="A518" s="25"/>
      <c r="B518" s="273"/>
      <c r="C518" s="273"/>
      <c r="D518" s="367"/>
      <c r="E518" s="122"/>
      <c r="F518" s="367"/>
      <c r="G518" s="83"/>
      <c r="H518" s="371">
        <f t="shared" si="6"/>
        <v>0</v>
      </c>
      <c r="I518" s="375">
        <f>SUM(H517:H518)</f>
        <v>0</v>
      </c>
      <c r="J518" s="336"/>
      <c r="K518" s="248"/>
      <c r="L518" s="557"/>
      <c r="M518" s="280"/>
      <c r="N518" s="256"/>
      <c r="O518" s="256"/>
      <c r="P518" s="256"/>
      <c r="Q518" s="256"/>
    </row>
    <row r="519" spans="1:17" ht="15.75" customHeight="1" thickBot="1">
      <c r="A519" s="25"/>
      <c r="B519" s="261" t="s">
        <v>203</v>
      </c>
      <c r="C519" s="261"/>
      <c r="D519" s="366"/>
      <c r="E519" s="77"/>
      <c r="F519" s="366"/>
      <c r="G519" s="76"/>
      <c r="H519" s="370">
        <f t="shared" si="6"/>
        <v>0</v>
      </c>
      <c r="I519" s="376"/>
      <c r="J519" s="495"/>
      <c r="K519" s="302">
        <f>SUM(I495:I524)</f>
        <v>0</v>
      </c>
      <c r="L519" s="207"/>
      <c r="M519" s="279"/>
      <c r="N519" s="256"/>
      <c r="O519" s="256"/>
      <c r="P519" s="256"/>
      <c r="Q519" s="256"/>
    </row>
    <row r="520" spans="1:17" ht="13.5">
      <c r="A520" s="25"/>
      <c r="B520" s="273"/>
      <c r="C520" s="273"/>
      <c r="D520" s="367"/>
      <c r="E520" s="122"/>
      <c r="F520" s="367"/>
      <c r="G520" s="83"/>
      <c r="H520" s="371">
        <f t="shared" si="6"/>
        <v>0</v>
      </c>
      <c r="I520" s="375">
        <f>SUM(H519:H520)</f>
        <v>0</v>
      </c>
      <c r="J520" s="344"/>
      <c r="K520" s="296"/>
      <c r="L520" s="207"/>
      <c r="M520" s="279"/>
      <c r="N520" s="256"/>
      <c r="O520" s="256"/>
      <c r="P520" s="256"/>
      <c r="Q520" s="256"/>
    </row>
    <row r="521" spans="1:17" ht="15" customHeight="1">
      <c r="A521" s="25"/>
      <c r="B521" s="261" t="s">
        <v>204</v>
      </c>
      <c r="C521" s="261"/>
      <c r="D521" s="366"/>
      <c r="E521" s="77"/>
      <c r="F521" s="366"/>
      <c r="G521" s="76"/>
      <c r="H521" s="370">
        <f t="shared" si="6"/>
        <v>0</v>
      </c>
      <c r="I521" s="376"/>
      <c r="J521" s="210"/>
      <c r="K521" s="556"/>
      <c r="L521" s="207"/>
      <c r="M521" s="279"/>
      <c r="N521" s="256"/>
      <c r="O521" s="256"/>
      <c r="P521" s="256"/>
      <c r="Q521" s="256"/>
    </row>
    <row r="522" spans="1:17" ht="13.5">
      <c r="A522" s="25"/>
      <c r="B522" s="273"/>
      <c r="C522" s="273"/>
      <c r="D522" s="367"/>
      <c r="E522" s="122"/>
      <c r="F522" s="367"/>
      <c r="G522" s="83"/>
      <c r="H522" s="371">
        <f t="shared" si="6"/>
        <v>0</v>
      </c>
      <c r="I522" s="375">
        <f>SUM(H521:H522)</f>
        <v>0</v>
      </c>
      <c r="J522" s="480"/>
      <c r="K522" s="206"/>
      <c r="L522" s="207"/>
      <c r="M522" s="279"/>
      <c r="N522" s="256"/>
      <c r="O522" s="256"/>
      <c r="P522" s="256"/>
      <c r="Q522" s="256"/>
    </row>
    <row r="523" spans="1:17" ht="13.5">
      <c r="A523" s="25"/>
      <c r="B523" s="261" t="s">
        <v>124</v>
      </c>
      <c r="C523" s="261"/>
      <c r="D523" s="366"/>
      <c r="E523" s="77"/>
      <c r="F523" s="366"/>
      <c r="G523" s="76"/>
      <c r="H523" s="370">
        <f t="shared" si="6"/>
        <v>0</v>
      </c>
      <c r="I523" s="374"/>
      <c r="J523" s="480"/>
      <c r="K523" s="206"/>
      <c r="L523" s="565"/>
      <c r="M523" s="279"/>
      <c r="N523" s="256"/>
      <c r="O523" s="256"/>
      <c r="P523" s="256"/>
      <c r="Q523" s="256"/>
    </row>
    <row r="524" spans="1:17" ht="14.25" thickBot="1">
      <c r="A524" s="199"/>
      <c r="B524" s="262"/>
      <c r="C524" s="263"/>
      <c r="D524" s="383"/>
      <c r="E524" s="136"/>
      <c r="F524" s="383"/>
      <c r="G524" s="80"/>
      <c r="H524" s="372">
        <f t="shared" si="6"/>
        <v>0</v>
      </c>
      <c r="I524" s="377">
        <f>SUM(H523:H524)</f>
        <v>0</v>
      </c>
      <c r="J524" s="480"/>
      <c r="K524" s="206"/>
      <c r="L524" s="565"/>
      <c r="M524" s="279"/>
      <c r="N524" s="256"/>
      <c r="O524" s="256"/>
      <c r="P524" s="256"/>
      <c r="Q524" s="256"/>
    </row>
    <row r="525" spans="1:17" ht="14.25" thickBot="1">
      <c r="A525" s="523"/>
      <c r="B525" s="302" t="s">
        <v>192</v>
      </c>
      <c r="C525" s="263"/>
      <c r="D525" s="136"/>
      <c r="E525" s="136"/>
      <c r="F525" s="136"/>
      <c r="G525" s="90"/>
      <c r="H525" s="343"/>
      <c r="I525" s="482">
        <f>K519</f>
        <v>0</v>
      </c>
      <c r="J525" s="480"/>
      <c r="K525" s="206"/>
      <c r="L525" s="565"/>
      <c r="M525" s="279"/>
      <c r="N525" s="256"/>
      <c r="O525" s="256"/>
      <c r="P525" s="256"/>
      <c r="Q525" s="256"/>
    </row>
    <row r="526" spans="1:17" ht="13.5">
      <c r="A526" s="524"/>
      <c r="B526" s="296"/>
      <c r="C526" s="260"/>
      <c r="D526" s="119"/>
      <c r="E526" s="119"/>
      <c r="F526" s="119"/>
      <c r="G526" s="81"/>
      <c r="H526" s="172"/>
      <c r="I526" s="344"/>
      <c r="J526" s="480"/>
      <c r="K526" s="206"/>
      <c r="L526" s="565"/>
      <c r="M526" s="279"/>
      <c r="N526" s="256"/>
      <c r="O526" s="256"/>
      <c r="P526" s="256"/>
      <c r="Q526" s="256"/>
    </row>
    <row r="527" spans="1:17" ht="13.5">
      <c r="A527" s="113" t="s">
        <v>21</v>
      </c>
      <c r="B527" s="305" t="s">
        <v>205</v>
      </c>
      <c r="C527" s="264"/>
      <c r="D527" s="378"/>
      <c r="E527" s="378"/>
      <c r="F527" s="378"/>
      <c r="G527" s="379"/>
      <c r="H527" s="380"/>
      <c r="I527" s="381"/>
      <c r="J527" s="480"/>
      <c r="K527" s="206"/>
      <c r="L527" s="565"/>
      <c r="M527" s="279"/>
      <c r="N527" s="256"/>
      <c r="O527" s="256"/>
      <c r="P527" s="256"/>
      <c r="Q527" s="256"/>
    </row>
    <row r="528" spans="1:17" ht="13.5">
      <c r="A528" s="24"/>
      <c r="B528" s="261" t="s">
        <v>207</v>
      </c>
      <c r="C528" s="260"/>
      <c r="D528" s="365"/>
      <c r="E528" s="132"/>
      <c r="F528" s="365"/>
      <c r="G528" s="88"/>
      <c r="H528" s="384"/>
      <c r="I528" s="444"/>
      <c r="J528" s="480"/>
      <c r="K528" s="206"/>
      <c r="L528" s="565"/>
      <c r="M528" s="279"/>
      <c r="N528" s="256"/>
      <c r="O528" s="256"/>
      <c r="P528" s="256"/>
      <c r="Q528" s="256"/>
    </row>
    <row r="529" spans="1:17" ht="13.5">
      <c r="A529" s="24"/>
      <c r="B529" s="281" t="s">
        <v>468</v>
      </c>
      <c r="C529" s="261" t="s">
        <v>208</v>
      </c>
      <c r="D529" s="366"/>
      <c r="E529" s="77"/>
      <c r="F529" s="366"/>
      <c r="G529" s="76"/>
      <c r="H529" s="384">
        <f aca="true" t="shared" si="7" ref="H529:H535">IF(F529=0,D529*G529,D529*F529*G529)</f>
        <v>0</v>
      </c>
      <c r="I529" s="444"/>
      <c r="J529" s="481"/>
      <c r="K529" s="206"/>
      <c r="L529" s="207"/>
      <c r="M529" s="279"/>
      <c r="N529" s="256"/>
      <c r="O529" s="256"/>
      <c r="P529" s="256"/>
      <c r="Q529" s="256"/>
    </row>
    <row r="530" spans="1:17" ht="13.5">
      <c r="A530" s="24"/>
      <c r="B530" s="271"/>
      <c r="C530" s="261" t="s">
        <v>209</v>
      </c>
      <c r="D530" s="366"/>
      <c r="E530" s="77"/>
      <c r="F530" s="366"/>
      <c r="G530" s="76"/>
      <c r="H530" s="384">
        <f t="shared" si="7"/>
        <v>0</v>
      </c>
      <c r="I530" s="444"/>
      <c r="J530" s="480"/>
      <c r="K530" s="223"/>
      <c r="L530" s="207"/>
      <c r="M530" s="279"/>
      <c r="N530" s="256"/>
      <c r="O530" s="256"/>
      <c r="P530" s="256"/>
      <c r="Q530" s="256"/>
    </row>
    <row r="531" spans="1:17" ht="13.5">
      <c r="A531" s="24"/>
      <c r="B531" s="271"/>
      <c r="C531" s="261" t="s">
        <v>210</v>
      </c>
      <c r="D531" s="366"/>
      <c r="E531" s="77"/>
      <c r="F531" s="366"/>
      <c r="G531" s="76"/>
      <c r="H531" s="384">
        <f t="shared" si="7"/>
        <v>0</v>
      </c>
      <c r="I531" s="444"/>
      <c r="J531" s="480"/>
      <c r="K531" s="206"/>
      <c r="L531" s="207"/>
      <c r="M531" s="279"/>
      <c r="N531" s="256"/>
      <c r="O531" s="256"/>
      <c r="P531" s="256"/>
      <c r="Q531" s="256"/>
    </row>
    <row r="532" spans="1:17" ht="13.5">
      <c r="A532" s="24"/>
      <c r="B532" s="271"/>
      <c r="C532" s="261" t="s">
        <v>211</v>
      </c>
      <c r="D532" s="366"/>
      <c r="E532" s="77"/>
      <c r="F532" s="366"/>
      <c r="G532" s="76"/>
      <c r="H532" s="384">
        <f t="shared" si="7"/>
        <v>0</v>
      </c>
      <c r="I532" s="444"/>
      <c r="J532" s="480"/>
      <c r="K532" s="206"/>
      <c r="L532" s="207"/>
      <c r="M532" s="279"/>
      <c r="N532" s="256"/>
      <c r="O532" s="256"/>
      <c r="P532" s="256"/>
      <c r="Q532" s="256"/>
    </row>
    <row r="533" spans="1:17" ht="13.5">
      <c r="A533" s="24"/>
      <c r="B533" s="271"/>
      <c r="C533" s="261" t="s">
        <v>212</v>
      </c>
      <c r="D533" s="366"/>
      <c r="E533" s="77"/>
      <c r="F533" s="366"/>
      <c r="G533" s="76"/>
      <c r="H533" s="384">
        <f t="shared" si="7"/>
        <v>0</v>
      </c>
      <c r="I533" s="444"/>
      <c r="J533" s="480"/>
      <c r="K533" s="206"/>
      <c r="L533" s="207"/>
      <c r="M533" s="279"/>
      <c r="N533" s="256"/>
      <c r="O533" s="256"/>
      <c r="P533" s="256"/>
      <c r="Q533" s="256"/>
    </row>
    <row r="534" spans="1:17" ht="13.5">
      <c r="A534" s="24"/>
      <c r="B534" s="271"/>
      <c r="C534" s="261" t="s">
        <v>213</v>
      </c>
      <c r="D534" s="366"/>
      <c r="E534" s="77"/>
      <c r="F534" s="366"/>
      <c r="G534" s="76"/>
      <c r="H534" s="384">
        <f t="shared" si="7"/>
        <v>0</v>
      </c>
      <c r="I534" s="444"/>
      <c r="J534" s="480"/>
      <c r="K534" s="206"/>
      <c r="L534" s="207"/>
      <c r="M534" s="279"/>
      <c r="N534" s="256"/>
      <c r="O534" s="256"/>
      <c r="P534" s="256"/>
      <c r="Q534" s="256"/>
    </row>
    <row r="535" spans="1:17" ht="13.5">
      <c r="A535" s="24"/>
      <c r="B535" s="276" t="s">
        <v>384</v>
      </c>
      <c r="C535" s="273"/>
      <c r="D535" s="367"/>
      <c r="E535" s="137"/>
      <c r="F535" s="443"/>
      <c r="G535" s="83"/>
      <c r="H535" s="385">
        <f t="shared" si="7"/>
        <v>0</v>
      </c>
      <c r="I535" s="382">
        <f>SUM(H529:H535)</f>
        <v>0</v>
      </c>
      <c r="J535" s="480"/>
      <c r="K535" s="206"/>
      <c r="L535" s="207"/>
      <c r="M535" s="279"/>
      <c r="N535" s="256"/>
      <c r="O535" s="256"/>
      <c r="P535" s="256"/>
      <c r="Q535" s="256"/>
    </row>
    <row r="536" spans="1:17" ht="13.5">
      <c r="A536" s="24"/>
      <c r="B536" s="261" t="s">
        <v>214</v>
      </c>
      <c r="C536" s="260"/>
      <c r="D536" s="365"/>
      <c r="E536" s="132"/>
      <c r="F536" s="365"/>
      <c r="G536" s="88"/>
      <c r="H536" s="384"/>
      <c r="I536" s="444"/>
      <c r="J536" s="332"/>
      <c r="K536" s="206"/>
      <c r="L536" s="207"/>
      <c r="M536" s="279"/>
      <c r="N536" s="256"/>
      <c r="O536" s="256"/>
      <c r="P536" s="256"/>
      <c r="Q536" s="256"/>
    </row>
    <row r="537" spans="1:17" ht="13.5">
      <c r="A537" s="24"/>
      <c r="B537" s="281" t="s">
        <v>468</v>
      </c>
      <c r="C537" s="261" t="s">
        <v>216</v>
      </c>
      <c r="D537" s="366"/>
      <c r="E537" s="77"/>
      <c r="F537" s="366"/>
      <c r="G537" s="76"/>
      <c r="H537" s="384">
        <f aca="true" t="shared" si="8" ref="H537:H542">IF(F537=0,D537*G537,D537*F537*G537)</f>
        <v>0</v>
      </c>
      <c r="I537" s="444"/>
      <c r="J537" s="480"/>
      <c r="K537" s="206"/>
      <c r="L537" s="207"/>
      <c r="M537" s="279"/>
      <c r="N537" s="256"/>
      <c r="O537" s="256"/>
      <c r="P537" s="256"/>
      <c r="Q537" s="256"/>
    </row>
    <row r="538" spans="1:17" ht="13.5">
      <c r="A538" s="24"/>
      <c r="B538" s="271"/>
      <c r="C538" s="271" t="s">
        <v>217</v>
      </c>
      <c r="D538" s="366"/>
      <c r="E538" s="77"/>
      <c r="F538" s="366"/>
      <c r="G538" s="76"/>
      <c r="H538" s="384">
        <f t="shared" si="8"/>
        <v>0</v>
      </c>
      <c r="I538" s="444"/>
      <c r="J538" s="480"/>
      <c r="K538" s="206"/>
      <c r="L538" s="207"/>
      <c r="M538" s="279"/>
      <c r="N538" s="256"/>
      <c r="O538" s="256"/>
      <c r="P538" s="256"/>
      <c r="Q538" s="256"/>
    </row>
    <row r="539" spans="1:17" ht="13.5">
      <c r="A539" s="24"/>
      <c r="B539" s="275"/>
      <c r="C539" s="261" t="s">
        <v>218</v>
      </c>
      <c r="D539" s="366"/>
      <c r="E539" s="77"/>
      <c r="F539" s="366"/>
      <c r="G539" s="76"/>
      <c r="H539" s="384">
        <f t="shared" si="8"/>
        <v>0</v>
      </c>
      <c r="I539" s="444"/>
      <c r="J539" s="480"/>
      <c r="K539" s="206"/>
      <c r="L539" s="207"/>
      <c r="M539" s="279"/>
      <c r="N539" s="256"/>
      <c r="O539" s="256"/>
      <c r="P539" s="256"/>
      <c r="Q539" s="256"/>
    </row>
    <row r="540" spans="1:17" ht="13.5">
      <c r="A540" s="24"/>
      <c r="B540" s="275"/>
      <c r="C540" s="261" t="s">
        <v>215</v>
      </c>
      <c r="D540" s="366"/>
      <c r="E540" s="77"/>
      <c r="F540" s="366"/>
      <c r="G540" s="76"/>
      <c r="H540" s="384">
        <f t="shared" si="8"/>
        <v>0</v>
      </c>
      <c r="I540" s="444"/>
      <c r="J540" s="480"/>
      <c r="K540" s="206"/>
      <c r="L540" s="207"/>
      <c r="M540" s="279"/>
      <c r="N540" s="256"/>
      <c r="O540" s="256"/>
      <c r="P540" s="256"/>
      <c r="Q540" s="256"/>
    </row>
    <row r="541" spans="1:17" ht="13.5">
      <c r="A541" s="24"/>
      <c r="B541" s="261" t="s">
        <v>483</v>
      </c>
      <c r="C541" s="261"/>
      <c r="D541" s="366"/>
      <c r="E541" s="77"/>
      <c r="F541" s="366"/>
      <c r="G541" s="76"/>
      <c r="H541" s="384">
        <f t="shared" si="8"/>
        <v>0</v>
      </c>
      <c r="I541" s="444"/>
      <c r="J541" s="480"/>
      <c r="K541" s="206"/>
      <c r="L541" s="207"/>
      <c r="M541" s="279"/>
      <c r="N541" s="256"/>
      <c r="O541" s="256"/>
      <c r="P541" s="256"/>
      <c r="Q541" s="256"/>
    </row>
    <row r="542" spans="1:17" ht="13.5">
      <c r="A542" s="24"/>
      <c r="B542" s="276" t="s">
        <v>225</v>
      </c>
      <c r="C542" s="273"/>
      <c r="D542" s="367"/>
      <c r="E542" s="137"/>
      <c r="F542" s="443"/>
      <c r="G542" s="83"/>
      <c r="H542" s="385">
        <f t="shared" si="8"/>
        <v>0</v>
      </c>
      <c r="I542" s="397">
        <f>SUM(H537:H542)</f>
        <v>0</v>
      </c>
      <c r="J542" s="480"/>
      <c r="K542" s="206"/>
      <c r="L542" s="207"/>
      <c r="M542" s="279"/>
      <c r="N542" s="256"/>
      <c r="O542" s="256"/>
      <c r="P542" s="256"/>
      <c r="Q542" s="256"/>
    </row>
    <row r="543" spans="1:17" ht="13.5">
      <c r="A543" s="24"/>
      <c r="B543" s="261" t="s">
        <v>222</v>
      </c>
      <c r="C543" s="260"/>
      <c r="D543" s="365"/>
      <c r="E543" s="132"/>
      <c r="F543" s="365"/>
      <c r="G543" s="88"/>
      <c r="H543" s="384"/>
      <c r="I543" s="444"/>
      <c r="J543" s="481"/>
      <c r="K543" s="206"/>
      <c r="L543" s="207"/>
      <c r="M543" s="279"/>
      <c r="N543" s="256"/>
      <c r="O543" s="256"/>
      <c r="P543" s="256"/>
      <c r="Q543" s="256"/>
    </row>
    <row r="544" spans="1:17" ht="13.5">
      <c r="A544" s="24"/>
      <c r="B544" s="281" t="s">
        <v>468</v>
      </c>
      <c r="C544" s="261" t="s">
        <v>219</v>
      </c>
      <c r="D544" s="366"/>
      <c r="E544" s="77"/>
      <c r="F544" s="366"/>
      <c r="G544" s="76"/>
      <c r="H544" s="384">
        <f aca="true" t="shared" si="9" ref="H544:H549">IF(F544=0,D544*G544,D544*F544*G544)</f>
        <v>0</v>
      </c>
      <c r="I544" s="444"/>
      <c r="J544" s="480"/>
      <c r="K544" s="206"/>
      <c r="L544" s="207"/>
      <c r="M544" s="279"/>
      <c r="N544" s="256"/>
      <c r="O544" s="256"/>
      <c r="P544" s="256"/>
      <c r="Q544" s="256"/>
    </row>
    <row r="545" spans="1:17" ht="13.5">
      <c r="A545" s="24"/>
      <c r="B545" s="271"/>
      <c r="C545" s="261" t="s">
        <v>220</v>
      </c>
      <c r="D545" s="366"/>
      <c r="E545" s="77"/>
      <c r="F545" s="366"/>
      <c r="G545" s="76"/>
      <c r="H545" s="384">
        <f t="shared" si="9"/>
        <v>0</v>
      </c>
      <c r="I545" s="444"/>
      <c r="J545" s="480"/>
      <c r="K545" s="206"/>
      <c r="L545" s="207"/>
      <c r="M545" s="279"/>
      <c r="N545" s="256"/>
      <c r="O545" s="256"/>
      <c r="P545" s="256"/>
      <c r="Q545" s="256"/>
    </row>
    <row r="546" spans="1:17" ht="13.5">
      <c r="A546" s="24"/>
      <c r="B546" s="271"/>
      <c r="C546" s="261" t="s">
        <v>197</v>
      </c>
      <c r="D546" s="366"/>
      <c r="E546" s="77"/>
      <c r="F546" s="366"/>
      <c r="G546" s="76"/>
      <c r="H546" s="384">
        <f t="shared" si="9"/>
        <v>0</v>
      </c>
      <c r="I546" s="444"/>
      <c r="J546" s="480"/>
      <c r="K546" s="206"/>
      <c r="L546" s="207"/>
      <c r="M546" s="279"/>
      <c r="N546" s="256"/>
      <c r="O546" s="256"/>
      <c r="P546" s="256"/>
      <c r="Q546" s="256"/>
    </row>
    <row r="547" spans="1:17" ht="13.5">
      <c r="A547" s="24"/>
      <c r="B547" s="282" t="s">
        <v>221</v>
      </c>
      <c r="C547" s="261"/>
      <c r="D547" s="366"/>
      <c r="E547" s="77"/>
      <c r="F547" s="366"/>
      <c r="G547" s="76"/>
      <c r="H547" s="384">
        <f t="shared" si="9"/>
        <v>0</v>
      </c>
      <c r="I547" s="444"/>
      <c r="J547" s="481"/>
      <c r="K547" s="206"/>
      <c r="L547" s="207"/>
      <c r="M547" s="283"/>
      <c r="N547" s="256"/>
      <c r="O547" s="256"/>
      <c r="P547" s="256"/>
      <c r="Q547" s="256"/>
    </row>
    <row r="548" spans="1:17" ht="13.5">
      <c r="A548" s="24"/>
      <c r="B548" s="282" t="s">
        <v>232</v>
      </c>
      <c r="C548" s="261"/>
      <c r="D548" s="366"/>
      <c r="E548" s="77"/>
      <c r="F548" s="366"/>
      <c r="G548" s="76"/>
      <c r="H548" s="384">
        <f t="shared" si="9"/>
        <v>0</v>
      </c>
      <c r="I548" s="444"/>
      <c r="J548" s="480"/>
      <c r="K548" s="223"/>
      <c r="L548" s="207"/>
      <c r="M548" s="283"/>
      <c r="N548" s="256"/>
      <c r="O548" s="256"/>
      <c r="P548" s="256"/>
      <c r="Q548" s="256"/>
    </row>
    <row r="549" spans="1:17" ht="13.5">
      <c r="A549" s="24"/>
      <c r="B549" s="276" t="s">
        <v>226</v>
      </c>
      <c r="C549" s="273"/>
      <c r="D549" s="367"/>
      <c r="E549" s="137"/>
      <c r="F549" s="443"/>
      <c r="G549" s="83"/>
      <c r="H549" s="385">
        <f t="shared" si="9"/>
        <v>0</v>
      </c>
      <c r="I549" s="382">
        <f>SUM(H544:H549)</f>
        <v>0</v>
      </c>
      <c r="J549" s="480"/>
      <c r="K549" s="206"/>
      <c r="L549" s="207"/>
      <c r="M549" s="283"/>
      <c r="N549" s="256"/>
      <c r="O549" s="256"/>
      <c r="P549" s="256"/>
      <c r="Q549" s="256"/>
    </row>
    <row r="550" spans="1:17" ht="13.5">
      <c r="A550" s="24"/>
      <c r="B550" s="261" t="s">
        <v>223</v>
      </c>
      <c r="C550" s="260"/>
      <c r="D550" s="365"/>
      <c r="E550" s="132"/>
      <c r="F550" s="365"/>
      <c r="G550" s="88"/>
      <c r="H550" s="384"/>
      <c r="I550" s="444"/>
      <c r="J550" s="480"/>
      <c r="K550" s="206"/>
      <c r="L550" s="207"/>
      <c r="M550" s="283"/>
      <c r="N550" s="256"/>
      <c r="O550" s="256"/>
      <c r="P550" s="256"/>
      <c r="Q550" s="256"/>
    </row>
    <row r="551" spans="1:17" ht="13.5">
      <c r="A551" s="24"/>
      <c r="B551" s="281" t="s">
        <v>468</v>
      </c>
      <c r="C551" s="261" t="s">
        <v>223</v>
      </c>
      <c r="D551" s="366"/>
      <c r="E551" s="77"/>
      <c r="F551" s="366"/>
      <c r="G551" s="76"/>
      <c r="H551" s="384">
        <f>IF(F551=0,D551*G551,D551*F551*G551)</f>
        <v>0</v>
      </c>
      <c r="I551" s="444"/>
      <c r="J551" s="480"/>
      <c r="K551" s="206"/>
      <c r="L551" s="207"/>
      <c r="M551" s="283"/>
      <c r="N551" s="256"/>
      <c r="O551" s="256"/>
      <c r="P551" s="256"/>
      <c r="Q551" s="256"/>
    </row>
    <row r="552" spans="1:17" ht="13.5">
      <c r="A552" s="24"/>
      <c r="B552" s="271"/>
      <c r="C552" s="261" t="s">
        <v>224</v>
      </c>
      <c r="D552" s="366"/>
      <c r="E552" s="77"/>
      <c r="F552" s="366"/>
      <c r="G552" s="76"/>
      <c r="H552" s="384">
        <f>IF(F552=0,D552*G552,D552*F552*G552)</f>
        <v>0</v>
      </c>
      <c r="I552" s="444"/>
      <c r="J552" s="480"/>
      <c r="K552" s="206"/>
      <c r="L552" s="207"/>
      <c r="M552" s="283"/>
      <c r="N552" s="256"/>
      <c r="O552" s="256"/>
      <c r="P552" s="256"/>
      <c r="Q552" s="256"/>
    </row>
    <row r="553" spans="1:17" ht="13.5">
      <c r="A553" s="24"/>
      <c r="B553" s="276" t="s">
        <v>227</v>
      </c>
      <c r="C553" s="273"/>
      <c r="D553" s="367"/>
      <c r="E553" s="137"/>
      <c r="F553" s="443"/>
      <c r="G553" s="83"/>
      <c r="H553" s="385">
        <f>IF(F553=0,D553*G553,D553*F553*G553)</f>
        <v>0</v>
      </c>
      <c r="I553" s="382">
        <f>SUM(H551:H553)</f>
        <v>0</v>
      </c>
      <c r="J553" s="480"/>
      <c r="K553" s="206"/>
      <c r="L553" s="207"/>
      <c r="M553" s="279"/>
      <c r="N553" s="256"/>
      <c r="O553" s="256"/>
      <c r="P553" s="256"/>
      <c r="Q553" s="256"/>
    </row>
    <row r="554" spans="1:17" ht="13.5">
      <c r="A554" s="24"/>
      <c r="B554" s="261" t="s">
        <v>228</v>
      </c>
      <c r="C554" s="260"/>
      <c r="D554" s="365"/>
      <c r="E554" s="132"/>
      <c r="F554" s="365"/>
      <c r="G554" s="88"/>
      <c r="H554" s="384"/>
      <c r="I554" s="444"/>
      <c r="J554" s="480"/>
      <c r="K554" s="206"/>
      <c r="L554" s="207"/>
      <c r="M554" s="279"/>
      <c r="N554" s="256"/>
      <c r="O554" s="256"/>
      <c r="P554" s="256"/>
      <c r="Q554" s="256"/>
    </row>
    <row r="555" spans="1:17" ht="13.5">
      <c r="A555" s="24"/>
      <c r="B555" s="275" t="s">
        <v>259</v>
      </c>
      <c r="C555" s="261"/>
      <c r="D555" s="366"/>
      <c r="E555" s="77"/>
      <c r="F555" s="366"/>
      <c r="G555" s="76"/>
      <c r="H555" s="384">
        <f aca="true" t="shared" si="10" ref="H555:H564">IF(F555=0,D555*G555,D555*F555*G555)</f>
        <v>0</v>
      </c>
      <c r="I555" s="444"/>
      <c r="J555" s="480"/>
      <c r="K555" s="206"/>
      <c r="L555" s="207"/>
      <c r="M555" s="279"/>
      <c r="N555" s="256"/>
      <c r="O555" s="256"/>
      <c r="P555" s="256"/>
      <c r="Q555" s="256"/>
    </row>
    <row r="556" spans="1:17" ht="13.5">
      <c r="A556" s="24"/>
      <c r="B556" s="275" t="s">
        <v>258</v>
      </c>
      <c r="C556" s="261"/>
      <c r="D556" s="366"/>
      <c r="E556" s="77"/>
      <c r="F556" s="366"/>
      <c r="G556" s="76"/>
      <c r="H556" s="384">
        <f t="shared" si="10"/>
        <v>0</v>
      </c>
      <c r="I556" s="444"/>
      <c r="J556" s="480"/>
      <c r="K556" s="206"/>
      <c r="L556" s="207"/>
      <c r="M556" s="279"/>
      <c r="N556" s="256"/>
      <c r="O556" s="256"/>
      <c r="P556" s="256"/>
      <c r="Q556" s="256"/>
    </row>
    <row r="557" spans="1:17" ht="13.5">
      <c r="A557" s="24"/>
      <c r="B557" s="275" t="s">
        <v>34</v>
      </c>
      <c r="C557" s="261"/>
      <c r="D557" s="366"/>
      <c r="E557" s="77"/>
      <c r="F557" s="366"/>
      <c r="G557" s="76"/>
      <c r="H557" s="384">
        <f t="shared" si="10"/>
        <v>0</v>
      </c>
      <c r="I557" s="444"/>
      <c r="J557" s="480"/>
      <c r="K557" s="206"/>
      <c r="L557" s="565"/>
      <c r="M557" s="279"/>
      <c r="N557" s="256"/>
      <c r="O557" s="256"/>
      <c r="P557" s="256"/>
      <c r="Q557" s="256"/>
    </row>
    <row r="558" spans="1:17" ht="13.5">
      <c r="A558" s="24"/>
      <c r="B558" s="275" t="s">
        <v>40</v>
      </c>
      <c r="C558" s="261"/>
      <c r="D558" s="366"/>
      <c r="E558" s="77"/>
      <c r="F558" s="366"/>
      <c r="G558" s="76"/>
      <c r="H558" s="384">
        <f t="shared" si="10"/>
        <v>0</v>
      </c>
      <c r="I558" s="444"/>
      <c r="J558" s="481"/>
      <c r="K558" s="206"/>
      <c r="L558" s="565"/>
      <c r="M558" s="279"/>
      <c r="N558" s="256"/>
      <c r="O558" s="256"/>
      <c r="P558" s="256"/>
      <c r="Q558" s="256"/>
    </row>
    <row r="559" spans="1:17" ht="13.5">
      <c r="A559" s="24"/>
      <c r="B559" s="275" t="s">
        <v>229</v>
      </c>
      <c r="C559" s="261" t="s">
        <v>230</v>
      </c>
      <c r="D559" s="366"/>
      <c r="E559" s="77"/>
      <c r="F559" s="366"/>
      <c r="G559" s="76"/>
      <c r="H559" s="384">
        <f t="shared" si="10"/>
        <v>0</v>
      </c>
      <c r="I559" s="444"/>
      <c r="J559" s="480"/>
      <c r="K559" s="223"/>
      <c r="L559" s="207"/>
      <c r="M559" s="283"/>
      <c r="N559" s="256"/>
      <c r="O559" s="256"/>
      <c r="P559" s="256"/>
      <c r="Q559" s="256"/>
    </row>
    <row r="560" spans="1:17" ht="13.5">
      <c r="A560" s="24"/>
      <c r="B560" s="275"/>
      <c r="C560" s="261" t="s">
        <v>231</v>
      </c>
      <c r="D560" s="366"/>
      <c r="E560" s="77"/>
      <c r="F560" s="366"/>
      <c r="G560" s="76"/>
      <c r="H560" s="384">
        <f t="shared" si="10"/>
        <v>0</v>
      </c>
      <c r="I560" s="444"/>
      <c r="J560" s="480"/>
      <c r="K560" s="206"/>
      <c r="L560" s="207"/>
      <c r="M560" s="279"/>
      <c r="N560" s="256"/>
      <c r="O560" s="256"/>
      <c r="P560" s="256"/>
      <c r="Q560" s="256"/>
    </row>
    <row r="561" spans="1:17" ht="13.5">
      <c r="A561" s="24"/>
      <c r="B561" s="275"/>
      <c r="C561" s="261" t="s">
        <v>103</v>
      </c>
      <c r="D561" s="366"/>
      <c r="E561" s="77"/>
      <c r="F561" s="366"/>
      <c r="G561" s="76"/>
      <c r="H561" s="384">
        <f t="shared" si="10"/>
        <v>0</v>
      </c>
      <c r="I561" s="444"/>
      <c r="J561" s="480"/>
      <c r="K561" s="223"/>
      <c r="L561" s="207"/>
      <c r="M561" s="283"/>
      <c r="N561" s="256"/>
      <c r="O561" s="256"/>
      <c r="P561" s="256"/>
      <c r="Q561" s="256"/>
    </row>
    <row r="562" spans="1:17" ht="13.5">
      <c r="A562" s="24"/>
      <c r="B562" s="275" t="s">
        <v>233</v>
      </c>
      <c r="C562" s="261"/>
      <c r="D562" s="366"/>
      <c r="E562" s="77"/>
      <c r="F562" s="366"/>
      <c r="G562" s="76"/>
      <c r="H562" s="384">
        <f t="shared" si="10"/>
        <v>0</v>
      </c>
      <c r="I562" s="444"/>
      <c r="J562" s="480"/>
      <c r="K562" s="223"/>
      <c r="L562" s="207"/>
      <c r="M562" s="283"/>
      <c r="N562" s="256"/>
      <c r="O562" s="256"/>
      <c r="P562" s="256"/>
      <c r="Q562" s="256"/>
    </row>
    <row r="563" spans="1:17" ht="13.5">
      <c r="A563" s="24"/>
      <c r="B563" s="275" t="s">
        <v>234</v>
      </c>
      <c r="C563" s="261"/>
      <c r="D563" s="366"/>
      <c r="E563" s="77"/>
      <c r="F563" s="366"/>
      <c r="G563" s="76"/>
      <c r="H563" s="384">
        <f t="shared" si="10"/>
        <v>0</v>
      </c>
      <c r="I563" s="444"/>
      <c r="J563" s="480"/>
      <c r="K563" s="223"/>
      <c r="L563" s="207"/>
      <c r="M563" s="283"/>
      <c r="N563" s="256"/>
      <c r="O563" s="256"/>
      <c r="P563" s="256"/>
      <c r="Q563" s="256"/>
    </row>
    <row r="564" spans="1:17" ht="13.5">
      <c r="A564" s="24"/>
      <c r="B564" s="276" t="s">
        <v>235</v>
      </c>
      <c r="C564" s="273"/>
      <c r="D564" s="367"/>
      <c r="E564" s="137"/>
      <c r="F564" s="443"/>
      <c r="G564" s="83"/>
      <c r="H564" s="385">
        <f t="shared" si="10"/>
        <v>0</v>
      </c>
      <c r="I564" s="382">
        <f>SUM(H555:H564)</f>
        <v>0</v>
      </c>
      <c r="J564" s="480"/>
      <c r="K564" s="223"/>
      <c r="L564" s="207"/>
      <c r="M564" s="283"/>
      <c r="N564" s="256"/>
      <c r="O564" s="256"/>
      <c r="P564" s="256"/>
      <c r="Q564" s="256"/>
    </row>
    <row r="565" spans="1:17" ht="13.5">
      <c r="A565" s="24"/>
      <c r="B565" s="261" t="s">
        <v>95</v>
      </c>
      <c r="C565" s="260"/>
      <c r="D565" s="365"/>
      <c r="E565" s="132"/>
      <c r="F565" s="365"/>
      <c r="G565" s="88"/>
      <c r="H565" s="384"/>
      <c r="I565" s="444"/>
      <c r="J565" s="480"/>
      <c r="K565" s="223"/>
      <c r="L565" s="207"/>
      <c r="M565" s="283"/>
      <c r="N565" s="256"/>
      <c r="O565" s="256"/>
      <c r="P565" s="256"/>
      <c r="Q565" s="256"/>
    </row>
    <row r="566" spans="1:17" ht="13.5">
      <c r="A566" s="24"/>
      <c r="B566" s="275" t="s">
        <v>207</v>
      </c>
      <c r="C566" s="261" t="s">
        <v>236</v>
      </c>
      <c r="D566" s="366"/>
      <c r="E566" s="77"/>
      <c r="F566" s="366"/>
      <c r="G566" s="76"/>
      <c r="H566" s="384">
        <f aca="true" t="shared" si="11" ref="H566:H591">IF(F566=0,D566*G566,D566*F566*G566)</f>
        <v>0</v>
      </c>
      <c r="I566" s="444"/>
      <c r="J566" s="480"/>
      <c r="K566" s="223"/>
      <c r="L566" s="207"/>
      <c r="M566" s="283"/>
      <c r="N566" s="256"/>
      <c r="O566" s="256"/>
      <c r="P566" s="256"/>
      <c r="Q566" s="256"/>
    </row>
    <row r="567" spans="1:17" ht="13.5">
      <c r="A567" s="24"/>
      <c r="B567" s="275"/>
      <c r="C567" s="261" t="s">
        <v>237</v>
      </c>
      <c r="D567" s="366"/>
      <c r="E567" s="77"/>
      <c r="F567" s="366"/>
      <c r="G567" s="76"/>
      <c r="H567" s="384">
        <f t="shared" si="11"/>
        <v>0</v>
      </c>
      <c r="I567" s="444"/>
      <c r="J567" s="480"/>
      <c r="K567" s="223"/>
      <c r="L567" s="207"/>
      <c r="M567" s="283"/>
      <c r="N567" s="256"/>
      <c r="O567" s="256"/>
      <c r="P567" s="256"/>
      <c r="Q567" s="256"/>
    </row>
    <row r="568" spans="1:17" ht="13.5">
      <c r="A568" s="24"/>
      <c r="B568" s="275" t="s">
        <v>238</v>
      </c>
      <c r="C568" s="261" t="s">
        <v>236</v>
      </c>
      <c r="D568" s="366"/>
      <c r="E568" s="77"/>
      <c r="F568" s="366"/>
      <c r="G568" s="76"/>
      <c r="H568" s="384">
        <f t="shared" si="11"/>
        <v>0</v>
      </c>
      <c r="I568" s="444"/>
      <c r="J568" s="480"/>
      <c r="K568" s="223"/>
      <c r="L568" s="207"/>
      <c r="M568" s="283"/>
      <c r="N568" s="256"/>
      <c r="O568" s="256"/>
      <c r="P568" s="256"/>
      <c r="Q568" s="256"/>
    </row>
    <row r="569" spans="1:17" ht="13.5">
      <c r="A569" s="24"/>
      <c r="B569" s="275"/>
      <c r="C569" s="261" t="s">
        <v>237</v>
      </c>
      <c r="D569" s="366"/>
      <c r="E569" s="77"/>
      <c r="F569" s="366"/>
      <c r="G569" s="76"/>
      <c r="H569" s="384">
        <f t="shared" si="11"/>
        <v>0</v>
      </c>
      <c r="I569" s="444"/>
      <c r="J569" s="480"/>
      <c r="K569" s="223"/>
      <c r="L569" s="207"/>
      <c r="M569" s="283"/>
      <c r="N569" s="256"/>
      <c r="O569" s="256"/>
      <c r="P569" s="256"/>
      <c r="Q569" s="256"/>
    </row>
    <row r="570" spans="1:17" ht="13.5">
      <c r="A570" s="24"/>
      <c r="B570" s="275" t="s">
        <v>362</v>
      </c>
      <c r="C570" s="261"/>
      <c r="D570" s="366"/>
      <c r="E570" s="77"/>
      <c r="F570" s="366"/>
      <c r="G570" s="76"/>
      <c r="H570" s="384">
        <f t="shared" si="11"/>
        <v>0</v>
      </c>
      <c r="I570" s="444"/>
      <c r="J570" s="480"/>
      <c r="K570" s="223"/>
      <c r="L570" s="207"/>
      <c r="M570" s="283"/>
      <c r="N570" s="256"/>
      <c r="O570" s="256"/>
      <c r="P570" s="256"/>
      <c r="Q570" s="256"/>
    </row>
    <row r="571" spans="1:17" ht="13.5">
      <c r="A571" s="24"/>
      <c r="B571" s="275" t="s">
        <v>371</v>
      </c>
      <c r="C571" s="261"/>
      <c r="D571" s="366"/>
      <c r="E571" s="77"/>
      <c r="F571" s="366"/>
      <c r="G571" s="76"/>
      <c r="H571" s="384">
        <f t="shared" si="11"/>
        <v>0</v>
      </c>
      <c r="I571" s="444"/>
      <c r="J571" s="480"/>
      <c r="K571" s="223"/>
      <c r="L571" s="207"/>
      <c r="M571" s="283"/>
      <c r="N571" s="256"/>
      <c r="O571" s="256"/>
      <c r="P571" s="256"/>
      <c r="Q571" s="256"/>
    </row>
    <row r="572" spans="1:17" ht="13.5">
      <c r="A572" s="24"/>
      <c r="B572" s="275" t="s">
        <v>239</v>
      </c>
      <c r="C572" s="261"/>
      <c r="D572" s="366"/>
      <c r="E572" s="77"/>
      <c r="F572" s="366"/>
      <c r="G572" s="76"/>
      <c r="H572" s="384">
        <f t="shared" si="11"/>
        <v>0</v>
      </c>
      <c r="I572" s="444"/>
      <c r="J572" s="480"/>
      <c r="K572" s="223"/>
      <c r="L572" s="207"/>
      <c r="M572" s="283"/>
      <c r="N572" s="256"/>
      <c r="O572" s="256"/>
      <c r="P572" s="256"/>
      <c r="Q572" s="256"/>
    </row>
    <row r="573" spans="1:17" ht="13.5">
      <c r="A573" s="24"/>
      <c r="B573" s="275" t="s">
        <v>38</v>
      </c>
      <c r="C573" s="261"/>
      <c r="D573" s="366"/>
      <c r="E573" s="77"/>
      <c r="F573" s="366"/>
      <c r="G573" s="76"/>
      <c r="H573" s="384">
        <f t="shared" si="11"/>
        <v>0</v>
      </c>
      <c r="I573" s="444"/>
      <c r="J573" s="480"/>
      <c r="K573" s="206"/>
      <c r="L573" s="207"/>
      <c r="M573" s="283"/>
      <c r="N573" s="256"/>
      <c r="O573" s="256"/>
      <c r="P573" s="256"/>
      <c r="Q573" s="256"/>
    </row>
    <row r="574" spans="1:17" ht="13.5">
      <c r="A574" s="24"/>
      <c r="B574" s="275" t="s">
        <v>353</v>
      </c>
      <c r="C574" s="261"/>
      <c r="D574" s="366"/>
      <c r="E574" s="77"/>
      <c r="F574" s="366"/>
      <c r="G574" s="76"/>
      <c r="H574" s="384">
        <f t="shared" si="11"/>
        <v>0</v>
      </c>
      <c r="I574" s="444"/>
      <c r="J574" s="480"/>
      <c r="K574" s="206"/>
      <c r="L574" s="207"/>
      <c r="M574" s="283"/>
      <c r="N574" s="256"/>
      <c r="O574" s="256"/>
      <c r="P574" s="256"/>
      <c r="Q574" s="256"/>
    </row>
    <row r="575" spans="1:17" ht="13.5">
      <c r="A575" s="24"/>
      <c r="B575" s="275" t="s">
        <v>39</v>
      </c>
      <c r="C575" s="261"/>
      <c r="D575" s="366"/>
      <c r="E575" s="77"/>
      <c r="F575" s="366"/>
      <c r="G575" s="76"/>
      <c r="H575" s="384">
        <f t="shared" si="11"/>
        <v>0</v>
      </c>
      <c r="I575" s="444"/>
      <c r="J575" s="480"/>
      <c r="K575" s="206"/>
      <c r="L575" s="207"/>
      <c r="M575" s="283"/>
      <c r="N575" s="256"/>
      <c r="O575" s="256"/>
      <c r="P575" s="256"/>
      <c r="Q575" s="256"/>
    </row>
    <row r="576" spans="1:17" ht="13.5">
      <c r="A576" s="24"/>
      <c r="B576" s="275" t="s">
        <v>354</v>
      </c>
      <c r="C576" s="261"/>
      <c r="D576" s="366"/>
      <c r="E576" s="77"/>
      <c r="F576" s="366"/>
      <c r="G576" s="76"/>
      <c r="H576" s="384">
        <f t="shared" si="11"/>
        <v>0</v>
      </c>
      <c r="I576" s="444"/>
      <c r="J576" s="480"/>
      <c r="K576" s="206"/>
      <c r="L576" s="207"/>
      <c r="M576" s="283"/>
      <c r="N576" s="256"/>
      <c r="O576" s="256"/>
      <c r="P576" s="256"/>
      <c r="Q576" s="256"/>
    </row>
    <row r="577" spans="1:17" ht="13.5">
      <c r="A577" s="24"/>
      <c r="B577" s="275" t="s">
        <v>358</v>
      </c>
      <c r="C577" s="261"/>
      <c r="D577" s="366"/>
      <c r="E577" s="77"/>
      <c r="F577" s="366"/>
      <c r="G577" s="76"/>
      <c r="H577" s="384">
        <f t="shared" si="11"/>
        <v>0</v>
      </c>
      <c r="I577" s="444"/>
      <c r="J577" s="480"/>
      <c r="K577" s="206"/>
      <c r="L577" s="207"/>
      <c r="M577" s="279"/>
      <c r="N577" s="256"/>
      <c r="O577" s="256"/>
      <c r="P577" s="256"/>
      <c r="Q577" s="256"/>
    </row>
    <row r="578" spans="1:17" ht="13.5">
      <c r="A578" s="24"/>
      <c r="B578" s="275" t="s">
        <v>385</v>
      </c>
      <c r="C578" s="261"/>
      <c r="D578" s="366"/>
      <c r="E578" s="77"/>
      <c r="F578" s="366"/>
      <c r="G578" s="76"/>
      <c r="H578" s="384">
        <f t="shared" si="11"/>
        <v>0</v>
      </c>
      <c r="I578" s="444"/>
      <c r="J578" s="480"/>
      <c r="K578" s="206"/>
      <c r="L578" s="207"/>
      <c r="M578" s="279"/>
      <c r="N578" s="256"/>
      <c r="O578" s="256"/>
      <c r="P578" s="256"/>
      <c r="Q578" s="256"/>
    </row>
    <row r="579" spans="1:17" ht="13.5">
      <c r="A579" s="24"/>
      <c r="B579" s="275" t="s">
        <v>359</v>
      </c>
      <c r="C579" s="261"/>
      <c r="D579" s="366"/>
      <c r="E579" s="77"/>
      <c r="F579" s="366"/>
      <c r="G579" s="76"/>
      <c r="H579" s="384">
        <f t="shared" si="11"/>
        <v>0</v>
      </c>
      <c r="I579" s="444"/>
      <c r="J579" s="481"/>
      <c r="K579" s="206"/>
      <c r="L579" s="207"/>
      <c r="M579" s="279"/>
      <c r="N579" s="256"/>
      <c r="O579" s="256"/>
      <c r="P579" s="256"/>
      <c r="Q579" s="256"/>
    </row>
    <row r="580" spans="1:17" ht="13.5">
      <c r="A580" s="24"/>
      <c r="B580" s="275" t="s">
        <v>357</v>
      </c>
      <c r="C580" s="261"/>
      <c r="D580" s="366"/>
      <c r="E580" s="77"/>
      <c r="F580" s="366"/>
      <c r="G580" s="76"/>
      <c r="H580" s="384">
        <f t="shared" si="11"/>
        <v>0</v>
      </c>
      <c r="I580" s="444"/>
      <c r="J580" s="475"/>
      <c r="K580" s="206"/>
      <c r="L580" s="207"/>
      <c r="M580" s="279"/>
      <c r="N580" s="256"/>
      <c r="O580" s="256"/>
      <c r="P580" s="256"/>
      <c r="Q580" s="256"/>
    </row>
    <row r="581" spans="1:17" ht="13.5">
      <c r="A581" s="24"/>
      <c r="B581" s="275" t="s">
        <v>361</v>
      </c>
      <c r="C581" s="261"/>
      <c r="D581" s="366"/>
      <c r="E581" s="77"/>
      <c r="F581" s="366"/>
      <c r="G581" s="76"/>
      <c r="H581" s="384">
        <f t="shared" si="11"/>
        <v>0</v>
      </c>
      <c r="I581" s="444"/>
      <c r="J581" s="336"/>
      <c r="K581" s="206"/>
      <c r="L581" s="207"/>
      <c r="M581" s="279"/>
      <c r="N581" s="256"/>
      <c r="O581" s="256"/>
      <c r="P581" s="256"/>
      <c r="Q581" s="256"/>
    </row>
    <row r="582" spans="1:17" ht="13.5">
      <c r="A582" s="24"/>
      <c r="B582" s="275" t="s">
        <v>355</v>
      </c>
      <c r="C582" s="261"/>
      <c r="D582" s="366"/>
      <c r="E582" s="77"/>
      <c r="F582" s="366"/>
      <c r="G582" s="76"/>
      <c r="H582" s="384">
        <f t="shared" si="11"/>
        <v>0</v>
      </c>
      <c r="I582" s="444"/>
      <c r="J582" s="475"/>
      <c r="K582" s="206"/>
      <c r="L582" s="207"/>
      <c r="M582" s="279"/>
      <c r="N582" s="256"/>
      <c r="O582" s="256"/>
      <c r="P582" s="256"/>
      <c r="Q582" s="256"/>
    </row>
    <row r="583" spans="1:17" ht="13.5">
      <c r="A583" s="24"/>
      <c r="B583" s="275" t="s">
        <v>356</v>
      </c>
      <c r="C583" s="261"/>
      <c r="D583" s="366"/>
      <c r="E583" s="77"/>
      <c r="F583" s="366"/>
      <c r="G583" s="76"/>
      <c r="H583" s="384">
        <f t="shared" si="11"/>
        <v>0</v>
      </c>
      <c r="I583" s="444"/>
      <c r="J583" s="336"/>
      <c r="K583" s="206"/>
      <c r="L583" s="207"/>
      <c r="M583" s="279"/>
      <c r="N583" s="256"/>
      <c r="O583" s="256"/>
      <c r="P583" s="256"/>
      <c r="Q583" s="256"/>
    </row>
    <row r="584" spans="1:17" ht="13.5">
      <c r="A584" s="24"/>
      <c r="B584" s="275" t="s">
        <v>360</v>
      </c>
      <c r="C584" s="261"/>
      <c r="D584" s="366"/>
      <c r="E584" s="77"/>
      <c r="F584" s="366"/>
      <c r="G584" s="76"/>
      <c r="H584" s="384">
        <f t="shared" si="11"/>
        <v>0</v>
      </c>
      <c r="I584" s="444"/>
      <c r="J584" s="480"/>
      <c r="K584" s="206"/>
      <c r="L584" s="565"/>
      <c r="M584" s="283"/>
      <c r="N584" s="256"/>
      <c r="O584" s="256"/>
      <c r="P584" s="256"/>
      <c r="Q584" s="256"/>
    </row>
    <row r="585" spans="1:17" ht="13.5">
      <c r="A585" s="24"/>
      <c r="B585" s="276" t="s">
        <v>345</v>
      </c>
      <c r="C585" s="273"/>
      <c r="D585" s="367"/>
      <c r="E585" s="137"/>
      <c r="F585" s="443"/>
      <c r="G585" s="83"/>
      <c r="H585" s="385">
        <f t="shared" si="11"/>
        <v>0</v>
      </c>
      <c r="I585" s="382">
        <f>SUM(H566:H585)</f>
        <v>0</v>
      </c>
      <c r="J585" s="481"/>
      <c r="K585" s="248"/>
      <c r="L585" s="207"/>
      <c r="M585" s="279"/>
      <c r="N585" s="256"/>
      <c r="O585" s="256"/>
      <c r="P585" s="256"/>
      <c r="Q585" s="256"/>
    </row>
    <row r="586" spans="1:17" ht="15.75" customHeight="1" thickBot="1">
      <c r="A586" s="24"/>
      <c r="B586" s="261" t="s">
        <v>183</v>
      </c>
      <c r="C586" s="260"/>
      <c r="D586" s="366"/>
      <c r="E586" s="77"/>
      <c r="F586" s="366"/>
      <c r="G586" s="76"/>
      <c r="H586" s="384">
        <f t="shared" si="11"/>
        <v>0</v>
      </c>
      <c r="I586" s="408"/>
      <c r="J586" s="495"/>
      <c r="K586" s="564">
        <f>SUM(I528:I591)</f>
        <v>0</v>
      </c>
      <c r="L586" s="207"/>
      <c r="M586" s="279"/>
      <c r="N586" s="256"/>
      <c r="O586" s="256"/>
      <c r="P586" s="256"/>
      <c r="Q586" s="256"/>
    </row>
    <row r="587" spans="1:17" ht="13.5">
      <c r="A587" s="24"/>
      <c r="B587" s="273"/>
      <c r="C587" s="277"/>
      <c r="D587" s="367"/>
      <c r="E587" s="137"/>
      <c r="F587" s="443"/>
      <c r="G587" s="83"/>
      <c r="H587" s="385">
        <f t="shared" si="11"/>
        <v>0</v>
      </c>
      <c r="I587" s="435">
        <f>SUM(H586:H587)</f>
        <v>0</v>
      </c>
      <c r="J587" s="344"/>
      <c r="K587" s="223"/>
      <c r="L587" s="207"/>
      <c r="M587" s="279"/>
      <c r="N587" s="256"/>
      <c r="O587" s="256"/>
      <c r="P587" s="256"/>
      <c r="Q587" s="256"/>
    </row>
    <row r="588" spans="1:17" ht="15" customHeight="1">
      <c r="A588" s="24"/>
      <c r="B588" s="261" t="s">
        <v>240</v>
      </c>
      <c r="C588" s="260"/>
      <c r="D588" s="366"/>
      <c r="E588" s="77"/>
      <c r="F588" s="366"/>
      <c r="G588" s="76"/>
      <c r="H588" s="384">
        <f t="shared" si="11"/>
        <v>0</v>
      </c>
      <c r="I588" s="408"/>
      <c r="J588" s="210"/>
      <c r="K588" s="206"/>
      <c r="L588" s="207"/>
      <c r="M588" s="279"/>
      <c r="N588" s="256"/>
      <c r="O588" s="256"/>
      <c r="P588" s="256"/>
      <c r="Q588" s="256"/>
    </row>
    <row r="589" spans="1:17" ht="13.5">
      <c r="A589" s="24"/>
      <c r="B589" s="273"/>
      <c r="C589" s="277"/>
      <c r="D589" s="367"/>
      <c r="E589" s="137"/>
      <c r="F589" s="443"/>
      <c r="G589" s="83"/>
      <c r="H589" s="385">
        <f t="shared" si="11"/>
        <v>0</v>
      </c>
      <c r="I589" s="435">
        <f>SUM(H588:H589)</f>
        <v>0</v>
      </c>
      <c r="J589" s="480"/>
      <c r="K589" s="206"/>
      <c r="L589" s="560"/>
      <c r="M589" s="256"/>
      <c r="N589" s="256"/>
      <c r="O589" s="256"/>
      <c r="P589" s="256"/>
      <c r="Q589" s="256"/>
    </row>
    <row r="590" spans="1:17" ht="13.5">
      <c r="A590" s="24"/>
      <c r="B590" s="261" t="s">
        <v>124</v>
      </c>
      <c r="C590" s="260"/>
      <c r="D590" s="366"/>
      <c r="E590" s="77"/>
      <c r="F590" s="366"/>
      <c r="G590" s="76"/>
      <c r="H590" s="384">
        <f t="shared" si="11"/>
        <v>0</v>
      </c>
      <c r="I590" s="444"/>
      <c r="J590" s="480"/>
      <c r="K590" s="206"/>
      <c r="L590" s="560"/>
      <c r="M590" s="256"/>
      <c r="N590" s="256"/>
      <c r="O590" s="256"/>
      <c r="P590" s="256"/>
      <c r="Q590" s="256"/>
    </row>
    <row r="591" spans="1:17" ht="14.25" thickBot="1">
      <c r="A591" s="201"/>
      <c r="B591" s="284"/>
      <c r="C591" s="262"/>
      <c r="D591" s="383"/>
      <c r="E591" s="121"/>
      <c r="F591" s="383"/>
      <c r="G591" s="80"/>
      <c r="H591" s="386">
        <f t="shared" si="11"/>
        <v>0</v>
      </c>
      <c r="I591" s="445">
        <f>SUM(H590:H591)</f>
        <v>0</v>
      </c>
      <c r="J591" s="480"/>
      <c r="K591" s="206"/>
      <c r="L591" s="560"/>
      <c r="M591" s="256"/>
      <c r="N591" s="256"/>
      <c r="O591" s="256"/>
      <c r="P591" s="256"/>
      <c r="Q591" s="256"/>
    </row>
    <row r="592" spans="1:17" ht="14.25" thickBot="1">
      <c r="A592" s="523"/>
      <c r="B592" s="302" t="s">
        <v>206</v>
      </c>
      <c r="C592" s="263"/>
      <c r="D592" s="136"/>
      <c r="E592" s="136"/>
      <c r="F592" s="136"/>
      <c r="G592" s="90"/>
      <c r="H592" s="337"/>
      <c r="I592" s="496">
        <f>K586</f>
        <v>0</v>
      </c>
      <c r="J592" s="481"/>
      <c r="K592" s="206"/>
      <c r="L592" s="560"/>
      <c r="M592" s="256"/>
      <c r="N592" s="256"/>
      <c r="O592" s="256"/>
      <c r="P592" s="256"/>
      <c r="Q592" s="256"/>
    </row>
    <row r="593" spans="1:17" ht="13.5">
      <c r="A593" s="524"/>
      <c r="B593" s="296"/>
      <c r="C593" s="260"/>
      <c r="D593" s="119"/>
      <c r="E593" s="119"/>
      <c r="F593" s="119"/>
      <c r="G593" s="81"/>
      <c r="H593" s="332"/>
      <c r="I593" s="344"/>
      <c r="J593" s="480"/>
      <c r="K593" s="206"/>
      <c r="L593" s="560"/>
      <c r="M593" s="256"/>
      <c r="N593" s="256"/>
      <c r="O593" s="256"/>
      <c r="P593" s="256"/>
      <c r="Q593" s="256"/>
    </row>
    <row r="594" spans="1:17" ht="13.5">
      <c r="A594" s="113" t="s">
        <v>22</v>
      </c>
      <c r="B594" s="305" t="s">
        <v>241</v>
      </c>
      <c r="C594" s="264"/>
      <c r="D594" s="378"/>
      <c r="E594" s="378"/>
      <c r="F594" s="378"/>
      <c r="G594" s="379"/>
      <c r="H594" s="380"/>
      <c r="I594" s="381"/>
      <c r="J594" s="481"/>
      <c r="K594" s="206"/>
      <c r="L594" s="560"/>
      <c r="M594" s="256"/>
      <c r="N594" s="256"/>
      <c r="O594" s="256"/>
      <c r="P594" s="256"/>
      <c r="Q594" s="256"/>
    </row>
    <row r="595" spans="1:17" ht="13.5">
      <c r="A595" s="24"/>
      <c r="B595" s="261" t="s">
        <v>247</v>
      </c>
      <c r="C595" s="261" t="s">
        <v>245</v>
      </c>
      <c r="D595" s="366"/>
      <c r="E595" s="77"/>
      <c r="F595" s="366"/>
      <c r="G595" s="76"/>
      <c r="H595" s="384">
        <f aca="true" t="shared" si="12" ref="H595:H606">IF(F595=0,D595*G595,D595*F595*G595)</f>
        <v>0</v>
      </c>
      <c r="I595" s="444"/>
      <c r="J595" s="481"/>
      <c r="K595" s="206"/>
      <c r="L595" s="560"/>
      <c r="M595" s="256"/>
      <c r="N595" s="256"/>
      <c r="O595" s="256"/>
      <c r="P595" s="256"/>
      <c r="Q595" s="256"/>
    </row>
    <row r="596" spans="1:17" ht="13.5">
      <c r="A596" s="24"/>
      <c r="C596" s="261" t="s">
        <v>246</v>
      </c>
      <c r="D596" s="366"/>
      <c r="E596" s="77"/>
      <c r="F596" s="366"/>
      <c r="G596" s="76"/>
      <c r="H596" s="384">
        <f t="shared" si="12"/>
        <v>0</v>
      </c>
      <c r="I596" s="444"/>
      <c r="J596" s="481"/>
      <c r="K596" s="206"/>
      <c r="L596" s="560"/>
      <c r="M596" s="256"/>
      <c r="N596" s="256"/>
      <c r="O596" s="256"/>
      <c r="P596" s="256"/>
      <c r="Q596" s="256"/>
    </row>
    <row r="597" spans="1:17" ht="13.5">
      <c r="A597" s="24"/>
      <c r="C597" s="261" t="s">
        <v>469</v>
      </c>
      <c r="D597" s="366"/>
      <c r="E597" s="77"/>
      <c r="F597" s="366"/>
      <c r="G597" s="76"/>
      <c r="H597" s="384">
        <f t="shared" si="12"/>
        <v>0</v>
      </c>
      <c r="I597" s="444"/>
      <c r="J597" s="481"/>
      <c r="K597" s="206"/>
      <c r="L597" s="560"/>
      <c r="M597" s="256"/>
      <c r="N597" s="256"/>
      <c r="O597" s="256"/>
      <c r="P597" s="256"/>
      <c r="Q597" s="256"/>
    </row>
    <row r="598" spans="1:17" ht="13.5">
      <c r="A598" s="24"/>
      <c r="B598" s="288"/>
      <c r="C598" s="273" t="s">
        <v>470</v>
      </c>
      <c r="D598" s="367"/>
      <c r="E598" s="137"/>
      <c r="F598" s="443"/>
      <c r="G598" s="83"/>
      <c r="H598" s="385">
        <f t="shared" si="12"/>
        <v>0</v>
      </c>
      <c r="I598" s="382">
        <f>SUM(H595:H598)</f>
        <v>0</v>
      </c>
      <c r="J598" s="481"/>
      <c r="K598" s="206"/>
      <c r="L598" s="560"/>
      <c r="M598" s="256"/>
      <c r="N598" s="256"/>
      <c r="O598" s="256"/>
      <c r="P598" s="256"/>
      <c r="Q598" s="256"/>
    </row>
    <row r="599" spans="1:17" ht="13.5">
      <c r="A599" s="25"/>
      <c r="B599" s="261" t="s">
        <v>472</v>
      </c>
      <c r="C599" s="261" t="s">
        <v>474</v>
      </c>
      <c r="D599" s="366"/>
      <c r="E599" s="77"/>
      <c r="F599" s="366"/>
      <c r="G599" s="76"/>
      <c r="H599" s="384">
        <f t="shared" si="12"/>
        <v>0</v>
      </c>
      <c r="I599" s="444"/>
      <c r="J599" s="481"/>
      <c r="K599" s="206"/>
      <c r="L599" s="560"/>
      <c r="M599" s="256"/>
      <c r="N599" s="256"/>
      <c r="O599" s="256"/>
      <c r="P599" s="256"/>
      <c r="Q599" s="256"/>
    </row>
    <row r="600" spans="1:17" ht="13.5">
      <c r="A600" s="25"/>
      <c r="B600" s="273"/>
      <c r="C600" s="273" t="s">
        <v>473</v>
      </c>
      <c r="D600" s="367"/>
      <c r="E600" s="137"/>
      <c r="F600" s="443"/>
      <c r="G600" s="83"/>
      <c r="H600" s="385">
        <f t="shared" si="12"/>
        <v>0</v>
      </c>
      <c r="I600" s="382">
        <f>SUM(H599:H600)</f>
        <v>0</v>
      </c>
      <c r="J600" s="481"/>
      <c r="K600" s="248"/>
      <c r="L600" s="560"/>
      <c r="M600" s="256"/>
      <c r="N600" s="256"/>
      <c r="O600" s="256"/>
      <c r="P600" s="256"/>
      <c r="Q600" s="256"/>
    </row>
    <row r="601" spans="1:17" ht="15.75" customHeight="1" thickBot="1">
      <c r="A601" s="25"/>
      <c r="B601" s="261" t="s">
        <v>471</v>
      </c>
      <c r="C601" s="261" t="s">
        <v>474</v>
      </c>
      <c r="D601" s="366"/>
      <c r="E601" s="119"/>
      <c r="F601" s="639"/>
      <c r="G601" s="76"/>
      <c r="H601" s="384">
        <f t="shared" si="12"/>
        <v>0</v>
      </c>
      <c r="I601" s="453"/>
      <c r="J601" s="495"/>
      <c r="K601" s="564">
        <f>SUM(I595:I606)</f>
        <v>0</v>
      </c>
      <c r="L601" s="560"/>
      <c r="M601" s="256"/>
      <c r="N601" s="256"/>
      <c r="O601" s="256"/>
      <c r="P601" s="256"/>
      <c r="Q601" s="256"/>
    </row>
    <row r="602" spans="1:17" ht="13.5">
      <c r="A602" s="25"/>
      <c r="B602" s="273"/>
      <c r="C602" s="273" t="s">
        <v>473</v>
      </c>
      <c r="D602" s="367"/>
      <c r="E602" s="137"/>
      <c r="F602" s="443"/>
      <c r="G602" s="83"/>
      <c r="H602" s="385">
        <f t="shared" si="12"/>
        <v>0</v>
      </c>
      <c r="I602" s="382">
        <f>SUM(H601:H602)</f>
        <v>0</v>
      </c>
      <c r="J602" s="344"/>
      <c r="K602" s="223"/>
      <c r="L602" s="560"/>
      <c r="M602" s="256"/>
      <c r="N602" s="256"/>
      <c r="O602" s="256"/>
      <c r="P602" s="256"/>
      <c r="Q602" s="256"/>
    </row>
    <row r="603" spans="1:17" ht="15" customHeight="1">
      <c r="A603" s="25"/>
      <c r="B603" s="261" t="s">
        <v>243</v>
      </c>
      <c r="C603" s="261"/>
      <c r="D603" s="366"/>
      <c r="E603" s="77"/>
      <c r="F603" s="366"/>
      <c r="G603" s="76"/>
      <c r="H603" s="384">
        <f t="shared" si="12"/>
        <v>0</v>
      </c>
      <c r="I603" s="453"/>
      <c r="J603" s="210"/>
      <c r="K603" s="206"/>
      <c r="L603" s="560"/>
      <c r="M603" s="256"/>
      <c r="N603" s="256"/>
      <c r="O603" s="256"/>
      <c r="P603" s="256"/>
      <c r="Q603" s="256"/>
    </row>
    <row r="604" spans="1:17" ht="13.5">
      <c r="A604" s="25"/>
      <c r="B604" s="273"/>
      <c r="C604" s="273"/>
      <c r="D604" s="367"/>
      <c r="E604" s="122"/>
      <c r="F604" s="367"/>
      <c r="G604" s="83"/>
      <c r="H604" s="385">
        <f t="shared" si="12"/>
        <v>0</v>
      </c>
      <c r="I604" s="382">
        <f>SUM(H603:H604)</f>
        <v>0</v>
      </c>
      <c r="J604" s="483"/>
      <c r="K604" s="206"/>
      <c r="L604" s="560"/>
      <c r="M604" s="256"/>
      <c r="N604" s="256"/>
      <c r="O604" s="256"/>
      <c r="P604" s="256"/>
      <c r="Q604" s="256"/>
    </row>
    <row r="605" spans="1:17" ht="13.5">
      <c r="A605" s="25"/>
      <c r="B605" s="261" t="s">
        <v>244</v>
      </c>
      <c r="C605" s="261"/>
      <c r="D605" s="366"/>
      <c r="E605" s="77"/>
      <c r="F605" s="366"/>
      <c r="G605" s="76"/>
      <c r="H605" s="384">
        <f t="shared" si="12"/>
        <v>0</v>
      </c>
      <c r="I605" s="453"/>
      <c r="J605" s="483"/>
      <c r="K605" s="206"/>
      <c r="L605" s="207"/>
      <c r="M605" s="279"/>
      <c r="N605" s="279"/>
      <c r="O605" s="279"/>
      <c r="P605" s="279"/>
      <c r="Q605" s="279"/>
    </row>
    <row r="606" spans="1:17" ht="14.25" thickBot="1">
      <c r="A606" s="199"/>
      <c r="B606" s="262"/>
      <c r="C606" s="262"/>
      <c r="D606" s="383"/>
      <c r="E606" s="121"/>
      <c r="F606" s="383"/>
      <c r="G606" s="80"/>
      <c r="H606" s="386">
        <f t="shared" si="12"/>
        <v>0</v>
      </c>
      <c r="I606" s="445">
        <f>SUM(H605:H606)</f>
        <v>0</v>
      </c>
      <c r="J606" s="484"/>
      <c r="K606" s="206"/>
      <c r="L606" s="207"/>
      <c r="M606" s="279"/>
      <c r="N606" s="279"/>
      <c r="O606" s="279"/>
      <c r="P606" s="279"/>
      <c r="Q606" s="279"/>
    </row>
    <row r="607" spans="1:17" ht="14.25" thickBot="1">
      <c r="A607" s="523"/>
      <c r="B607" s="302" t="s">
        <v>242</v>
      </c>
      <c r="C607" s="263"/>
      <c r="D607" s="136"/>
      <c r="E607" s="136"/>
      <c r="F607" s="136"/>
      <c r="G607" s="90"/>
      <c r="H607" s="343"/>
      <c r="I607" s="496">
        <f>K601</f>
        <v>0</v>
      </c>
      <c r="J607" s="484"/>
      <c r="K607" s="206"/>
      <c r="L607" s="207"/>
      <c r="M607" s="279"/>
      <c r="N607" s="279"/>
      <c r="O607" s="279"/>
      <c r="P607" s="279"/>
      <c r="Q607" s="279"/>
    </row>
    <row r="608" spans="1:17" ht="13.5">
      <c r="A608" s="524"/>
      <c r="B608" s="296"/>
      <c r="C608" s="260"/>
      <c r="D608" s="119"/>
      <c r="E608" s="119"/>
      <c r="F608" s="119"/>
      <c r="G608" s="81"/>
      <c r="H608" s="172"/>
      <c r="I608" s="344"/>
      <c r="J608" s="484"/>
      <c r="K608" s="206"/>
      <c r="L608" s="207"/>
      <c r="M608" s="285"/>
      <c r="N608" s="279"/>
      <c r="O608" s="279"/>
      <c r="P608" s="279"/>
      <c r="Q608" s="279"/>
    </row>
    <row r="609" spans="1:17" ht="13.5">
      <c r="A609" s="114" t="s">
        <v>23</v>
      </c>
      <c r="B609" s="296" t="s">
        <v>386</v>
      </c>
      <c r="C609" s="261"/>
      <c r="D609" s="378"/>
      <c r="E609" s="378"/>
      <c r="F609" s="378"/>
      <c r="G609" s="379"/>
      <c r="H609" s="380"/>
      <c r="I609" s="381"/>
      <c r="J609" s="484"/>
      <c r="K609" s="206"/>
      <c r="L609" s="207"/>
      <c r="M609" s="285"/>
      <c r="N609" s="279"/>
      <c r="O609" s="279"/>
      <c r="P609" s="279"/>
      <c r="Q609" s="279"/>
    </row>
    <row r="610" spans="1:17" ht="13.5">
      <c r="A610" s="25"/>
      <c r="B610" s="261" t="s">
        <v>249</v>
      </c>
      <c r="C610" s="261"/>
      <c r="D610" s="366"/>
      <c r="E610" s="77"/>
      <c r="F610" s="366"/>
      <c r="G610" s="76"/>
      <c r="H610" s="384">
        <f aca="true" t="shared" si="13" ref="H610:H621">IF(F610=0,D610*G610,D610*F610*G610)</f>
        <v>0</v>
      </c>
      <c r="I610" s="466"/>
      <c r="J610" s="484"/>
      <c r="K610" s="206"/>
      <c r="L610" s="207"/>
      <c r="M610" s="285"/>
      <c r="N610" s="279"/>
      <c r="O610" s="279"/>
      <c r="P610" s="279"/>
      <c r="Q610" s="279"/>
    </row>
    <row r="611" spans="1:17" ht="13.5">
      <c r="A611" s="25"/>
      <c r="B611" s="261" t="s">
        <v>250</v>
      </c>
      <c r="C611" s="261"/>
      <c r="D611" s="366"/>
      <c r="E611" s="77"/>
      <c r="F611" s="366"/>
      <c r="G611" s="76"/>
      <c r="H611" s="384">
        <f t="shared" si="13"/>
        <v>0</v>
      </c>
      <c r="I611" s="446"/>
      <c r="J611" s="484"/>
      <c r="K611" s="206"/>
      <c r="L611" s="207"/>
      <c r="M611" s="279"/>
      <c r="N611" s="279"/>
      <c r="O611" s="279"/>
      <c r="P611" s="279"/>
      <c r="Q611" s="279"/>
    </row>
    <row r="612" spans="1:17" ht="13.5">
      <c r="A612" s="25"/>
      <c r="B612" s="273" t="s">
        <v>251</v>
      </c>
      <c r="C612" s="273"/>
      <c r="D612" s="367"/>
      <c r="E612" s="122"/>
      <c r="F612" s="367"/>
      <c r="G612" s="83"/>
      <c r="H612" s="385">
        <f t="shared" si="13"/>
        <v>0</v>
      </c>
      <c r="I612" s="447">
        <f>SUM(H610:H612)</f>
        <v>0</v>
      </c>
      <c r="J612" s="484"/>
      <c r="K612" s="206"/>
      <c r="L612" s="207"/>
      <c r="M612" s="279"/>
      <c r="N612" s="279"/>
      <c r="O612" s="279"/>
      <c r="P612" s="279"/>
      <c r="Q612" s="279"/>
    </row>
    <row r="613" spans="1:17" ht="13.5">
      <c r="A613" s="24"/>
      <c r="B613" s="467" t="s">
        <v>253</v>
      </c>
      <c r="C613" s="261" t="s">
        <v>252</v>
      </c>
      <c r="D613" s="366"/>
      <c r="E613" s="77"/>
      <c r="F613" s="366"/>
      <c r="G613" s="76"/>
      <c r="H613" s="384">
        <f t="shared" si="13"/>
        <v>0</v>
      </c>
      <c r="I613" s="448"/>
      <c r="J613" s="484"/>
      <c r="K613" s="206"/>
      <c r="L613" s="207"/>
      <c r="M613" s="279"/>
      <c r="N613" s="279"/>
      <c r="O613" s="279"/>
      <c r="P613" s="279"/>
      <c r="Q613" s="279"/>
    </row>
    <row r="614" spans="1:17" ht="13.5">
      <c r="A614" s="24"/>
      <c r="B614" s="273"/>
      <c r="C614" s="273" t="s">
        <v>254</v>
      </c>
      <c r="D614" s="367"/>
      <c r="E614" s="122"/>
      <c r="F614" s="367"/>
      <c r="G614" s="83"/>
      <c r="H614" s="385">
        <f t="shared" si="13"/>
        <v>0</v>
      </c>
      <c r="I614" s="447">
        <f>SUM(H613:H614)</f>
        <v>0</v>
      </c>
      <c r="J614" s="484"/>
      <c r="K614" s="206"/>
      <c r="L614" s="207"/>
      <c r="M614" s="279"/>
      <c r="N614" s="279"/>
      <c r="O614" s="279"/>
      <c r="P614" s="279"/>
      <c r="Q614" s="279"/>
    </row>
    <row r="615" spans="1:17" ht="13.5">
      <c r="A615" s="24"/>
      <c r="B615" s="261" t="s">
        <v>489</v>
      </c>
      <c r="C615" s="261"/>
      <c r="D615" s="366"/>
      <c r="E615" s="77"/>
      <c r="F615" s="366"/>
      <c r="G615" s="76"/>
      <c r="H615" s="384">
        <f t="shared" si="13"/>
        <v>0</v>
      </c>
      <c r="I615" s="448"/>
      <c r="J615" s="484"/>
      <c r="K615" s="206"/>
      <c r="L615" s="565"/>
      <c r="M615" s="283"/>
      <c r="N615" s="283"/>
      <c r="O615" s="283"/>
      <c r="P615" s="283"/>
      <c r="Q615" s="283"/>
    </row>
    <row r="616" spans="1:17" ht="15.75" customHeight="1" thickBot="1">
      <c r="A616" s="24"/>
      <c r="B616" s="273"/>
      <c r="C616" s="273"/>
      <c r="D616" s="367"/>
      <c r="E616" s="122"/>
      <c r="F616" s="367"/>
      <c r="G616" s="83"/>
      <c r="H616" s="385">
        <f t="shared" si="13"/>
        <v>0</v>
      </c>
      <c r="I616" s="447">
        <f>SUM(H615:H616)</f>
        <v>0</v>
      </c>
      <c r="J616" s="497"/>
      <c r="K616" s="564">
        <f>SUM(I611:I621)</f>
        <v>0</v>
      </c>
      <c r="L616" s="565"/>
      <c r="M616" s="283"/>
      <c r="N616" s="283"/>
      <c r="O616" s="283"/>
      <c r="P616" s="283"/>
      <c r="Q616" s="283"/>
    </row>
    <row r="617" spans="1:17" ht="15.75" customHeight="1" thickBot="1">
      <c r="A617" s="24"/>
      <c r="B617" s="261" t="s">
        <v>255</v>
      </c>
      <c r="C617" s="640" t="s">
        <v>475</v>
      </c>
      <c r="D617" s="366"/>
      <c r="E617" s="77"/>
      <c r="F617" s="366"/>
      <c r="G617" s="76"/>
      <c r="H617" s="384">
        <f t="shared" si="13"/>
        <v>0</v>
      </c>
      <c r="I617" s="448"/>
      <c r="J617" s="498"/>
      <c r="K617" s="485">
        <f>SUM(K366:K616)</f>
        <v>0</v>
      </c>
      <c r="L617" s="323"/>
      <c r="M617" s="283"/>
      <c r="N617" s="283"/>
      <c r="O617" s="283"/>
      <c r="P617" s="283"/>
      <c r="Q617" s="283"/>
    </row>
    <row r="618" spans="1:17" ht="15.75" customHeight="1">
      <c r="A618" s="24"/>
      <c r="B618" s="261"/>
      <c r="C618" s="640" t="s">
        <v>477</v>
      </c>
      <c r="D618" s="366"/>
      <c r="E618" s="77"/>
      <c r="F618" s="366"/>
      <c r="G618" s="76"/>
      <c r="H618" s="384">
        <f t="shared" si="13"/>
        <v>0</v>
      </c>
      <c r="I618" s="448"/>
      <c r="J618" s="341"/>
      <c r="K618" s="473"/>
      <c r="L618" s="565"/>
      <c r="M618" s="283"/>
      <c r="N618" s="283"/>
      <c r="O618" s="283"/>
      <c r="P618" s="283"/>
      <c r="Q618" s="283"/>
    </row>
    <row r="619" spans="1:17" ht="15" customHeight="1">
      <c r="A619" s="24"/>
      <c r="B619" s="288"/>
      <c r="C619" s="273" t="s">
        <v>476</v>
      </c>
      <c r="D619" s="367"/>
      <c r="E619" s="122"/>
      <c r="F619" s="367"/>
      <c r="G619" s="83"/>
      <c r="H619" s="385">
        <f t="shared" si="13"/>
        <v>0</v>
      </c>
      <c r="I619" s="447">
        <f>SUM(H617:H619)</f>
        <v>0</v>
      </c>
      <c r="J619" s="210"/>
      <c r="K619" s="206"/>
      <c r="L619" s="248"/>
      <c r="M619" s="279"/>
      <c r="N619" s="279"/>
      <c r="O619" s="286"/>
      <c r="P619" s="286"/>
      <c r="Q619" s="3"/>
    </row>
    <row r="620" spans="1:17" ht="13.5">
      <c r="A620" s="24"/>
      <c r="B620" s="261" t="s">
        <v>124</v>
      </c>
      <c r="C620" s="261"/>
      <c r="D620" s="366"/>
      <c r="E620" s="77"/>
      <c r="F620" s="366"/>
      <c r="G620" s="76"/>
      <c r="H620" s="384">
        <f t="shared" si="13"/>
        <v>0</v>
      </c>
      <c r="I620" s="448"/>
      <c r="J620" s="475"/>
      <c r="K620" s="560"/>
      <c r="L620" s="560"/>
      <c r="M620" s="256"/>
      <c r="N620" s="256"/>
      <c r="O620" s="256"/>
      <c r="P620" s="256"/>
      <c r="Q620" s="256"/>
    </row>
    <row r="621" spans="1:17" ht="14.25" thickBot="1">
      <c r="A621" s="201"/>
      <c r="B621" s="262"/>
      <c r="C621" s="262"/>
      <c r="D621" s="383"/>
      <c r="E621" s="121"/>
      <c r="F621" s="383"/>
      <c r="G621" s="80"/>
      <c r="H621" s="386">
        <f t="shared" si="13"/>
        <v>0</v>
      </c>
      <c r="I621" s="449">
        <f>SUM(H620:H621)</f>
        <v>0</v>
      </c>
      <c r="J621" s="475"/>
      <c r="K621" s="556"/>
      <c r="L621" s="557"/>
      <c r="M621" s="256"/>
      <c r="N621" s="256"/>
      <c r="O621" s="256"/>
      <c r="P621" s="256"/>
      <c r="Q621" s="256"/>
    </row>
    <row r="622" spans="1:17" ht="14.25" thickBot="1">
      <c r="A622" s="522"/>
      <c r="B622" s="311" t="s">
        <v>387</v>
      </c>
      <c r="C622" s="263"/>
      <c r="D622" s="136"/>
      <c r="E622" s="136"/>
      <c r="F622" s="136"/>
      <c r="G622" s="90"/>
      <c r="H622" s="343"/>
      <c r="I622" s="496">
        <f>K616</f>
        <v>0</v>
      </c>
      <c r="J622" s="336"/>
      <c r="K622" s="556"/>
      <c r="L622" s="557"/>
      <c r="M622" s="256"/>
      <c r="N622" s="256"/>
      <c r="O622" s="256"/>
      <c r="P622" s="256"/>
      <c r="Q622" s="256"/>
    </row>
    <row r="623" spans="1:17" ht="14.25" thickBot="1">
      <c r="A623" s="525"/>
      <c r="B623" s="315" t="s">
        <v>248</v>
      </c>
      <c r="C623" s="270"/>
      <c r="D623" s="138"/>
      <c r="E623" s="138"/>
      <c r="F623" s="138"/>
      <c r="G623" s="92"/>
      <c r="H623" s="339"/>
      <c r="I623" s="485">
        <f>K617</f>
        <v>0</v>
      </c>
      <c r="J623" s="475"/>
      <c r="K623" s="560"/>
      <c r="L623" s="560"/>
      <c r="M623" s="256"/>
      <c r="N623" s="256"/>
      <c r="O623" s="256"/>
      <c r="P623" s="256"/>
      <c r="Q623" s="256"/>
    </row>
    <row r="624" spans="1:17" ht="13.5">
      <c r="A624" s="113"/>
      <c r="B624" s="305"/>
      <c r="C624" s="264"/>
      <c r="D624" s="79"/>
      <c r="E624" s="79"/>
      <c r="F624" s="79"/>
      <c r="G624" s="84"/>
      <c r="H624" s="340"/>
      <c r="I624" s="341"/>
      <c r="J624" s="475"/>
      <c r="K624" s="556"/>
      <c r="L624" s="557"/>
      <c r="M624" s="256"/>
      <c r="N624" s="256"/>
      <c r="O624" s="256"/>
      <c r="P624" s="256"/>
      <c r="Q624" s="256"/>
    </row>
    <row r="625" spans="1:17" ht="13.5">
      <c r="A625" s="113" t="s">
        <v>25</v>
      </c>
      <c r="B625" s="305" t="s">
        <v>479</v>
      </c>
      <c r="C625" s="264"/>
      <c r="D625" s="378"/>
      <c r="E625" s="378"/>
      <c r="F625" s="378"/>
      <c r="G625" s="379"/>
      <c r="H625" s="380"/>
      <c r="I625" s="381"/>
      <c r="J625" s="336"/>
      <c r="K625" s="556"/>
      <c r="L625" s="557"/>
      <c r="M625" s="256"/>
      <c r="N625" s="256"/>
      <c r="O625" s="256"/>
      <c r="P625" s="256"/>
      <c r="Q625" s="256"/>
    </row>
    <row r="626" spans="1:17" ht="13.5">
      <c r="A626" s="24"/>
      <c r="B626" s="261" t="s">
        <v>256</v>
      </c>
      <c r="C626" s="265" t="s">
        <v>89</v>
      </c>
      <c r="D626" s="366"/>
      <c r="E626" s="77"/>
      <c r="F626" s="366"/>
      <c r="G626" s="76"/>
      <c r="H626" s="370">
        <f>IF(F626=0,D626*G626,D626*F626*G626)</f>
        <v>0</v>
      </c>
      <c r="I626" s="373"/>
      <c r="J626" s="475"/>
      <c r="K626" s="206"/>
      <c r="L626" s="560"/>
      <c r="M626" s="256"/>
      <c r="N626" s="256"/>
      <c r="O626" s="256"/>
      <c r="P626" s="256"/>
      <c r="Q626" s="256"/>
    </row>
    <row r="627" spans="1:17" ht="13.5">
      <c r="A627" s="24"/>
      <c r="B627" s="265"/>
      <c r="C627" s="265" t="s">
        <v>88</v>
      </c>
      <c r="D627" s="392"/>
      <c r="E627" s="125"/>
      <c r="F627" s="391"/>
      <c r="G627" s="88"/>
      <c r="H627" s="370">
        <f>D627*H626</f>
        <v>0</v>
      </c>
      <c r="I627" s="373"/>
      <c r="J627" s="475"/>
      <c r="K627" s="556"/>
      <c r="L627" s="557"/>
      <c r="M627" s="256"/>
      <c r="N627" s="256"/>
      <c r="O627" s="256"/>
      <c r="P627" s="256"/>
      <c r="Q627" s="256"/>
    </row>
    <row r="628" spans="1:17" ht="13.5">
      <c r="A628" s="24"/>
      <c r="B628" s="266"/>
      <c r="C628" s="266" t="s">
        <v>86</v>
      </c>
      <c r="D628" s="393"/>
      <c r="E628" s="123"/>
      <c r="F628" s="395"/>
      <c r="G628" s="124"/>
      <c r="H628" s="371">
        <f>(H626+H627)*D628</f>
        <v>0</v>
      </c>
      <c r="I628" s="375">
        <f>SUM(H626:H628)</f>
        <v>0</v>
      </c>
      <c r="J628" s="336"/>
      <c r="K628" s="556"/>
      <c r="L628" s="557"/>
      <c r="M628" s="256"/>
      <c r="N628" s="256"/>
      <c r="O628" s="256"/>
      <c r="P628" s="256"/>
      <c r="Q628" s="256"/>
    </row>
    <row r="629" spans="1:17" ht="13.5">
      <c r="A629" s="24"/>
      <c r="B629" s="261" t="s">
        <v>260</v>
      </c>
      <c r="C629" s="265" t="s">
        <v>89</v>
      </c>
      <c r="D629" s="366"/>
      <c r="E629" s="77"/>
      <c r="F629" s="366"/>
      <c r="G629" s="76"/>
      <c r="H629" s="370">
        <f>IF(F629=0,D629*G629,D629*F629*G629)</f>
        <v>0</v>
      </c>
      <c r="I629" s="373"/>
      <c r="J629" s="475"/>
      <c r="K629" s="206"/>
      <c r="L629" s="207"/>
      <c r="M629" s="279"/>
      <c r="N629" s="279"/>
      <c r="O629" s="279"/>
      <c r="P629" s="279"/>
      <c r="Q629" s="279"/>
    </row>
    <row r="630" spans="1:17" ht="13.5">
      <c r="A630" s="24"/>
      <c r="B630" s="265"/>
      <c r="C630" s="265" t="s">
        <v>88</v>
      </c>
      <c r="D630" s="392"/>
      <c r="E630" s="125"/>
      <c r="F630" s="391"/>
      <c r="G630" s="88"/>
      <c r="H630" s="370">
        <f>D630*H629</f>
        <v>0</v>
      </c>
      <c r="I630" s="373"/>
      <c r="J630" s="475"/>
      <c r="K630" s="556"/>
      <c r="L630" s="557"/>
      <c r="M630" s="256"/>
      <c r="N630" s="256"/>
      <c r="O630" s="256"/>
      <c r="P630" s="256"/>
      <c r="Q630" s="256"/>
    </row>
    <row r="631" spans="1:17" ht="13.5">
      <c r="A631" s="24"/>
      <c r="B631" s="266"/>
      <c r="C631" s="266" t="s">
        <v>86</v>
      </c>
      <c r="D631" s="393"/>
      <c r="E631" s="123"/>
      <c r="F631" s="395"/>
      <c r="G631" s="124"/>
      <c r="H631" s="371">
        <f>(H629+H630)*D631</f>
        <v>0</v>
      </c>
      <c r="I631" s="375">
        <f>SUM(H629:H631)</f>
        <v>0</v>
      </c>
      <c r="J631" s="336"/>
      <c r="K631" s="556"/>
      <c r="L631" s="557"/>
      <c r="M631" s="256"/>
      <c r="N631" s="256"/>
      <c r="O631" s="256"/>
      <c r="P631" s="256"/>
      <c r="Q631" s="256"/>
    </row>
    <row r="632" spans="1:17" ht="13.5">
      <c r="A632" s="24"/>
      <c r="B632" s="261" t="s">
        <v>261</v>
      </c>
      <c r="C632" s="265" t="s">
        <v>89</v>
      </c>
      <c r="D632" s="366"/>
      <c r="E632" s="77"/>
      <c r="F632" s="366"/>
      <c r="G632" s="76"/>
      <c r="H632" s="370">
        <f>IF(F632=0,D632*G632,D632*F632*G632)</f>
        <v>0</v>
      </c>
      <c r="I632" s="373"/>
      <c r="J632" s="336"/>
      <c r="K632" s="556"/>
      <c r="L632" s="557"/>
      <c r="M632" s="256"/>
      <c r="N632" s="256"/>
      <c r="O632" s="256"/>
      <c r="P632" s="256"/>
      <c r="Q632" s="256"/>
    </row>
    <row r="633" spans="1:17" ht="13.5">
      <c r="A633" s="24"/>
      <c r="B633" s="265"/>
      <c r="C633" s="265" t="s">
        <v>88</v>
      </c>
      <c r="D633" s="392"/>
      <c r="E633" s="125"/>
      <c r="F633" s="391"/>
      <c r="G633" s="88"/>
      <c r="H633" s="370">
        <f>D633*H632</f>
        <v>0</v>
      </c>
      <c r="I633" s="373"/>
      <c r="J633" s="336"/>
      <c r="K633" s="556"/>
      <c r="L633" s="557"/>
      <c r="M633" s="256"/>
      <c r="N633" s="256"/>
      <c r="O633" s="256"/>
      <c r="P633" s="256"/>
      <c r="Q633" s="256"/>
    </row>
    <row r="634" spans="1:17" ht="13.5">
      <c r="A634" s="24"/>
      <c r="B634" s="266"/>
      <c r="C634" s="266" t="s">
        <v>86</v>
      </c>
      <c r="D634" s="393"/>
      <c r="E634" s="123"/>
      <c r="F634" s="395"/>
      <c r="G634" s="124"/>
      <c r="H634" s="371">
        <f>(H632+H633)*D634</f>
        <v>0</v>
      </c>
      <c r="I634" s="375">
        <f>SUM(H632:H634)</f>
        <v>0</v>
      </c>
      <c r="J634" s="336"/>
      <c r="K634" s="556"/>
      <c r="L634" s="557"/>
      <c r="M634" s="256"/>
      <c r="N634" s="256"/>
      <c r="O634" s="256"/>
      <c r="P634" s="256"/>
      <c r="Q634" s="256"/>
    </row>
    <row r="635" spans="1:17" ht="13.5">
      <c r="A635" s="24"/>
      <c r="B635" s="261" t="s">
        <v>263</v>
      </c>
      <c r="C635" s="265" t="s">
        <v>89</v>
      </c>
      <c r="D635" s="366"/>
      <c r="E635" s="77"/>
      <c r="F635" s="366"/>
      <c r="G635" s="76"/>
      <c r="H635" s="370">
        <f>IF(F635=0,D635*G635,D635*F635*G635)</f>
        <v>0</v>
      </c>
      <c r="I635" s="373"/>
      <c r="J635" s="480"/>
      <c r="K635" s="206"/>
      <c r="L635" s="207"/>
      <c r="M635" s="279"/>
      <c r="N635" s="279"/>
      <c r="O635" s="279"/>
      <c r="P635" s="279"/>
      <c r="Q635" s="279"/>
    </row>
    <row r="636" spans="1:17" ht="13.5">
      <c r="A636" s="24"/>
      <c r="B636" s="265"/>
      <c r="C636" s="265" t="s">
        <v>88</v>
      </c>
      <c r="D636" s="392"/>
      <c r="E636" s="125"/>
      <c r="F636" s="391"/>
      <c r="G636" s="88"/>
      <c r="H636" s="370">
        <f>D636*H635</f>
        <v>0</v>
      </c>
      <c r="I636" s="373"/>
      <c r="J636" s="480"/>
      <c r="K636" s="206"/>
      <c r="L636" s="207"/>
      <c r="M636" s="279"/>
      <c r="N636" s="279"/>
      <c r="O636" s="279"/>
      <c r="P636" s="279"/>
      <c r="Q636" s="279"/>
    </row>
    <row r="637" spans="1:17" ht="13.5">
      <c r="A637" s="24"/>
      <c r="B637" s="266"/>
      <c r="C637" s="266" t="s">
        <v>86</v>
      </c>
      <c r="D637" s="393"/>
      <c r="E637" s="123"/>
      <c r="F637" s="395"/>
      <c r="G637" s="124"/>
      <c r="H637" s="371">
        <f>(H635+H636)*D637</f>
        <v>0</v>
      </c>
      <c r="I637" s="375">
        <f>SUM(H635:H637)</f>
        <v>0</v>
      </c>
      <c r="J637" s="481"/>
      <c r="K637" s="206"/>
      <c r="L637" s="207"/>
      <c r="M637" s="279"/>
      <c r="N637" s="279"/>
      <c r="O637" s="279"/>
      <c r="P637" s="279"/>
      <c r="Q637" s="279"/>
    </row>
    <row r="638" spans="1:17" ht="13.5">
      <c r="A638" s="24"/>
      <c r="B638" s="261" t="s">
        <v>262</v>
      </c>
      <c r="C638" s="265" t="s">
        <v>89</v>
      </c>
      <c r="D638" s="366"/>
      <c r="E638" s="77"/>
      <c r="F638" s="366"/>
      <c r="G638" s="76"/>
      <c r="H638" s="370">
        <f>IF(F638=0,D638*G638,D638*F638*G638)</f>
        <v>0</v>
      </c>
      <c r="I638" s="373"/>
      <c r="J638" s="481"/>
      <c r="K638" s="206"/>
      <c r="L638" s="560"/>
      <c r="M638" s="256"/>
      <c r="N638" s="256"/>
      <c r="O638" s="256"/>
      <c r="P638" s="256"/>
      <c r="Q638" s="256"/>
    </row>
    <row r="639" spans="1:17" ht="13.5">
      <c r="A639" s="24"/>
      <c r="B639" s="265"/>
      <c r="C639" s="265" t="s">
        <v>88</v>
      </c>
      <c r="D639" s="392"/>
      <c r="E639" s="125"/>
      <c r="F639" s="391"/>
      <c r="G639" s="88"/>
      <c r="H639" s="370">
        <f>D639*H638</f>
        <v>0</v>
      </c>
      <c r="I639" s="373"/>
      <c r="J639" s="481"/>
      <c r="K639" s="206"/>
      <c r="L639" s="560"/>
      <c r="M639" s="256"/>
      <c r="N639" s="256"/>
      <c r="O639" s="256"/>
      <c r="P639" s="256"/>
      <c r="Q639" s="256"/>
    </row>
    <row r="640" spans="1:17" ht="13.5">
      <c r="A640" s="24"/>
      <c r="B640" s="266"/>
      <c r="C640" s="266" t="s">
        <v>86</v>
      </c>
      <c r="D640" s="393"/>
      <c r="E640" s="123"/>
      <c r="F640" s="395"/>
      <c r="G640" s="124"/>
      <c r="H640" s="371">
        <f>(H638+H639)*D640</f>
        <v>0</v>
      </c>
      <c r="I640" s="375">
        <f>SUM(H638:H640)</f>
        <v>0</v>
      </c>
      <c r="J640" s="481"/>
      <c r="K640" s="206"/>
      <c r="L640" s="560"/>
      <c r="M640" s="256"/>
      <c r="N640" s="256"/>
      <c r="O640" s="256"/>
      <c r="P640" s="256"/>
      <c r="Q640" s="256"/>
    </row>
    <row r="641" spans="1:17" ht="13.5">
      <c r="A641" s="24"/>
      <c r="B641" s="261" t="s">
        <v>264</v>
      </c>
      <c r="C641" s="261" t="s">
        <v>266</v>
      </c>
      <c r="D641" s="366"/>
      <c r="E641" s="77"/>
      <c r="F641" s="366"/>
      <c r="G641" s="76"/>
      <c r="H641" s="370">
        <f aca="true" t="shared" si="14" ref="H641:H660">IF(F641=0,D641*G641,D641*F641*G641)</f>
        <v>0</v>
      </c>
      <c r="I641" s="446"/>
      <c r="J641" s="480"/>
      <c r="K641" s="206"/>
      <c r="L641" s="560"/>
      <c r="M641" s="256"/>
      <c r="N641" s="256"/>
      <c r="O641" s="256"/>
      <c r="P641" s="256"/>
      <c r="Q641" s="256"/>
    </row>
    <row r="642" spans="1:17" ht="13.5">
      <c r="A642" s="24"/>
      <c r="B642" s="275"/>
      <c r="C642" s="261" t="s">
        <v>265</v>
      </c>
      <c r="D642" s="366"/>
      <c r="E642" s="77"/>
      <c r="F642" s="366"/>
      <c r="G642" s="76"/>
      <c r="H642" s="370">
        <f t="shared" si="14"/>
        <v>0</v>
      </c>
      <c r="I642" s="446"/>
      <c r="J642" s="481"/>
      <c r="K642" s="206"/>
      <c r="L642" s="560"/>
      <c r="M642" s="256"/>
      <c r="N642" s="256"/>
      <c r="O642" s="256"/>
      <c r="P642" s="256"/>
      <c r="Q642" s="256"/>
    </row>
    <row r="643" spans="1:17" ht="13.5">
      <c r="A643" s="24"/>
      <c r="B643" s="276"/>
      <c r="C643" s="273" t="s">
        <v>480</v>
      </c>
      <c r="D643" s="367"/>
      <c r="E643" s="122"/>
      <c r="F643" s="367"/>
      <c r="G643" s="83"/>
      <c r="H643" s="371">
        <f t="shared" si="14"/>
        <v>0</v>
      </c>
      <c r="I643" s="447">
        <f>SUM(H641:H643)</f>
        <v>0</v>
      </c>
      <c r="J643" s="480"/>
      <c r="K643" s="206"/>
      <c r="L643" s="560"/>
      <c r="M643" s="256"/>
      <c r="N643" s="256"/>
      <c r="O643" s="256"/>
      <c r="P643" s="256"/>
      <c r="Q643" s="256"/>
    </row>
    <row r="644" spans="1:17" ht="13.5">
      <c r="A644" s="24"/>
      <c r="B644" s="261" t="s">
        <v>1</v>
      </c>
      <c r="C644" s="281" t="s">
        <v>468</v>
      </c>
      <c r="D644" s="417"/>
      <c r="E644" s="77"/>
      <c r="F644" s="417"/>
      <c r="G644" s="76"/>
      <c r="H644" s="419">
        <f t="shared" si="14"/>
        <v>0</v>
      </c>
      <c r="I644" s="468">
        <f>SUM(H644)</f>
        <v>0</v>
      </c>
      <c r="J644" s="480"/>
      <c r="K644" s="206"/>
      <c r="L644" s="560"/>
      <c r="M644" s="256"/>
      <c r="N644" s="256"/>
      <c r="O644" s="256"/>
      <c r="P644" s="256"/>
      <c r="Q644" s="256"/>
    </row>
    <row r="645" spans="1:17" ht="13.5">
      <c r="A645" s="25"/>
      <c r="B645" s="273" t="s">
        <v>2</v>
      </c>
      <c r="C645" s="641" t="s">
        <v>468</v>
      </c>
      <c r="D645" s="367"/>
      <c r="E645" s="122"/>
      <c r="F645" s="367"/>
      <c r="G645" s="83"/>
      <c r="H645" s="371">
        <f t="shared" si="14"/>
        <v>0</v>
      </c>
      <c r="I645" s="447">
        <f>SUM(H645)</f>
        <v>0</v>
      </c>
      <c r="J645" s="481"/>
      <c r="K645" s="206"/>
      <c r="L645" s="560"/>
      <c r="M645" s="256"/>
      <c r="N645" s="256"/>
      <c r="O645" s="256"/>
      <c r="P645" s="256"/>
      <c r="Q645" s="256"/>
    </row>
    <row r="646" spans="1:17" ht="13.5">
      <c r="A646" s="25"/>
      <c r="B646" s="261" t="s">
        <v>267</v>
      </c>
      <c r="C646" s="261" t="s">
        <v>268</v>
      </c>
      <c r="D646" s="366"/>
      <c r="E646" s="77"/>
      <c r="F646" s="366"/>
      <c r="G646" s="76"/>
      <c r="H646" s="370">
        <f t="shared" si="14"/>
        <v>0</v>
      </c>
      <c r="I646" s="448"/>
      <c r="J646" s="481"/>
      <c r="K646" s="206"/>
      <c r="L646" s="560"/>
      <c r="M646" s="256"/>
      <c r="N646" s="256"/>
      <c r="O646" s="256"/>
      <c r="P646" s="256"/>
      <c r="Q646" s="256"/>
    </row>
    <row r="647" spans="1:17" ht="13.5">
      <c r="A647" s="25"/>
      <c r="B647" s="261"/>
      <c r="C647" s="261" t="s">
        <v>269</v>
      </c>
      <c r="D647" s="366"/>
      <c r="E647" s="77"/>
      <c r="F647" s="366"/>
      <c r="G647" s="76"/>
      <c r="H647" s="370">
        <f t="shared" si="14"/>
        <v>0</v>
      </c>
      <c r="I647" s="446"/>
      <c r="J647" s="481"/>
      <c r="K647" s="206"/>
      <c r="L647" s="560"/>
      <c r="M647" s="256"/>
      <c r="N647" s="256"/>
      <c r="O647" s="256"/>
      <c r="P647" s="256"/>
      <c r="Q647" s="256"/>
    </row>
    <row r="648" spans="1:17" ht="13.5">
      <c r="A648" s="25"/>
      <c r="B648" s="273"/>
      <c r="C648" s="273" t="s">
        <v>270</v>
      </c>
      <c r="D648" s="367"/>
      <c r="E648" s="122"/>
      <c r="F648" s="367"/>
      <c r="G648" s="83"/>
      <c r="H648" s="371">
        <f t="shared" si="14"/>
        <v>0</v>
      </c>
      <c r="I648" s="447">
        <f>SUM(H646:H648)</f>
        <v>0</v>
      </c>
      <c r="J648" s="481"/>
      <c r="K648" s="206"/>
      <c r="L648" s="560"/>
      <c r="M648" s="256"/>
      <c r="N648" s="256"/>
      <c r="O648" s="256"/>
      <c r="P648" s="256"/>
      <c r="Q648" s="256"/>
    </row>
    <row r="649" spans="1:17" ht="13.5">
      <c r="A649" s="25"/>
      <c r="B649" s="261" t="s">
        <v>274</v>
      </c>
      <c r="C649" s="261" t="s">
        <v>273</v>
      </c>
      <c r="D649" s="366"/>
      <c r="E649" s="77"/>
      <c r="F649" s="366"/>
      <c r="G649" s="76"/>
      <c r="H649" s="370">
        <f t="shared" si="14"/>
        <v>0</v>
      </c>
      <c r="I649" s="446"/>
      <c r="J649" s="475"/>
      <c r="K649" s="206"/>
      <c r="L649" s="560"/>
      <c r="M649" s="256"/>
      <c r="N649" s="256"/>
      <c r="O649" s="256"/>
      <c r="P649" s="256"/>
      <c r="Q649" s="256"/>
    </row>
    <row r="650" spans="1:17" ht="13.5">
      <c r="A650" s="25"/>
      <c r="B650" s="261"/>
      <c r="C650" s="261" t="s">
        <v>271</v>
      </c>
      <c r="D650" s="366"/>
      <c r="E650" s="77"/>
      <c r="F650" s="366"/>
      <c r="G650" s="76"/>
      <c r="H650" s="370">
        <f t="shared" si="14"/>
        <v>0</v>
      </c>
      <c r="I650" s="446"/>
      <c r="J650" s="336"/>
      <c r="K650" s="206"/>
      <c r="L650" s="560"/>
      <c r="M650" s="256"/>
      <c r="N650" s="256"/>
      <c r="O650" s="256"/>
      <c r="P650" s="256"/>
      <c r="Q650" s="256"/>
    </row>
    <row r="651" spans="1:17" ht="13.5">
      <c r="A651" s="25"/>
      <c r="B651" s="261"/>
      <c r="C651" s="261" t="s">
        <v>272</v>
      </c>
      <c r="D651" s="366"/>
      <c r="E651" s="77"/>
      <c r="F651" s="366"/>
      <c r="G651" s="76"/>
      <c r="H651" s="370">
        <f t="shared" si="14"/>
        <v>0</v>
      </c>
      <c r="I651" s="448"/>
      <c r="J651" s="486"/>
      <c r="K651" s="206"/>
      <c r="L651" s="560"/>
      <c r="M651" s="256"/>
      <c r="N651" s="256"/>
      <c r="O651" s="256"/>
      <c r="P651" s="256"/>
      <c r="Q651" s="256"/>
    </row>
    <row r="652" spans="1:17" ht="13.5">
      <c r="A652" s="25"/>
      <c r="B652" s="273"/>
      <c r="C652" s="273" t="s">
        <v>484</v>
      </c>
      <c r="D652" s="367"/>
      <c r="E652" s="122"/>
      <c r="F652" s="367"/>
      <c r="G652" s="83"/>
      <c r="H652" s="371">
        <f t="shared" si="14"/>
        <v>0</v>
      </c>
      <c r="I652" s="447">
        <f>SUM(H649:H652)</f>
        <v>0</v>
      </c>
      <c r="J652" s="481"/>
      <c r="K652" s="206"/>
      <c r="L652" s="560"/>
      <c r="M652" s="256"/>
      <c r="N652" s="256"/>
      <c r="O652" s="256"/>
      <c r="P652" s="256"/>
      <c r="Q652" s="256"/>
    </row>
    <row r="653" spans="1:17" ht="13.5">
      <c r="A653" s="25"/>
      <c r="B653" s="261" t="s">
        <v>481</v>
      </c>
      <c r="C653" s="260"/>
      <c r="D653" s="366"/>
      <c r="E653" s="77"/>
      <c r="F653" s="366"/>
      <c r="G653" s="76"/>
      <c r="H653" s="370">
        <f>IF(F653=0,D653*G653,D653*F653*G653)</f>
        <v>0</v>
      </c>
      <c r="I653" s="373"/>
      <c r="J653" s="481"/>
      <c r="K653" s="206"/>
      <c r="L653" s="560"/>
      <c r="M653" s="256"/>
      <c r="N653" s="256"/>
      <c r="O653" s="256"/>
      <c r="P653" s="256"/>
      <c r="Q653" s="256"/>
    </row>
    <row r="654" spans="1:17" ht="13.5">
      <c r="A654" s="25"/>
      <c r="B654" s="273"/>
      <c r="C654" s="277"/>
      <c r="D654" s="367"/>
      <c r="E654" s="122"/>
      <c r="F654" s="367"/>
      <c r="G654" s="83"/>
      <c r="H654" s="371">
        <f>IF(F654=0,D654*G654,D654*F654*G654)</f>
        <v>0</v>
      </c>
      <c r="I654" s="375">
        <f>SUM(H653:H654)</f>
        <v>0</v>
      </c>
      <c r="J654" s="481"/>
      <c r="K654" s="206"/>
      <c r="L654" s="560"/>
      <c r="M654" s="256"/>
      <c r="N654" s="256"/>
      <c r="O654" s="256"/>
      <c r="P654" s="256"/>
      <c r="Q654" s="256"/>
    </row>
    <row r="655" spans="1:17" ht="15.75" customHeight="1" thickBot="1">
      <c r="A655" s="25"/>
      <c r="B655" s="261" t="s">
        <v>275</v>
      </c>
      <c r="C655" s="261"/>
      <c r="D655" s="366"/>
      <c r="E655" s="77"/>
      <c r="F655" s="366"/>
      <c r="G655" s="76"/>
      <c r="H655" s="370">
        <f t="shared" si="14"/>
        <v>0</v>
      </c>
      <c r="I655" s="373"/>
      <c r="J655" s="495"/>
      <c r="K655" s="564">
        <f>SUM(I626:I660)</f>
        <v>0</v>
      </c>
      <c r="L655" s="560"/>
      <c r="M655" s="256"/>
      <c r="N655" s="256"/>
      <c r="O655" s="256"/>
      <c r="P655" s="256"/>
      <c r="Q655" s="256"/>
    </row>
    <row r="656" spans="1:17" ht="13.5">
      <c r="A656" s="25"/>
      <c r="B656" s="273"/>
      <c r="C656" s="273"/>
      <c r="D656" s="367"/>
      <c r="E656" s="122"/>
      <c r="F656" s="367"/>
      <c r="G656" s="83"/>
      <c r="H656" s="385">
        <f t="shared" si="14"/>
        <v>0</v>
      </c>
      <c r="I656" s="375">
        <f>SUM(H655:H656)</f>
        <v>0</v>
      </c>
      <c r="J656" s="344"/>
      <c r="K656" s="223"/>
      <c r="L656" s="560"/>
      <c r="M656" s="256"/>
      <c r="N656" s="256"/>
      <c r="O656" s="256"/>
      <c r="P656" s="256"/>
      <c r="Q656" s="256"/>
    </row>
    <row r="657" spans="1:17" ht="15" customHeight="1">
      <c r="A657" s="25"/>
      <c r="B657" s="261" t="s">
        <v>276</v>
      </c>
      <c r="C657" s="261"/>
      <c r="D657" s="417"/>
      <c r="E657" s="77"/>
      <c r="F657" s="417"/>
      <c r="G657" s="76"/>
      <c r="H657" s="419">
        <f t="shared" si="14"/>
        <v>0</v>
      </c>
      <c r="I657" s="452"/>
      <c r="J657" s="210"/>
      <c r="K657" s="248"/>
      <c r="L657" s="560"/>
      <c r="M657" s="256"/>
      <c r="N657" s="256"/>
      <c r="O657" s="256"/>
      <c r="P657" s="256"/>
      <c r="Q657" s="256"/>
    </row>
    <row r="658" spans="1:17" ht="13.5">
      <c r="A658" s="25"/>
      <c r="B658" s="273"/>
      <c r="C658" s="451"/>
      <c r="D658" s="367"/>
      <c r="E658" s="122"/>
      <c r="F658" s="367"/>
      <c r="G658" s="83"/>
      <c r="H658" s="385">
        <f t="shared" si="14"/>
        <v>0</v>
      </c>
      <c r="I658" s="447">
        <f>SUM(H657:H658)</f>
        <v>0</v>
      </c>
      <c r="J658" s="475"/>
      <c r="K658" s="560"/>
      <c r="L658" s="560"/>
      <c r="M658" s="256"/>
      <c r="N658" s="256"/>
      <c r="O658" s="256"/>
      <c r="P658" s="256"/>
      <c r="Q658" s="256"/>
    </row>
    <row r="659" spans="1:17" ht="13.5">
      <c r="A659" s="25"/>
      <c r="B659" s="261" t="s">
        <v>124</v>
      </c>
      <c r="C659" s="261"/>
      <c r="D659" s="417"/>
      <c r="E659" s="77"/>
      <c r="F659" s="417"/>
      <c r="G659" s="76"/>
      <c r="H659" s="454">
        <f t="shared" si="14"/>
        <v>0</v>
      </c>
      <c r="I659" s="453"/>
      <c r="J659" s="475"/>
      <c r="K659" s="556"/>
      <c r="L659" s="557"/>
      <c r="M659" s="256"/>
      <c r="N659" s="256"/>
      <c r="O659" s="256"/>
      <c r="P659" s="256"/>
      <c r="Q659" s="256"/>
    </row>
    <row r="660" spans="1:17" ht="14.25" thickBot="1">
      <c r="A660" s="199"/>
      <c r="B660" s="262"/>
      <c r="C660" s="262"/>
      <c r="D660" s="383"/>
      <c r="E660" s="121"/>
      <c r="F660" s="383"/>
      <c r="G660" s="80"/>
      <c r="H660" s="372">
        <f t="shared" si="14"/>
        <v>0</v>
      </c>
      <c r="I660" s="449">
        <f>SUM(H659:H660)</f>
        <v>0</v>
      </c>
      <c r="J660" s="336"/>
      <c r="K660" s="556"/>
      <c r="L660" s="557"/>
      <c r="M660" s="256"/>
      <c r="N660" s="256"/>
      <c r="O660" s="256"/>
      <c r="P660" s="256"/>
      <c r="Q660" s="256"/>
    </row>
    <row r="661" spans="1:17" ht="14.25" thickBot="1">
      <c r="A661" s="523"/>
      <c r="B661" s="591" t="s">
        <v>478</v>
      </c>
      <c r="C661" s="263"/>
      <c r="D661" s="136"/>
      <c r="E661" s="136"/>
      <c r="F661" s="136"/>
      <c r="G661" s="90"/>
      <c r="H661" s="343"/>
      <c r="I661" s="482">
        <f>K655</f>
        <v>0</v>
      </c>
      <c r="J661" s="257"/>
      <c r="K661" s="556"/>
      <c r="L661" s="557"/>
      <c r="M661" s="256"/>
      <c r="N661" s="256"/>
      <c r="O661" s="256"/>
      <c r="P661" s="256"/>
      <c r="Q661" s="256"/>
    </row>
    <row r="662" spans="1:17" ht="13.5">
      <c r="A662" s="524"/>
      <c r="B662" s="305"/>
      <c r="C662" s="260"/>
      <c r="D662" s="119"/>
      <c r="E662" s="119"/>
      <c r="F662" s="119"/>
      <c r="G662" s="81"/>
      <c r="H662" s="172"/>
      <c r="I662" s="344"/>
      <c r="J662" s="257"/>
      <c r="K662" s="556"/>
      <c r="L662" s="557"/>
      <c r="M662" s="256"/>
      <c r="N662" s="256"/>
      <c r="O662" s="256"/>
      <c r="P662" s="256"/>
      <c r="Q662" s="256"/>
    </row>
    <row r="663" spans="1:17" ht="13.5">
      <c r="A663" s="114" t="s">
        <v>26</v>
      </c>
      <c r="B663" s="296" t="s">
        <v>277</v>
      </c>
      <c r="C663" s="261"/>
      <c r="D663" s="378"/>
      <c r="E663" s="378"/>
      <c r="F663" s="378"/>
      <c r="G663" s="379"/>
      <c r="H663" s="380"/>
      <c r="I663" s="381"/>
      <c r="J663" s="257"/>
      <c r="K663" s="556"/>
      <c r="L663" s="557"/>
      <c r="M663" s="256"/>
      <c r="N663" s="256"/>
      <c r="O663" s="256"/>
      <c r="P663" s="256"/>
      <c r="Q663" s="256"/>
    </row>
    <row r="664" spans="1:17" ht="13.5">
      <c r="A664" s="24"/>
      <c r="B664" s="261" t="s">
        <v>94</v>
      </c>
      <c r="C664" s="265" t="s">
        <v>89</v>
      </c>
      <c r="D664" s="365"/>
      <c r="E664" s="132"/>
      <c r="F664" s="365"/>
      <c r="G664" s="88"/>
      <c r="H664" s="370">
        <f>IF(F664=0,D664*G664,D664*F664*G664)</f>
        <v>0</v>
      </c>
      <c r="I664" s="373"/>
      <c r="J664" s="475"/>
      <c r="K664" s="560"/>
      <c r="L664" s="560"/>
      <c r="M664" s="256"/>
      <c r="N664" s="256"/>
      <c r="O664" s="256"/>
      <c r="P664" s="256"/>
      <c r="Q664" s="256"/>
    </row>
    <row r="665" spans="1:17" ht="13.5">
      <c r="A665" s="24"/>
      <c r="B665" s="265"/>
      <c r="C665" s="265" t="s">
        <v>88</v>
      </c>
      <c r="D665" s="392"/>
      <c r="E665" s="125"/>
      <c r="F665" s="391"/>
      <c r="G665" s="88"/>
      <c r="H665" s="370">
        <f>D665*H664</f>
        <v>0</v>
      </c>
      <c r="I665" s="373"/>
      <c r="J665" s="475"/>
      <c r="K665" s="556"/>
      <c r="L665" s="557"/>
      <c r="M665" s="256"/>
      <c r="N665" s="256"/>
      <c r="O665" s="256"/>
      <c r="P665" s="256"/>
      <c r="Q665" s="256"/>
    </row>
    <row r="666" spans="1:17" ht="13.5">
      <c r="A666" s="24"/>
      <c r="B666" s="266"/>
      <c r="C666" s="266" t="s">
        <v>86</v>
      </c>
      <c r="D666" s="393"/>
      <c r="E666" s="123"/>
      <c r="F666" s="395"/>
      <c r="G666" s="124"/>
      <c r="H666" s="371">
        <f>(H664+H665)*D666</f>
        <v>0</v>
      </c>
      <c r="I666" s="375">
        <f>SUM(H664:H666)</f>
        <v>0</v>
      </c>
      <c r="J666" s="336"/>
      <c r="K666" s="556"/>
      <c r="L666" s="557"/>
      <c r="M666" s="256"/>
      <c r="N666" s="256"/>
      <c r="O666" s="256"/>
      <c r="P666" s="256"/>
      <c r="Q666" s="256"/>
    </row>
    <row r="667" spans="1:17" ht="13.5">
      <c r="A667" s="24"/>
      <c r="B667" s="261" t="s">
        <v>279</v>
      </c>
      <c r="C667" s="265" t="s">
        <v>89</v>
      </c>
      <c r="D667" s="365"/>
      <c r="E667" s="132"/>
      <c r="F667" s="365"/>
      <c r="G667" s="88"/>
      <c r="H667" s="370">
        <f>IF(F667=0,D667*G667,D667*F667*G667)</f>
        <v>0</v>
      </c>
      <c r="I667" s="373"/>
      <c r="J667" s="475"/>
      <c r="K667" s="206"/>
      <c r="L667" s="560"/>
      <c r="M667" s="256"/>
      <c r="N667" s="256"/>
      <c r="O667" s="256"/>
      <c r="P667" s="256"/>
      <c r="Q667" s="256"/>
    </row>
    <row r="668" spans="1:17" ht="13.5">
      <c r="A668" s="24"/>
      <c r="B668" s="265"/>
      <c r="C668" s="265" t="s">
        <v>88</v>
      </c>
      <c r="D668" s="392"/>
      <c r="E668" s="125"/>
      <c r="F668" s="391"/>
      <c r="G668" s="88"/>
      <c r="H668" s="370">
        <f>D668*H667</f>
        <v>0</v>
      </c>
      <c r="I668" s="373"/>
      <c r="J668" s="336"/>
      <c r="K668" s="206"/>
      <c r="L668" s="560"/>
      <c r="M668" s="256"/>
      <c r="N668" s="256"/>
      <c r="O668" s="256"/>
      <c r="P668" s="256"/>
      <c r="Q668" s="256"/>
    </row>
    <row r="669" spans="1:17" ht="13.5">
      <c r="A669" s="24"/>
      <c r="B669" s="266"/>
      <c r="C669" s="266" t="s">
        <v>86</v>
      </c>
      <c r="D669" s="393"/>
      <c r="E669" s="123"/>
      <c r="F669" s="395"/>
      <c r="G669" s="124"/>
      <c r="H669" s="371">
        <f>(H667+H668)*D669</f>
        <v>0</v>
      </c>
      <c r="I669" s="375">
        <f>SUM(H667:H669)</f>
        <v>0</v>
      </c>
      <c r="J669" s="480"/>
      <c r="K669" s="206"/>
      <c r="L669" s="560"/>
      <c r="M669" s="256"/>
      <c r="N669" s="256"/>
      <c r="O669" s="256"/>
      <c r="P669" s="256"/>
      <c r="Q669" s="256"/>
    </row>
    <row r="670" spans="1:17" ht="13.5">
      <c r="A670" s="24"/>
      <c r="B670" s="261" t="s">
        <v>278</v>
      </c>
      <c r="C670" s="265" t="s">
        <v>89</v>
      </c>
      <c r="D670" s="365"/>
      <c r="E670" s="132"/>
      <c r="F670" s="365"/>
      <c r="G670" s="88"/>
      <c r="H670" s="370">
        <f>IF(F670=0,D670*G670,D670*F670*G670)</f>
        <v>0</v>
      </c>
      <c r="I670" s="373"/>
      <c r="J670" s="475"/>
      <c r="K670" s="560"/>
      <c r="L670" s="560"/>
      <c r="M670" s="256"/>
      <c r="N670" s="256"/>
      <c r="O670" s="256"/>
      <c r="P670" s="256"/>
      <c r="Q670" s="256"/>
    </row>
    <row r="671" spans="1:17" ht="13.5">
      <c r="A671" s="24"/>
      <c r="B671" s="265"/>
      <c r="C671" s="265" t="s">
        <v>88</v>
      </c>
      <c r="D671" s="392"/>
      <c r="E671" s="125"/>
      <c r="F671" s="391"/>
      <c r="G671" s="88"/>
      <c r="H671" s="370">
        <f>D671*H670</f>
        <v>0</v>
      </c>
      <c r="I671" s="373"/>
      <c r="J671" s="475"/>
      <c r="K671" s="560"/>
      <c r="L671" s="560"/>
      <c r="M671" s="256"/>
      <c r="N671" s="256"/>
      <c r="O671" s="256"/>
      <c r="P671" s="256"/>
      <c r="Q671" s="256"/>
    </row>
    <row r="672" spans="1:17" ht="13.5">
      <c r="A672" s="24"/>
      <c r="B672" s="266"/>
      <c r="C672" s="266" t="s">
        <v>86</v>
      </c>
      <c r="D672" s="393"/>
      <c r="E672" s="123"/>
      <c r="F672" s="395"/>
      <c r="G672" s="124"/>
      <c r="H672" s="371">
        <f>(H670+H671)*D672</f>
        <v>0</v>
      </c>
      <c r="I672" s="375">
        <f>SUM(H670:H672)</f>
        <v>0</v>
      </c>
      <c r="J672" s="336"/>
      <c r="K672" s="560"/>
      <c r="L672" s="560"/>
      <c r="M672" s="256"/>
      <c r="N672" s="256"/>
      <c r="O672" s="256"/>
      <c r="P672" s="256"/>
      <c r="Q672" s="256"/>
    </row>
    <row r="673" spans="1:17" ht="13.5">
      <c r="A673" s="25"/>
      <c r="B673" s="261" t="s">
        <v>280</v>
      </c>
      <c r="C673" s="261"/>
      <c r="D673" s="366"/>
      <c r="E673" s="77"/>
      <c r="F673" s="366"/>
      <c r="G673" s="76"/>
      <c r="H673" s="370">
        <f>IF(F673=0,D673*G673,D673*F673*G673)</f>
        <v>0</v>
      </c>
      <c r="I673" s="373"/>
      <c r="J673" s="475"/>
      <c r="K673" s="560"/>
      <c r="L673" s="560"/>
      <c r="M673" s="256"/>
      <c r="N673" s="256"/>
      <c r="O673" s="256"/>
      <c r="P673" s="256"/>
      <c r="Q673" s="256"/>
    </row>
    <row r="674" spans="1:17" ht="13.5">
      <c r="A674" s="25"/>
      <c r="B674" s="273"/>
      <c r="C674" s="273"/>
      <c r="D674" s="367"/>
      <c r="E674" s="122"/>
      <c r="F674" s="367"/>
      <c r="G674" s="83"/>
      <c r="H674" s="371">
        <f>IF(F674=0,D674*G674,D674*F674*G674)</f>
        <v>0</v>
      </c>
      <c r="I674" s="375">
        <f>SUM(H673:H674)</f>
        <v>0</v>
      </c>
      <c r="J674" s="475"/>
      <c r="K674" s="560"/>
      <c r="L674" s="560"/>
      <c r="M674" s="256"/>
      <c r="N674" s="256"/>
      <c r="O674" s="256"/>
      <c r="P674" s="256"/>
      <c r="Q674" s="256"/>
    </row>
    <row r="675" spans="1:17" ht="13.5">
      <c r="A675" s="25"/>
      <c r="B675" s="261" t="s">
        <v>281</v>
      </c>
      <c r="C675" s="261"/>
      <c r="D675" s="365"/>
      <c r="E675" s="132"/>
      <c r="F675" s="365"/>
      <c r="G675" s="88"/>
      <c r="H675" s="370"/>
      <c r="I675" s="446"/>
      <c r="J675" s="336"/>
      <c r="K675" s="560"/>
      <c r="L675" s="560"/>
      <c r="M675" s="256"/>
      <c r="N675" s="256"/>
      <c r="O675" s="256"/>
      <c r="P675" s="256"/>
      <c r="Q675" s="256"/>
    </row>
    <row r="676" spans="1:17" ht="13.5">
      <c r="A676" s="24"/>
      <c r="B676" s="275" t="s">
        <v>282</v>
      </c>
      <c r="C676" s="265" t="s">
        <v>89</v>
      </c>
      <c r="D676" s="365"/>
      <c r="E676" s="132"/>
      <c r="F676" s="365"/>
      <c r="G676" s="88"/>
      <c r="H676" s="370">
        <f>IF(F676=0,D676*G676,D676*F676*G676)</f>
        <v>0</v>
      </c>
      <c r="I676" s="373"/>
      <c r="J676" s="475"/>
      <c r="K676" s="206"/>
      <c r="L676" s="560"/>
      <c r="M676" s="256"/>
      <c r="N676" s="256"/>
      <c r="O676" s="256"/>
      <c r="P676" s="256"/>
      <c r="Q676" s="256"/>
    </row>
    <row r="677" spans="1:17" ht="13.5">
      <c r="A677" s="25"/>
      <c r="B677" s="275"/>
      <c r="C677" s="265" t="s">
        <v>88</v>
      </c>
      <c r="D677" s="392"/>
      <c r="E677" s="125"/>
      <c r="F677" s="391"/>
      <c r="G677" s="88"/>
      <c r="H677" s="370">
        <f>D677*H676</f>
        <v>0</v>
      </c>
      <c r="I677" s="373"/>
      <c r="J677" s="336"/>
      <c r="K677" s="206"/>
      <c r="L677" s="560"/>
      <c r="M677" s="256"/>
      <c r="N677" s="256"/>
      <c r="O677" s="256"/>
      <c r="P677" s="256"/>
      <c r="Q677" s="256"/>
    </row>
    <row r="678" spans="1:17" ht="13.5">
      <c r="A678" s="25"/>
      <c r="B678" s="261"/>
      <c r="C678" s="266" t="s">
        <v>86</v>
      </c>
      <c r="D678" s="393"/>
      <c r="E678" s="123"/>
      <c r="F678" s="395"/>
      <c r="G678" s="124"/>
      <c r="H678" s="371">
        <f>(H676+H677)*D678</f>
        <v>0</v>
      </c>
      <c r="I678" s="375">
        <f>SUM(H676:H678)</f>
        <v>0</v>
      </c>
      <c r="J678" s="481"/>
      <c r="K678" s="248"/>
      <c r="L678" s="560"/>
      <c r="M678" s="256"/>
      <c r="N678" s="256"/>
      <c r="O678" s="256"/>
      <c r="P678" s="256"/>
      <c r="Q678" s="256"/>
    </row>
    <row r="679" spans="1:17" ht="13.5">
      <c r="A679" s="25"/>
      <c r="B679" s="275" t="s">
        <v>170</v>
      </c>
      <c r="C679" s="265" t="s">
        <v>89</v>
      </c>
      <c r="D679" s="365"/>
      <c r="E679" s="132"/>
      <c r="F679" s="365"/>
      <c r="G679" s="88"/>
      <c r="H679" s="370">
        <f>IF(F679=0,D679*G679,D679*F679*G679)</f>
        <v>0</v>
      </c>
      <c r="I679" s="373"/>
      <c r="J679" s="481"/>
      <c r="K679" s="248"/>
      <c r="L679" s="560"/>
      <c r="M679" s="256"/>
      <c r="N679" s="256"/>
      <c r="O679" s="256"/>
      <c r="P679" s="256"/>
      <c r="Q679" s="256"/>
    </row>
    <row r="680" spans="1:17" ht="13.5">
      <c r="A680" s="25"/>
      <c r="B680" s="275"/>
      <c r="C680" s="265" t="s">
        <v>88</v>
      </c>
      <c r="D680" s="392"/>
      <c r="E680" s="125"/>
      <c r="F680" s="391"/>
      <c r="G680" s="88"/>
      <c r="H680" s="370">
        <f>D680*H679</f>
        <v>0</v>
      </c>
      <c r="I680" s="373"/>
      <c r="J680" s="481"/>
      <c r="K680" s="248"/>
      <c r="L680" s="560"/>
      <c r="M680" s="256"/>
      <c r="N680" s="256"/>
      <c r="O680" s="256"/>
      <c r="P680" s="256"/>
      <c r="Q680" s="256"/>
    </row>
    <row r="681" spans="1:17" ht="13.5">
      <c r="A681" s="200"/>
      <c r="B681" s="261"/>
      <c r="C681" s="266" t="s">
        <v>86</v>
      </c>
      <c r="D681" s="393"/>
      <c r="E681" s="433"/>
      <c r="F681" s="395"/>
      <c r="G681" s="401"/>
      <c r="H681" s="385">
        <f>(H679+H680)*D681</f>
        <v>0</v>
      </c>
      <c r="I681" s="375">
        <f>SUM(H679:H681)</f>
        <v>0</v>
      </c>
      <c r="J681" s="481"/>
      <c r="K681" s="248"/>
      <c r="L681" s="560"/>
      <c r="M681" s="256"/>
      <c r="N681" s="256"/>
      <c r="O681" s="256"/>
      <c r="P681" s="256"/>
      <c r="Q681" s="256"/>
    </row>
    <row r="682" spans="1:17" ht="13.5">
      <c r="A682" s="25"/>
      <c r="B682" s="275" t="s">
        <v>283</v>
      </c>
      <c r="C682" s="261"/>
      <c r="D682" s="366"/>
      <c r="E682" s="77"/>
      <c r="F682" s="366"/>
      <c r="G682" s="76"/>
      <c r="H682" s="370">
        <f>IF(F682=0,D682*G682,D682*F682*G682)</f>
        <v>0</v>
      </c>
      <c r="I682" s="373"/>
      <c r="J682" s="475"/>
      <c r="K682" s="248"/>
      <c r="L682" s="560"/>
      <c r="M682" s="256"/>
      <c r="N682" s="256"/>
      <c r="O682" s="256"/>
      <c r="P682" s="256"/>
      <c r="Q682" s="256"/>
    </row>
    <row r="683" spans="1:17" ht="13.5">
      <c r="A683" s="25"/>
      <c r="B683" s="273"/>
      <c r="C683" s="277"/>
      <c r="D683" s="367"/>
      <c r="E683" s="122"/>
      <c r="F683" s="367"/>
      <c r="G683" s="83"/>
      <c r="H683" s="385">
        <f>IF(F683=0,D683*G683,D683*F683*G683)</f>
        <v>0</v>
      </c>
      <c r="I683" s="375">
        <f>SUM(H682:H683)</f>
        <v>0</v>
      </c>
      <c r="J683" s="475"/>
      <c r="K683" s="248"/>
      <c r="L683" s="560"/>
      <c r="M683" s="256"/>
      <c r="N683" s="256"/>
      <c r="O683" s="256"/>
      <c r="P683" s="256"/>
      <c r="Q683" s="256"/>
    </row>
    <row r="684" spans="1:17" ht="13.5">
      <c r="A684" s="25"/>
      <c r="B684" s="261" t="s">
        <v>284</v>
      </c>
      <c r="C684" s="261"/>
      <c r="D684" s="365"/>
      <c r="E684" s="132"/>
      <c r="F684" s="365"/>
      <c r="G684" s="88"/>
      <c r="H684" s="370"/>
      <c r="I684" s="373"/>
      <c r="J684" s="475"/>
      <c r="K684" s="248"/>
      <c r="L684" s="560"/>
      <c r="M684" s="256"/>
      <c r="N684" s="256"/>
      <c r="O684" s="256"/>
      <c r="P684" s="256"/>
      <c r="Q684" s="256"/>
    </row>
    <row r="685" spans="1:17" ht="13.5">
      <c r="A685" s="25"/>
      <c r="B685" s="275" t="s">
        <v>285</v>
      </c>
      <c r="C685" s="265"/>
      <c r="D685" s="365"/>
      <c r="E685" s="132"/>
      <c r="F685" s="365"/>
      <c r="G685" s="88"/>
      <c r="H685" s="370">
        <f>IF(F685=0,D685*G685,D685*F685*G685)</f>
        <v>0</v>
      </c>
      <c r="I685" s="373"/>
      <c r="J685" s="336"/>
      <c r="K685" s="248"/>
      <c r="L685" s="560"/>
      <c r="M685" s="256"/>
      <c r="N685" s="256"/>
      <c r="O685" s="256"/>
      <c r="P685" s="256"/>
      <c r="Q685" s="256"/>
    </row>
    <row r="686" spans="1:17" ht="13.5">
      <c r="A686" s="25"/>
      <c r="B686" s="261"/>
      <c r="C686" s="266"/>
      <c r="D686" s="642"/>
      <c r="E686" s="123"/>
      <c r="F686" s="395"/>
      <c r="G686" s="124"/>
      <c r="H686" s="385">
        <f>IF(F686=0,D686*G686,D686*F686*G686)</f>
        <v>0</v>
      </c>
      <c r="I686" s="375">
        <f>SUM(H685:H686)</f>
        <v>0</v>
      </c>
      <c r="J686" s="475"/>
      <c r="K686" s="206"/>
      <c r="L686" s="560"/>
      <c r="M686" s="256"/>
      <c r="N686" s="256"/>
      <c r="O686" s="256"/>
      <c r="P686" s="256"/>
      <c r="Q686" s="256"/>
    </row>
    <row r="687" spans="1:17" ht="13.5">
      <c r="A687" s="25"/>
      <c r="B687" s="276" t="s">
        <v>286</v>
      </c>
      <c r="C687" s="273"/>
      <c r="D687" s="367"/>
      <c r="E687" s="122"/>
      <c r="F687" s="367"/>
      <c r="G687" s="83"/>
      <c r="H687" s="385">
        <f>IF(F687=0,D687*G687,D687*F687*G687)</f>
        <v>0</v>
      </c>
      <c r="I687" s="447">
        <f>H687</f>
        <v>0</v>
      </c>
      <c r="J687" s="336"/>
      <c r="K687" s="206"/>
      <c r="L687" s="560"/>
      <c r="M687" s="256"/>
      <c r="N687" s="256"/>
      <c r="O687" s="256"/>
      <c r="P687" s="256"/>
      <c r="Q687" s="256"/>
    </row>
    <row r="688" spans="1:17" ht="13.5">
      <c r="A688" s="25"/>
      <c r="B688" s="261" t="s">
        <v>287</v>
      </c>
      <c r="C688" s="261" t="s">
        <v>288</v>
      </c>
      <c r="D688" s="366"/>
      <c r="E688" s="77"/>
      <c r="F688" s="366"/>
      <c r="G688" s="76"/>
      <c r="H688" s="370">
        <f aca="true" t="shared" si="15" ref="H688:H701">IF(F688=0,D688*G688,D688*F688*G688)</f>
        <v>0</v>
      </c>
      <c r="I688" s="373"/>
      <c r="J688" s="475"/>
      <c r="K688" s="206"/>
      <c r="L688" s="560"/>
      <c r="M688" s="256"/>
      <c r="N688" s="256"/>
      <c r="O688" s="256"/>
      <c r="P688" s="256"/>
      <c r="Q688" s="256"/>
    </row>
    <row r="689" spans="1:17" ht="13.5">
      <c r="A689" s="25"/>
      <c r="B689" s="261"/>
      <c r="C689" s="261" t="s">
        <v>289</v>
      </c>
      <c r="D689" s="366"/>
      <c r="E689" s="77"/>
      <c r="F689" s="366"/>
      <c r="G689" s="76"/>
      <c r="H689" s="370">
        <f t="shared" si="15"/>
        <v>0</v>
      </c>
      <c r="I689" s="373"/>
      <c r="J689" s="336"/>
      <c r="K689" s="206"/>
      <c r="L689" s="560"/>
      <c r="M689" s="256"/>
      <c r="N689" s="256"/>
      <c r="O689" s="256"/>
      <c r="P689" s="256"/>
      <c r="Q689" s="256"/>
    </row>
    <row r="690" spans="1:17" ht="13.5">
      <c r="A690" s="25"/>
      <c r="B690" s="261"/>
      <c r="C690" s="261" t="s">
        <v>290</v>
      </c>
      <c r="D690" s="366"/>
      <c r="E690" s="77"/>
      <c r="F690" s="366"/>
      <c r="G690" s="76"/>
      <c r="H690" s="370">
        <f t="shared" si="15"/>
        <v>0</v>
      </c>
      <c r="I690" s="373"/>
      <c r="J690" s="475"/>
      <c r="K690" s="206"/>
      <c r="L690" s="560"/>
      <c r="M690" s="256"/>
      <c r="N690" s="256"/>
      <c r="O690" s="256"/>
      <c r="P690" s="256"/>
      <c r="Q690" s="256"/>
    </row>
    <row r="691" spans="1:17" ht="13.5">
      <c r="A691" s="25"/>
      <c r="B691" s="273"/>
      <c r="C691" s="273" t="s">
        <v>482</v>
      </c>
      <c r="D691" s="367"/>
      <c r="E691" s="122"/>
      <c r="F691" s="367"/>
      <c r="G691" s="83"/>
      <c r="H691" s="371">
        <f t="shared" si="15"/>
        <v>0</v>
      </c>
      <c r="I691" s="375">
        <f>SUM(H688:H691)</f>
        <v>0</v>
      </c>
      <c r="J691" s="336"/>
      <c r="K691" s="206"/>
      <c r="L691" s="560"/>
      <c r="M691" s="256"/>
      <c r="N691" s="256"/>
      <c r="O691" s="256"/>
      <c r="P691" s="256"/>
      <c r="Q691" s="256"/>
    </row>
    <row r="692" spans="1:17" ht="13.5">
      <c r="A692" s="25"/>
      <c r="B692" s="261" t="s">
        <v>291</v>
      </c>
      <c r="C692" s="260"/>
      <c r="D692" s="366"/>
      <c r="E692" s="77"/>
      <c r="F692" s="366"/>
      <c r="G692" s="76"/>
      <c r="H692" s="370">
        <f t="shared" si="15"/>
        <v>0</v>
      </c>
      <c r="I692" s="373"/>
      <c r="J692" s="475"/>
      <c r="K692" s="206"/>
      <c r="L692" s="560"/>
      <c r="M692" s="256"/>
      <c r="N692" s="256"/>
      <c r="O692" s="256"/>
      <c r="P692" s="256"/>
      <c r="Q692" s="256"/>
    </row>
    <row r="693" spans="1:17" ht="13.5">
      <c r="A693" s="25"/>
      <c r="B693" s="273"/>
      <c r="C693" s="277"/>
      <c r="D693" s="367"/>
      <c r="E693" s="122"/>
      <c r="F693" s="367"/>
      <c r="G693" s="83"/>
      <c r="H693" s="371">
        <f t="shared" si="15"/>
        <v>0</v>
      </c>
      <c r="I693" s="375">
        <f>SUM(H692:H693)</f>
        <v>0</v>
      </c>
      <c r="J693" s="336"/>
      <c r="K693" s="206"/>
      <c r="L693" s="560"/>
      <c r="M693" s="256"/>
      <c r="N693" s="256"/>
      <c r="O693" s="256"/>
      <c r="P693" s="256"/>
      <c r="Q693" s="256"/>
    </row>
    <row r="694" spans="1:17" ht="13.5">
      <c r="A694" s="25"/>
      <c r="B694" s="261" t="s">
        <v>292</v>
      </c>
      <c r="C694" s="261"/>
      <c r="D694" s="366"/>
      <c r="E694" s="77"/>
      <c r="F694" s="366"/>
      <c r="G694" s="76"/>
      <c r="H694" s="370">
        <f t="shared" si="15"/>
        <v>0</v>
      </c>
      <c r="I694" s="373"/>
      <c r="J694" s="480"/>
      <c r="K694" s="206"/>
      <c r="L694" s="560"/>
      <c r="M694" s="256"/>
      <c r="N694" s="256"/>
      <c r="O694" s="256"/>
      <c r="P694" s="256"/>
      <c r="Q694" s="256"/>
    </row>
    <row r="695" spans="1:17" ht="13.5">
      <c r="A695" s="25"/>
      <c r="B695" s="273"/>
      <c r="C695" s="451"/>
      <c r="D695" s="367"/>
      <c r="E695" s="122"/>
      <c r="F695" s="367"/>
      <c r="G695" s="83"/>
      <c r="H695" s="371">
        <f t="shared" si="15"/>
        <v>0</v>
      </c>
      <c r="I695" s="375">
        <f>SUM(H694:H695)</f>
        <v>0</v>
      </c>
      <c r="J695" s="481"/>
      <c r="K695" s="206"/>
      <c r="L695" s="560"/>
      <c r="M695" s="256"/>
      <c r="N695" s="256"/>
      <c r="O695" s="256"/>
      <c r="P695" s="256"/>
      <c r="Q695" s="256"/>
    </row>
    <row r="696" spans="1:17" ht="15.75" customHeight="1" thickBot="1">
      <c r="A696" s="25"/>
      <c r="B696" s="261" t="s">
        <v>102</v>
      </c>
      <c r="C696" s="261"/>
      <c r="D696" s="366"/>
      <c r="E696" s="77" t="s">
        <v>461</v>
      </c>
      <c r="F696" s="366"/>
      <c r="G696" s="76"/>
      <c r="H696" s="370">
        <f t="shared" si="15"/>
        <v>0</v>
      </c>
      <c r="I696" s="373"/>
      <c r="J696" s="495"/>
      <c r="K696" s="564">
        <f>SUM(I664:I701)</f>
        <v>0</v>
      </c>
      <c r="L696" s="560"/>
      <c r="M696" s="256"/>
      <c r="N696" s="256"/>
      <c r="O696" s="256"/>
      <c r="P696" s="256"/>
      <c r="Q696" s="256"/>
    </row>
    <row r="697" spans="1:17" ht="13.5">
      <c r="A697" s="25"/>
      <c r="B697" s="273"/>
      <c r="C697" s="451"/>
      <c r="D697" s="367"/>
      <c r="E697" s="122" t="s">
        <v>461</v>
      </c>
      <c r="F697" s="367"/>
      <c r="G697" s="83"/>
      <c r="H697" s="371">
        <f t="shared" si="15"/>
        <v>0</v>
      </c>
      <c r="I697" s="375">
        <f>SUM(H696:H697)</f>
        <v>0</v>
      </c>
      <c r="J697" s="344"/>
      <c r="K697" s="223"/>
      <c r="L697" s="560"/>
      <c r="M697" s="256"/>
      <c r="N697" s="256"/>
      <c r="O697" s="256"/>
      <c r="P697" s="256"/>
      <c r="Q697" s="256"/>
    </row>
    <row r="698" spans="1:17" ht="15" customHeight="1">
      <c r="A698" s="25"/>
      <c r="B698" s="261" t="s">
        <v>276</v>
      </c>
      <c r="C698" s="261"/>
      <c r="D698" s="366"/>
      <c r="E698" s="77"/>
      <c r="F698" s="366"/>
      <c r="G698" s="76"/>
      <c r="H698" s="370">
        <f t="shared" si="15"/>
        <v>0</v>
      </c>
      <c r="I698" s="373"/>
      <c r="J698" s="210"/>
      <c r="K698" s="206"/>
      <c r="L698" s="560"/>
      <c r="M698" s="256"/>
      <c r="N698" s="256"/>
      <c r="O698" s="256"/>
      <c r="P698" s="256"/>
      <c r="Q698" s="256"/>
    </row>
    <row r="699" spans="1:17" ht="13.5">
      <c r="A699" s="25"/>
      <c r="B699" s="273"/>
      <c r="C699" s="273"/>
      <c r="D699" s="367"/>
      <c r="E699" s="122"/>
      <c r="F699" s="367"/>
      <c r="G699" s="83"/>
      <c r="H699" s="371">
        <f t="shared" si="15"/>
        <v>0</v>
      </c>
      <c r="I699" s="375">
        <f>SUM(H698:H699)</f>
        <v>0</v>
      </c>
      <c r="J699" s="475"/>
      <c r="K699" s="560"/>
      <c r="L699" s="560"/>
      <c r="M699" s="256"/>
      <c r="N699" s="256"/>
      <c r="O699" s="256"/>
      <c r="P699" s="256"/>
      <c r="Q699" s="256"/>
    </row>
    <row r="700" spans="1:17" ht="13.5">
      <c r="A700" s="25"/>
      <c r="B700" s="261" t="s">
        <v>124</v>
      </c>
      <c r="C700" s="261"/>
      <c r="D700" s="366"/>
      <c r="E700" s="77"/>
      <c r="F700" s="366"/>
      <c r="G700" s="76"/>
      <c r="H700" s="370">
        <f t="shared" si="15"/>
        <v>0</v>
      </c>
      <c r="I700" s="446"/>
      <c r="J700" s="336"/>
      <c r="K700" s="560"/>
      <c r="L700" s="560"/>
      <c r="M700" s="256"/>
      <c r="N700" s="256"/>
      <c r="O700" s="256"/>
      <c r="P700" s="256"/>
      <c r="Q700" s="256"/>
    </row>
    <row r="701" spans="1:17" ht="14.25" thickBot="1">
      <c r="A701" s="199"/>
      <c r="B701" s="262"/>
      <c r="C701" s="262"/>
      <c r="D701" s="383"/>
      <c r="E701" s="121"/>
      <c r="F701" s="383"/>
      <c r="G701" s="80"/>
      <c r="H701" s="372">
        <f t="shared" si="15"/>
        <v>0</v>
      </c>
      <c r="I701" s="449">
        <f>SUM(H700:H701)</f>
        <v>0</v>
      </c>
      <c r="J701" s="475"/>
      <c r="K701" s="560"/>
      <c r="L701" s="560"/>
      <c r="M701" s="256"/>
      <c r="N701" s="256"/>
      <c r="O701" s="256"/>
      <c r="P701" s="256"/>
      <c r="Q701" s="256"/>
    </row>
    <row r="702" spans="1:17" ht="14.25" thickBot="1">
      <c r="A702" s="199"/>
      <c r="B702" s="302" t="s">
        <v>388</v>
      </c>
      <c r="C702" s="263"/>
      <c r="D702" s="136"/>
      <c r="E702" s="136"/>
      <c r="F702" s="136"/>
      <c r="G702" s="90"/>
      <c r="H702" s="343"/>
      <c r="I702" s="482">
        <f>K696</f>
        <v>0</v>
      </c>
      <c r="J702" s="336"/>
      <c r="K702" s="556"/>
      <c r="L702" s="557"/>
      <c r="M702" s="256"/>
      <c r="N702" s="256"/>
      <c r="O702" s="256"/>
      <c r="P702" s="256"/>
      <c r="Q702" s="256"/>
    </row>
    <row r="703" spans="1:17" ht="13.5">
      <c r="A703" s="200"/>
      <c r="B703" s="260"/>
      <c r="C703" s="260"/>
      <c r="D703" s="119"/>
      <c r="E703" s="119"/>
      <c r="F703" s="119"/>
      <c r="G703" s="81"/>
      <c r="H703" s="172"/>
      <c r="I703" s="344"/>
      <c r="J703" s="475"/>
      <c r="K703" s="560"/>
      <c r="L703" s="560"/>
      <c r="M703" s="256"/>
      <c r="N703" s="256"/>
      <c r="O703" s="256"/>
      <c r="P703" s="256"/>
      <c r="Q703" s="256"/>
    </row>
    <row r="704" spans="1:17" ht="13.5">
      <c r="A704" s="25" t="s">
        <v>27</v>
      </c>
      <c r="B704" s="305" t="s">
        <v>59</v>
      </c>
      <c r="C704" s="264"/>
      <c r="D704" s="378"/>
      <c r="E704" s="378"/>
      <c r="F704" s="378"/>
      <c r="G704" s="379"/>
      <c r="H704" s="380"/>
      <c r="I704" s="381"/>
      <c r="J704" s="336"/>
      <c r="K704" s="556"/>
      <c r="L704" s="557"/>
      <c r="M704" s="256"/>
      <c r="N704" s="256"/>
      <c r="O704" s="256"/>
      <c r="P704" s="256"/>
      <c r="Q704" s="256"/>
    </row>
    <row r="705" spans="1:17" ht="13.5">
      <c r="A705" s="24"/>
      <c r="B705" s="261" t="s">
        <v>293</v>
      </c>
      <c r="C705" s="261" t="s">
        <v>89</v>
      </c>
      <c r="D705" s="365"/>
      <c r="E705" s="132"/>
      <c r="F705" s="365"/>
      <c r="G705" s="88"/>
      <c r="H705" s="370">
        <f>IF(F705=0,D705*G705,D705*F705*G705)</f>
        <v>0</v>
      </c>
      <c r="I705" s="373"/>
      <c r="J705" s="475"/>
      <c r="K705" s="206"/>
      <c r="L705" s="560"/>
      <c r="M705" s="256"/>
      <c r="N705" s="256"/>
      <c r="O705" s="256"/>
      <c r="P705" s="256"/>
      <c r="Q705" s="256"/>
    </row>
    <row r="706" spans="1:17" ht="13.5">
      <c r="A706" s="25"/>
      <c r="B706" s="273"/>
      <c r="C706" s="266" t="s">
        <v>86</v>
      </c>
      <c r="D706" s="393"/>
      <c r="E706" s="123"/>
      <c r="F706" s="395"/>
      <c r="G706" s="124"/>
      <c r="H706" s="371">
        <f>(H705*D706)</f>
        <v>0</v>
      </c>
      <c r="I706" s="375">
        <f>SUM(H705:H706)</f>
        <v>0</v>
      </c>
      <c r="J706" s="336"/>
      <c r="K706" s="556"/>
      <c r="L706" s="557"/>
      <c r="M706" s="256"/>
      <c r="N706" s="256"/>
      <c r="O706" s="256"/>
      <c r="P706" s="256"/>
      <c r="Q706" s="256"/>
    </row>
    <row r="707" spans="1:17" ht="13.5">
      <c r="A707" s="24"/>
      <c r="B707" s="261" t="s">
        <v>296</v>
      </c>
      <c r="C707" s="261" t="s">
        <v>89</v>
      </c>
      <c r="D707" s="365"/>
      <c r="E707" s="132"/>
      <c r="F707" s="365"/>
      <c r="G707" s="88"/>
      <c r="H707" s="370">
        <f>IF(F707=0,D707*G707,D707*F707*G707)</f>
        <v>0</v>
      </c>
      <c r="I707" s="373"/>
      <c r="J707" s="475"/>
      <c r="K707" s="206"/>
      <c r="L707" s="560"/>
      <c r="M707" s="256"/>
      <c r="N707" s="256"/>
      <c r="O707" s="256"/>
      <c r="P707" s="256"/>
      <c r="Q707" s="256"/>
    </row>
    <row r="708" spans="1:17" ht="13.5">
      <c r="A708" s="24"/>
      <c r="B708" s="266"/>
      <c r="C708" s="266" t="s">
        <v>86</v>
      </c>
      <c r="D708" s="393"/>
      <c r="E708" s="123"/>
      <c r="F708" s="395"/>
      <c r="G708" s="124"/>
      <c r="H708" s="371">
        <f>(H707*D708)</f>
        <v>0</v>
      </c>
      <c r="I708" s="375">
        <f>SUM(H707:H708)</f>
        <v>0</v>
      </c>
      <c r="J708" s="336"/>
      <c r="K708" s="556"/>
      <c r="L708" s="557"/>
      <c r="M708" s="256"/>
      <c r="N708" s="256"/>
      <c r="O708" s="256"/>
      <c r="P708" s="256"/>
      <c r="Q708" s="256"/>
    </row>
    <row r="709" spans="1:17" ht="13.5">
      <c r="A709" s="24"/>
      <c r="B709" s="261" t="s">
        <v>295</v>
      </c>
      <c r="C709" s="261" t="s">
        <v>89</v>
      </c>
      <c r="D709" s="365"/>
      <c r="E709" s="132"/>
      <c r="F709" s="365"/>
      <c r="G709" s="88"/>
      <c r="H709" s="370">
        <f>IF(F709=0,D709*G709,D709*F709*G709)</f>
        <v>0</v>
      </c>
      <c r="I709" s="373"/>
      <c r="J709" s="475"/>
      <c r="K709" s="206"/>
      <c r="L709" s="560"/>
      <c r="M709" s="256"/>
      <c r="N709" s="256"/>
      <c r="O709" s="256"/>
      <c r="P709" s="256"/>
      <c r="Q709" s="256"/>
    </row>
    <row r="710" spans="1:17" ht="13.5">
      <c r="A710" s="24"/>
      <c r="B710" s="266"/>
      <c r="C710" s="266" t="s">
        <v>86</v>
      </c>
      <c r="D710" s="393"/>
      <c r="E710" s="123"/>
      <c r="F710" s="395"/>
      <c r="G710" s="124"/>
      <c r="H710" s="371">
        <f>(H709*D710)</f>
        <v>0</v>
      </c>
      <c r="I710" s="375">
        <f>SUM(H709:H710)</f>
        <v>0</v>
      </c>
      <c r="J710" s="336"/>
      <c r="K710" s="206"/>
      <c r="L710" s="560"/>
      <c r="M710" s="256"/>
      <c r="N710" s="256"/>
      <c r="O710" s="256"/>
      <c r="P710" s="256"/>
      <c r="Q710" s="256"/>
    </row>
    <row r="711" spans="1:17" ht="13.5">
      <c r="A711" s="24"/>
      <c r="B711" s="261" t="s">
        <v>282</v>
      </c>
      <c r="C711" s="261" t="s">
        <v>89</v>
      </c>
      <c r="D711" s="365"/>
      <c r="E711" s="132"/>
      <c r="F711" s="365"/>
      <c r="G711" s="88"/>
      <c r="H711" s="370">
        <f>IF(F711=0,D711*G711,D711*F711*G711)</f>
        <v>0</v>
      </c>
      <c r="I711" s="373"/>
      <c r="J711" s="475"/>
      <c r="K711" s="206"/>
      <c r="L711" s="560"/>
      <c r="M711" s="256"/>
      <c r="N711" s="256"/>
      <c r="O711" s="256"/>
      <c r="P711" s="256"/>
      <c r="Q711" s="256"/>
    </row>
    <row r="712" spans="1:17" ht="13.5">
      <c r="A712" s="24"/>
      <c r="B712" s="266"/>
      <c r="C712" s="266" t="s">
        <v>86</v>
      </c>
      <c r="D712" s="393"/>
      <c r="E712" s="123"/>
      <c r="F712" s="395"/>
      <c r="G712" s="124"/>
      <c r="H712" s="371">
        <f>(H711*D712)</f>
        <v>0</v>
      </c>
      <c r="I712" s="375">
        <f>SUM(H711:H712)</f>
        <v>0</v>
      </c>
      <c r="J712" s="336"/>
      <c r="K712" s="206"/>
      <c r="L712" s="560"/>
      <c r="M712" s="256"/>
      <c r="N712" s="256"/>
      <c r="O712" s="256"/>
      <c r="P712" s="256"/>
      <c r="Q712" s="256"/>
    </row>
    <row r="713" spans="1:17" ht="13.5">
      <c r="A713" s="24"/>
      <c r="B713" s="261" t="s">
        <v>294</v>
      </c>
      <c r="C713" s="261" t="s">
        <v>89</v>
      </c>
      <c r="D713" s="366"/>
      <c r="E713" s="77"/>
      <c r="F713" s="366"/>
      <c r="G713" s="139"/>
      <c r="H713" s="370">
        <f>IF(F713=0,D713*G713,D713*F713*G713)</f>
        <v>0</v>
      </c>
      <c r="I713" s="373"/>
      <c r="J713" s="475"/>
      <c r="K713" s="206"/>
      <c r="L713" s="560"/>
      <c r="M713" s="256"/>
      <c r="N713" s="256"/>
      <c r="O713" s="256"/>
      <c r="P713" s="256"/>
      <c r="Q713" s="256"/>
    </row>
    <row r="714" spans="1:17" ht="13.5">
      <c r="A714" s="24"/>
      <c r="B714" s="266"/>
      <c r="C714" s="266" t="s">
        <v>86</v>
      </c>
      <c r="D714" s="393"/>
      <c r="E714" s="123"/>
      <c r="F714" s="395"/>
      <c r="G714" s="124"/>
      <c r="H714" s="371">
        <f>(H713*D714)</f>
        <v>0</v>
      </c>
      <c r="I714" s="375">
        <f>SUM(H713:H714)</f>
        <v>0</v>
      </c>
      <c r="J714" s="336"/>
      <c r="K714" s="206"/>
      <c r="L714" s="560"/>
      <c r="M714" s="256"/>
      <c r="N714" s="256"/>
      <c r="O714" s="256"/>
      <c r="P714" s="256"/>
      <c r="Q714" s="256"/>
    </row>
    <row r="715" spans="1:17" ht="13.5">
      <c r="A715" s="24"/>
      <c r="B715" s="261" t="s">
        <v>287</v>
      </c>
      <c r="C715" s="261"/>
      <c r="D715" s="366"/>
      <c r="E715" s="77"/>
      <c r="F715" s="366"/>
      <c r="G715" s="76"/>
      <c r="H715" s="370">
        <f aca="true" t="shared" si="16" ref="H715:H720">IF(F715=0,D715*G715,D715*F715*G715)</f>
        <v>0</v>
      </c>
      <c r="I715" s="373"/>
      <c r="J715" s="475"/>
      <c r="K715" s="308"/>
      <c r="L715" s="560"/>
      <c r="M715" s="256"/>
      <c r="N715" s="256"/>
      <c r="O715" s="256"/>
      <c r="P715" s="256"/>
      <c r="Q715" s="256"/>
    </row>
    <row r="716" spans="1:17" ht="13.5">
      <c r="A716" s="24"/>
      <c r="B716" s="273"/>
      <c r="C716" s="273"/>
      <c r="D716" s="367"/>
      <c r="E716" s="122"/>
      <c r="F716" s="367"/>
      <c r="G716" s="83"/>
      <c r="H716" s="371">
        <f t="shared" si="16"/>
        <v>0</v>
      </c>
      <c r="I716" s="375">
        <f>SUM(H715:H716)</f>
        <v>0</v>
      </c>
      <c r="J716" s="475"/>
      <c r="K716" s="308"/>
      <c r="L716" s="560"/>
      <c r="M716" s="256"/>
      <c r="N716" s="256"/>
      <c r="O716" s="256"/>
      <c r="P716" s="256"/>
      <c r="Q716" s="256"/>
    </row>
    <row r="717" spans="1:17" ht="13.5">
      <c r="A717" s="24"/>
      <c r="B717" s="261" t="s">
        <v>78</v>
      </c>
      <c r="C717" s="261"/>
      <c r="D717" s="366"/>
      <c r="E717" s="77"/>
      <c r="F717" s="366"/>
      <c r="G717" s="76"/>
      <c r="H717" s="370">
        <f t="shared" si="16"/>
        <v>0</v>
      </c>
      <c r="I717" s="373"/>
      <c r="J717" s="336"/>
      <c r="K717" s="567"/>
      <c r="L717" s="560"/>
      <c r="M717" s="256"/>
      <c r="N717" s="256"/>
      <c r="O717" s="256"/>
      <c r="P717" s="256"/>
      <c r="Q717" s="256"/>
    </row>
    <row r="718" spans="1:17" ht="13.5">
      <c r="A718" s="24"/>
      <c r="B718" s="273"/>
      <c r="C718" s="273"/>
      <c r="D718" s="367"/>
      <c r="E718" s="122"/>
      <c r="F718" s="367"/>
      <c r="G718" s="83"/>
      <c r="H718" s="371">
        <f t="shared" si="16"/>
        <v>0</v>
      </c>
      <c r="I718" s="375">
        <f>SUM(H717:H718)</f>
        <v>0</v>
      </c>
      <c r="J718" s="475"/>
      <c r="K718" s="206"/>
      <c r="L718" s="560"/>
      <c r="M718" s="256"/>
      <c r="N718" s="256"/>
      <c r="O718" s="256"/>
      <c r="P718" s="256"/>
      <c r="Q718" s="256"/>
    </row>
    <row r="719" spans="1:17" ht="13.5">
      <c r="A719" s="24"/>
      <c r="B719" s="261" t="s">
        <v>298</v>
      </c>
      <c r="C719" s="261"/>
      <c r="D719" s="366"/>
      <c r="E719" s="77"/>
      <c r="F719" s="366"/>
      <c r="G719" s="76"/>
      <c r="H719" s="370">
        <f t="shared" si="16"/>
        <v>0</v>
      </c>
      <c r="I719" s="373"/>
      <c r="J719" s="336"/>
      <c r="K719" s="206"/>
      <c r="L719" s="560"/>
      <c r="M719" s="256"/>
      <c r="N719" s="256"/>
      <c r="O719" s="256"/>
      <c r="P719" s="256"/>
      <c r="Q719" s="256"/>
    </row>
    <row r="720" spans="1:17" ht="13.5">
      <c r="A720" s="24"/>
      <c r="B720" s="273"/>
      <c r="C720" s="273"/>
      <c r="D720" s="367"/>
      <c r="E720" s="122"/>
      <c r="F720" s="367"/>
      <c r="G720" s="83"/>
      <c r="H720" s="371">
        <f t="shared" si="16"/>
        <v>0</v>
      </c>
      <c r="I720" s="375">
        <f>SUM(H719:H720)</f>
        <v>0</v>
      </c>
      <c r="J720" s="475"/>
      <c r="K720" s="206"/>
      <c r="L720" s="560"/>
      <c r="M720" s="256"/>
      <c r="N720" s="256"/>
      <c r="O720" s="256"/>
      <c r="P720" s="256"/>
      <c r="Q720" s="256"/>
    </row>
    <row r="721" spans="1:17" ht="13.5">
      <c r="A721" s="24"/>
      <c r="B721" s="261" t="s">
        <v>297</v>
      </c>
      <c r="C721" s="261"/>
      <c r="D721" s="366"/>
      <c r="E721" s="77"/>
      <c r="F721" s="366"/>
      <c r="G721" s="76"/>
      <c r="H721" s="370"/>
      <c r="I721" s="373"/>
      <c r="J721" s="336"/>
      <c r="K721" s="206"/>
      <c r="L721" s="560"/>
      <c r="M721" s="256"/>
      <c r="N721" s="256"/>
      <c r="O721" s="256"/>
      <c r="P721" s="256"/>
      <c r="Q721" s="256"/>
    </row>
    <row r="722" spans="1:17" ht="13.5">
      <c r="A722" s="24"/>
      <c r="B722" s="248"/>
      <c r="C722" s="592" t="s">
        <v>304</v>
      </c>
      <c r="D722" s="366"/>
      <c r="E722" s="77"/>
      <c r="F722" s="366"/>
      <c r="G722" s="134"/>
      <c r="H722" s="370">
        <f aca="true" t="shared" si="17" ref="H722:H733">IF(F722=0,D722*G722,D722*F722*G722)</f>
        <v>0</v>
      </c>
      <c r="I722" s="373"/>
      <c r="J722" s="475"/>
      <c r="K722" s="206"/>
      <c r="L722" s="560"/>
      <c r="M722" s="256"/>
      <c r="N722" s="256"/>
      <c r="O722" s="256"/>
      <c r="P722" s="256"/>
      <c r="Q722" s="256"/>
    </row>
    <row r="723" spans="1:17" ht="13.5">
      <c r="A723" s="24"/>
      <c r="B723" s="273"/>
      <c r="C723" s="97" t="s">
        <v>299</v>
      </c>
      <c r="D723" s="367"/>
      <c r="E723" s="122"/>
      <c r="F723" s="367"/>
      <c r="G723" s="135"/>
      <c r="H723" s="371">
        <f t="shared" si="17"/>
        <v>0</v>
      </c>
      <c r="I723" s="375">
        <f>SUM(H721:H723)</f>
        <v>0</v>
      </c>
      <c r="J723" s="336"/>
      <c r="K723" s="206"/>
      <c r="L723" s="560"/>
      <c r="M723" s="256"/>
      <c r="N723" s="256"/>
      <c r="O723" s="256"/>
      <c r="P723" s="256"/>
      <c r="Q723" s="256"/>
    </row>
    <row r="724" spans="1:17" ht="13.5">
      <c r="A724" s="24"/>
      <c r="B724" s="261" t="s">
        <v>389</v>
      </c>
      <c r="C724" s="261"/>
      <c r="D724" s="366"/>
      <c r="E724" s="77"/>
      <c r="F724" s="366"/>
      <c r="G724" s="76"/>
      <c r="H724" s="370">
        <f t="shared" si="17"/>
        <v>0</v>
      </c>
      <c r="I724" s="373"/>
      <c r="J724" s="475"/>
      <c r="K724" s="206"/>
      <c r="L724" s="560"/>
      <c r="M724" s="256"/>
      <c r="N724" s="256"/>
      <c r="O724" s="256"/>
      <c r="P724" s="256"/>
      <c r="Q724" s="256"/>
    </row>
    <row r="725" spans="1:17" ht="13.5">
      <c r="A725" s="24"/>
      <c r="B725" s="273"/>
      <c r="C725" s="273"/>
      <c r="D725" s="367"/>
      <c r="E725" s="122"/>
      <c r="F725" s="367"/>
      <c r="G725" s="83"/>
      <c r="H725" s="371">
        <f t="shared" si="17"/>
        <v>0</v>
      </c>
      <c r="I725" s="375">
        <f>SUM(H724:H725)</f>
        <v>0</v>
      </c>
      <c r="J725" s="336"/>
      <c r="K725" s="206"/>
      <c r="L725" s="560"/>
      <c r="M725" s="256"/>
      <c r="N725" s="256"/>
      <c r="O725" s="256"/>
      <c r="P725" s="256"/>
      <c r="Q725" s="256"/>
    </row>
    <row r="726" spans="1:17" ht="13.5" customHeight="1">
      <c r="A726" s="24"/>
      <c r="B726" s="261" t="s">
        <v>292</v>
      </c>
      <c r="C726" s="261"/>
      <c r="D726" s="366"/>
      <c r="E726" s="77"/>
      <c r="F726" s="366"/>
      <c r="G726" s="76"/>
      <c r="H726" s="370">
        <f t="shared" si="17"/>
        <v>0</v>
      </c>
      <c r="I726" s="373"/>
      <c r="J726" s="475"/>
      <c r="K726" s="206"/>
      <c r="L726" s="560"/>
      <c r="M726" s="256"/>
      <c r="N726" s="256"/>
      <c r="O726" s="256"/>
      <c r="P726" s="256"/>
      <c r="Q726" s="256"/>
    </row>
    <row r="727" spans="1:17" ht="13.5">
      <c r="A727" s="24"/>
      <c r="B727" s="273"/>
      <c r="C727" s="273"/>
      <c r="D727" s="367"/>
      <c r="E727" s="122"/>
      <c r="F727" s="367"/>
      <c r="G727" s="83"/>
      <c r="H727" s="371">
        <f t="shared" si="17"/>
        <v>0</v>
      </c>
      <c r="I727" s="375">
        <f>SUM(H726:H727)</f>
        <v>0</v>
      </c>
      <c r="J727" s="336"/>
      <c r="K727" s="206"/>
      <c r="L727" s="565"/>
      <c r="M727" s="256"/>
      <c r="N727" s="256"/>
      <c r="O727" s="256"/>
      <c r="P727" s="256"/>
      <c r="Q727" s="256"/>
    </row>
    <row r="728" spans="1:17" ht="15.75" customHeight="1" thickBot="1">
      <c r="A728" s="24"/>
      <c r="B728" s="261" t="s">
        <v>102</v>
      </c>
      <c r="C728" s="261"/>
      <c r="D728" s="366"/>
      <c r="E728" s="77"/>
      <c r="F728" s="366"/>
      <c r="G728" s="76"/>
      <c r="H728" s="370">
        <f t="shared" si="17"/>
        <v>0</v>
      </c>
      <c r="I728" s="373"/>
      <c r="J728" s="495"/>
      <c r="K728" s="564">
        <f>SUM(I705:I733)</f>
        <v>0</v>
      </c>
      <c r="L728" s="207"/>
      <c r="M728" s="256"/>
      <c r="N728" s="256"/>
      <c r="O728" s="256"/>
      <c r="P728" s="256"/>
      <c r="Q728" s="256"/>
    </row>
    <row r="729" spans="1:17" ht="13.5">
      <c r="A729" s="24"/>
      <c r="B729" s="273"/>
      <c r="C729" s="273"/>
      <c r="D729" s="367"/>
      <c r="E729" s="122"/>
      <c r="F729" s="367"/>
      <c r="G729" s="83"/>
      <c r="H729" s="371">
        <f t="shared" si="17"/>
        <v>0</v>
      </c>
      <c r="I729" s="375">
        <f>SUM(H728:H729)</f>
        <v>0</v>
      </c>
      <c r="J729" s="344"/>
      <c r="K729" s="223"/>
      <c r="L729" s="207"/>
      <c r="M729" s="256"/>
      <c r="N729" s="256"/>
      <c r="O729" s="256"/>
      <c r="P729" s="256"/>
      <c r="Q729" s="256"/>
    </row>
    <row r="730" spans="1:17" ht="15" customHeight="1">
      <c r="A730" s="24"/>
      <c r="B730" s="261" t="s">
        <v>276</v>
      </c>
      <c r="C730" s="261"/>
      <c r="D730" s="366"/>
      <c r="E730" s="77"/>
      <c r="F730" s="366"/>
      <c r="G730" s="76"/>
      <c r="H730" s="370">
        <f t="shared" si="17"/>
        <v>0</v>
      </c>
      <c r="I730" s="373"/>
      <c r="J730" s="481"/>
      <c r="K730" s="206"/>
      <c r="L730" s="207"/>
      <c r="M730" s="256"/>
      <c r="N730" s="256"/>
      <c r="O730" s="256"/>
      <c r="P730" s="256"/>
      <c r="Q730" s="256"/>
    </row>
    <row r="731" spans="1:17" ht="13.5" customHeight="1">
      <c r="A731" s="24"/>
      <c r="B731" s="273"/>
      <c r="C731" s="273"/>
      <c r="D731" s="367"/>
      <c r="E731" s="122"/>
      <c r="F731" s="367"/>
      <c r="G731" s="83"/>
      <c r="H731" s="371">
        <f t="shared" si="17"/>
        <v>0</v>
      </c>
      <c r="I731" s="375">
        <f>SUM(H730:H731)</f>
        <v>0</v>
      </c>
      <c r="J731" s="481"/>
      <c r="K731" s="206"/>
      <c r="L731" s="207"/>
      <c r="M731" s="256"/>
      <c r="N731" s="256"/>
      <c r="O731" s="256"/>
      <c r="P731" s="256"/>
      <c r="Q731" s="256"/>
    </row>
    <row r="732" spans="1:17" ht="13.5" customHeight="1">
      <c r="A732" s="24"/>
      <c r="B732" s="261" t="s">
        <v>124</v>
      </c>
      <c r="C732" s="261"/>
      <c r="D732" s="366"/>
      <c r="E732" s="77"/>
      <c r="F732" s="366"/>
      <c r="G732" s="76"/>
      <c r="H732" s="370">
        <f t="shared" si="17"/>
        <v>0</v>
      </c>
      <c r="I732" s="373"/>
      <c r="J732" s="475"/>
      <c r="K732" s="206"/>
      <c r="L732" s="207"/>
      <c r="M732" s="256"/>
      <c r="N732" s="256"/>
      <c r="O732" s="256"/>
      <c r="P732" s="256"/>
      <c r="Q732" s="256"/>
    </row>
    <row r="733" spans="1:17" ht="14.25" thickBot="1">
      <c r="A733" s="201"/>
      <c r="B733" s="262"/>
      <c r="C733" s="262"/>
      <c r="D733" s="383"/>
      <c r="E733" s="121"/>
      <c r="F733" s="383"/>
      <c r="G733" s="80"/>
      <c r="H733" s="372">
        <f t="shared" si="17"/>
        <v>0</v>
      </c>
      <c r="I733" s="377">
        <f>SUM(H732:H733)</f>
        <v>0</v>
      </c>
      <c r="J733" s="336"/>
      <c r="K733" s="206"/>
      <c r="L733" s="207"/>
      <c r="M733" s="256"/>
      <c r="N733" s="256"/>
      <c r="O733" s="256"/>
      <c r="P733" s="256"/>
      <c r="Q733" s="256"/>
    </row>
    <row r="734" spans="1:17" ht="15.75" customHeight="1" thickBot="1">
      <c r="A734" s="522"/>
      <c r="B734" s="302" t="s">
        <v>300</v>
      </c>
      <c r="C734" s="263"/>
      <c r="D734" s="136"/>
      <c r="E734" s="136"/>
      <c r="F734" s="136"/>
      <c r="G734" s="90"/>
      <c r="H734" s="343"/>
      <c r="I734" s="482">
        <f>K728</f>
        <v>0</v>
      </c>
      <c r="J734" s="344"/>
      <c r="K734" s="564">
        <f>SUM(I737:I739)</f>
        <v>0</v>
      </c>
      <c r="L734" s="207"/>
      <c r="M734" s="256"/>
      <c r="N734" s="256"/>
      <c r="O734" s="256"/>
      <c r="P734" s="256"/>
      <c r="Q734" s="256"/>
    </row>
    <row r="735" spans="1:17" ht="15.75" customHeight="1" thickBot="1">
      <c r="A735" s="113"/>
      <c r="B735" s="296"/>
      <c r="C735" s="260"/>
      <c r="D735" s="119"/>
      <c r="E735" s="119"/>
      <c r="F735" s="119"/>
      <c r="G735" s="81"/>
      <c r="H735" s="172"/>
      <c r="I735" s="344"/>
      <c r="J735" s="497"/>
      <c r="K735" s="568">
        <f>SUM(K619:K734)</f>
        <v>0</v>
      </c>
      <c r="L735" s="207"/>
      <c r="M735" s="256"/>
      <c r="N735" s="256"/>
      <c r="O735" s="256"/>
      <c r="P735" s="256"/>
      <c r="Q735" s="256"/>
    </row>
    <row r="736" spans="1:17" ht="13.5">
      <c r="A736" s="113" t="s">
        <v>28</v>
      </c>
      <c r="B736" s="296" t="s">
        <v>60</v>
      </c>
      <c r="C736" s="261"/>
      <c r="D736" s="122"/>
      <c r="E736" s="122"/>
      <c r="F736" s="122"/>
      <c r="G736" s="83"/>
      <c r="H736" s="338"/>
      <c r="I736" s="345"/>
      <c r="J736" s="341"/>
      <c r="K736" s="473"/>
      <c r="L736" s="207"/>
      <c r="M736" s="256"/>
      <c r="N736" s="256"/>
      <c r="O736" s="256"/>
      <c r="P736" s="256"/>
      <c r="Q736" s="256"/>
    </row>
    <row r="737" spans="1:17" ht="15" customHeight="1">
      <c r="A737" s="24"/>
      <c r="B737" s="261" t="s">
        <v>485</v>
      </c>
      <c r="C737" s="261"/>
      <c r="D737" s="366"/>
      <c r="E737" s="77"/>
      <c r="F737" s="366"/>
      <c r="G737" s="76"/>
      <c r="H737" s="370">
        <f>IF(F737=0,D737*G737,D737*F737*G737)</f>
        <v>0</v>
      </c>
      <c r="I737" s="448"/>
      <c r="J737" s="210"/>
      <c r="K737" s="206"/>
      <c r="L737" s="207"/>
      <c r="M737" s="256"/>
      <c r="N737" s="256"/>
      <c r="O737" s="256"/>
      <c r="P737" s="256"/>
      <c r="Q737" s="256"/>
    </row>
    <row r="738" spans="1:17" ht="13.5">
      <c r="A738" s="24"/>
      <c r="B738" s="261" t="s">
        <v>302</v>
      </c>
      <c r="C738" s="261"/>
      <c r="D738" s="366"/>
      <c r="E738" s="77"/>
      <c r="F738" s="366"/>
      <c r="G738" s="76"/>
      <c r="H738" s="370">
        <f>IF(F738=0,D738*G738,D738*F738*G738)</f>
        <v>0</v>
      </c>
      <c r="I738" s="373"/>
      <c r="J738" s="481"/>
      <c r="K738" s="206"/>
      <c r="L738" s="207"/>
      <c r="M738" s="256"/>
      <c r="N738" s="256"/>
      <c r="O738" s="256"/>
      <c r="P738" s="256"/>
      <c r="Q738" s="256"/>
    </row>
    <row r="739" spans="1:17" ht="14.25" thickBot="1">
      <c r="A739" s="201"/>
      <c r="B739" s="262" t="s">
        <v>303</v>
      </c>
      <c r="C739" s="262"/>
      <c r="D739" s="383"/>
      <c r="E739" s="121"/>
      <c r="F739" s="383"/>
      <c r="G739" s="80"/>
      <c r="H739" s="372">
        <f>IF(F739=0,D739*G739,D739*F739*G739)</f>
        <v>0</v>
      </c>
      <c r="I739" s="377">
        <f>SUM(H737:H739)</f>
        <v>0</v>
      </c>
      <c r="J739" s="481"/>
      <c r="K739" s="206"/>
      <c r="L739" s="207"/>
      <c r="M739" s="256"/>
      <c r="N739" s="256"/>
      <c r="O739" s="256"/>
      <c r="P739" s="256"/>
      <c r="Q739" s="256"/>
    </row>
    <row r="740" spans="1:17" ht="14.25" thickBot="1">
      <c r="A740" s="113"/>
      <c r="B740" s="302" t="s">
        <v>301</v>
      </c>
      <c r="C740" s="262"/>
      <c r="D740" s="121"/>
      <c r="E740" s="121"/>
      <c r="F740" s="121"/>
      <c r="G740" s="80"/>
      <c r="H740" s="337"/>
      <c r="I740" s="442">
        <f>K734</f>
        <v>0</v>
      </c>
      <c r="J740" s="480"/>
      <c r="K740" s="206"/>
      <c r="L740" s="207"/>
      <c r="M740" s="256"/>
      <c r="N740" s="256"/>
      <c r="O740" s="256"/>
      <c r="P740" s="256"/>
      <c r="Q740" s="256"/>
    </row>
    <row r="741" spans="1:17" ht="14.25" thickBot="1">
      <c r="A741" s="521"/>
      <c r="B741" s="320" t="s">
        <v>58</v>
      </c>
      <c r="C741" s="270"/>
      <c r="D741" s="138"/>
      <c r="E741" s="138"/>
      <c r="F741" s="138"/>
      <c r="G741" s="92"/>
      <c r="H741" s="339"/>
      <c r="I741" s="487">
        <f>K735</f>
        <v>0</v>
      </c>
      <c r="J741" s="480"/>
      <c r="K741" s="206"/>
      <c r="L741" s="207"/>
      <c r="M741" s="256"/>
      <c r="N741" s="256"/>
      <c r="O741" s="256"/>
      <c r="P741" s="256"/>
      <c r="Q741" s="256"/>
    </row>
    <row r="742" spans="1:17" ht="13.5">
      <c r="A742" s="113"/>
      <c r="B742" s="305"/>
      <c r="C742" s="264"/>
      <c r="D742" s="79"/>
      <c r="E742" s="79"/>
      <c r="F742" s="79"/>
      <c r="G742" s="84"/>
      <c r="H742" s="340"/>
      <c r="I742" s="341"/>
      <c r="J742" s="475"/>
      <c r="K742" s="206"/>
      <c r="L742" s="207"/>
      <c r="M742" s="256"/>
      <c r="N742" s="256"/>
      <c r="O742" s="256"/>
      <c r="P742" s="256"/>
      <c r="Q742" s="256"/>
    </row>
    <row r="743" spans="1:17" ht="13.5">
      <c r="A743" s="113" t="s">
        <v>29</v>
      </c>
      <c r="B743" s="305" t="s">
        <v>421</v>
      </c>
      <c r="C743" s="260"/>
      <c r="D743" s="378"/>
      <c r="E743" s="378"/>
      <c r="F743" s="378"/>
      <c r="G743" s="379"/>
      <c r="H743" s="380"/>
      <c r="I743" s="381"/>
      <c r="J743" s="475"/>
      <c r="K743" s="206"/>
      <c r="L743" s="207"/>
      <c r="M743" s="256"/>
      <c r="N743" s="256"/>
      <c r="O743" s="256"/>
      <c r="P743" s="256"/>
      <c r="Q743" s="256"/>
    </row>
    <row r="744" spans="1:17" ht="13.5">
      <c r="A744" s="24"/>
      <c r="B744" s="265" t="s">
        <v>305</v>
      </c>
      <c r="C744" s="261" t="s">
        <v>306</v>
      </c>
      <c r="D744" s="366"/>
      <c r="E744" s="77" t="s">
        <v>487</v>
      </c>
      <c r="F744" s="366"/>
      <c r="G744" s="76"/>
      <c r="H744" s="370">
        <f aca="true" t="shared" si="18" ref="H744:H765">IF(F744=0,D744*G744,D744*F744*G744)</f>
        <v>0</v>
      </c>
      <c r="I744" s="448"/>
      <c r="J744" s="336"/>
      <c r="K744" s="206"/>
      <c r="L744" s="207"/>
      <c r="M744" s="256"/>
      <c r="N744" s="256"/>
      <c r="O744" s="256"/>
      <c r="P744" s="256"/>
      <c r="Q744" s="256"/>
    </row>
    <row r="745" spans="1:17" ht="13.5">
      <c r="A745" s="24"/>
      <c r="C745" s="261" t="s">
        <v>307</v>
      </c>
      <c r="D745" s="366"/>
      <c r="E745" s="77"/>
      <c r="F745" s="366"/>
      <c r="G745" s="76"/>
      <c r="H745" s="370">
        <f t="shared" si="18"/>
        <v>0</v>
      </c>
      <c r="I745" s="448"/>
      <c r="J745" s="336"/>
      <c r="K745" s="206"/>
      <c r="L745" s="207"/>
      <c r="M745" s="256"/>
      <c r="N745" s="256"/>
      <c r="O745" s="256"/>
      <c r="P745" s="256"/>
      <c r="Q745" s="256"/>
    </row>
    <row r="746" spans="1:17" ht="13.5">
      <c r="A746" s="24"/>
      <c r="C746" s="261" t="s">
        <v>308</v>
      </c>
      <c r="D746" s="366"/>
      <c r="E746" s="77"/>
      <c r="F746" s="366"/>
      <c r="G746" s="76"/>
      <c r="H746" s="370">
        <f t="shared" si="18"/>
        <v>0</v>
      </c>
      <c r="I746" s="446"/>
      <c r="J746" s="475"/>
      <c r="K746" s="206"/>
      <c r="L746" s="207"/>
      <c r="M746" s="256"/>
      <c r="N746" s="256"/>
      <c r="O746" s="256"/>
      <c r="P746" s="256"/>
      <c r="Q746" s="256"/>
    </row>
    <row r="747" spans="1:17" ht="13.5">
      <c r="A747" s="24"/>
      <c r="C747" s="261" t="s">
        <v>309</v>
      </c>
      <c r="D747" s="366"/>
      <c r="E747" s="77"/>
      <c r="F747" s="366"/>
      <c r="G747" s="76"/>
      <c r="H747" s="370">
        <f t="shared" si="18"/>
        <v>0</v>
      </c>
      <c r="I747" s="446"/>
      <c r="J747" s="475"/>
      <c r="K747" s="206"/>
      <c r="L747" s="207"/>
      <c r="M747" s="256"/>
      <c r="N747" s="256"/>
      <c r="O747" s="256"/>
      <c r="P747" s="256"/>
      <c r="Q747" s="256"/>
    </row>
    <row r="748" spans="1:17" ht="13.5">
      <c r="A748" s="24"/>
      <c r="C748" s="261" t="s">
        <v>310</v>
      </c>
      <c r="D748" s="366"/>
      <c r="E748" s="77"/>
      <c r="F748" s="366"/>
      <c r="G748" s="76"/>
      <c r="H748" s="370">
        <f t="shared" si="18"/>
        <v>0</v>
      </c>
      <c r="I748" s="373"/>
      <c r="J748" s="475"/>
      <c r="K748" s="206"/>
      <c r="L748" s="207"/>
      <c r="M748" s="256"/>
      <c r="N748" s="256"/>
      <c r="O748" s="256"/>
      <c r="P748" s="256"/>
      <c r="Q748" s="256"/>
    </row>
    <row r="749" spans="1:17" ht="13.5">
      <c r="A749" s="24"/>
      <c r="C749" s="271" t="s">
        <v>311</v>
      </c>
      <c r="D749" s="366"/>
      <c r="E749" s="77"/>
      <c r="F749" s="366"/>
      <c r="G749" s="76"/>
      <c r="H749" s="370">
        <f t="shared" si="18"/>
        <v>0</v>
      </c>
      <c r="I749" s="373"/>
      <c r="J749" s="336"/>
      <c r="K749" s="206"/>
      <c r="L749" s="207"/>
      <c r="M749" s="256"/>
      <c r="N749" s="256"/>
      <c r="O749" s="256"/>
      <c r="P749" s="256"/>
      <c r="Q749" s="256"/>
    </row>
    <row r="750" spans="1:17" ht="13.5">
      <c r="A750" s="24"/>
      <c r="C750" s="261" t="s">
        <v>312</v>
      </c>
      <c r="D750" s="366"/>
      <c r="E750" s="77"/>
      <c r="F750" s="366"/>
      <c r="G750" s="76"/>
      <c r="H750" s="370">
        <f t="shared" si="18"/>
        <v>0</v>
      </c>
      <c r="I750" s="376"/>
      <c r="J750" s="475"/>
      <c r="K750" s="206"/>
      <c r="L750" s="207"/>
      <c r="M750" s="256"/>
      <c r="N750" s="256"/>
      <c r="O750" s="256"/>
      <c r="P750" s="256"/>
      <c r="Q750" s="256"/>
    </row>
    <row r="751" spans="1:17" ht="13.5">
      <c r="A751" s="24"/>
      <c r="B751" s="288"/>
      <c r="C751" s="273" t="s">
        <v>41</v>
      </c>
      <c r="D751" s="367"/>
      <c r="E751" s="122"/>
      <c r="F751" s="367"/>
      <c r="G751" s="83"/>
      <c r="H751" s="371">
        <f t="shared" si="18"/>
        <v>0</v>
      </c>
      <c r="I751" s="375">
        <f>SUM(H744:H751)</f>
        <v>0</v>
      </c>
      <c r="J751" s="336"/>
      <c r="K751" s="206"/>
      <c r="L751" s="207"/>
      <c r="M751" s="256"/>
      <c r="N751" s="256"/>
      <c r="O751" s="256"/>
      <c r="P751" s="256"/>
      <c r="Q751" s="256"/>
    </row>
    <row r="752" spans="1:17" ht="13.5">
      <c r="A752" s="24"/>
      <c r="B752" s="261" t="s">
        <v>522</v>
      </c>
      <c r="C752" s="261" t="s">
        <v>523</v>
      </c>
      <c r="D752" s="366"/>
      <c r="E752" s="77"/>
      <c r="F752" s="366"/>
      <c r="G752" s="76"/>
      <c r="H752" s="370">
        <f t="shared" si="18"/>
        <v>0</v>
      </c>
      <c r="I752" s="373"/>
      <c r="J752" s="475"/>
      <c r="K752" s="206"/>
      <c r="L752" s="207"/>
      <c r="M752" s="256"/>
      <c r="N752" s="256"/>
      <c r="O752" s="256"/>
      <c r="P752" s="256"/>
      <c r="Q752" s="256"/>
    </row>
    <row r="753" spans="1:17" ht="13.5">
      <c r="A753" s="24"/>
      <c r="B753" s="260"/>
      <c r="C753" s="261" t="s">
        <v>315</v>
      </c>
      <c r="D753" s="366"/>
      <c r="E753" s="77"/>
      <c r="F753" s="366"/>
      <c r="G753" s="76"/>
      <c r="H753" s="370">
        <f t="shared" si="18"/>
        <v>0</v>
      </c>
      <c r="I753" s="373"/>
      <c r="J753" s="336"/>
      <c r="K753" s="206"/>
      <c r="L753" s="207"/>
      <c r="M753" s="256"/>
      <c r="N753" s="256"/>
      <c r="O753" s="256"/>
      <c r="P753" s="256"/>
      <c r="Q753" s="256"/>
    </row>
    <row r="754" spans="1:17" ht="13.5">
      <c r="A754" s="24"/>
      <c r="B754" s="260"/>
      <c r="C754" s="516" t="s">
        <v>313</v>
      </c>
      <c r="D754" s="366"/>
      <c r="E754" s="366"/>
      <c r="F754" s="366"/>
      <c r="G754" s="413"/>
      <c r="H754" s="384">
        <f t="shared" si="18"/>
        <v>0</v>
      </c>
      <c r="I754" s="408"/>
      <c r="J754" s="475"/>
      <c r="K754" s="206"/>
      <c r="L754" s="207"/>
      <c r="M754" s="256"/>
      <c r="N754" s="256"/>
      <c r="O754" s="256"/>
      <c r="P754" s="256"/>
      <c r="Q754" s="256"/>
    </row>
    <row r="755" spans="1:17" ht="13.5">
      <c r="A755" s="24"/>
      <c r="B755" s="277"/>
      <c r="C755" s="273" t="s">
        <v>314</v>
      </c>
      <c r="D755" s="367"/>
      <c r="E755" s="122"/>
      <c r="F755" s="367"/>
      <c r="G755" s="83"/>
      <c r="H755" s="371">
        <f t="shared" si="18"/>
        <v>0</v>
      </c>
      <c r="I755" s="375">
        <f>SUM(H752:H755)</f>
        <v>0</v>
      </c>
      <c r="J755" s="336"/>
      <c r="K755" s="206"/>
      <c r="L755" s="207"/>
      <c r="M755" s="256"/>
      <c r="N755" s="256"/>
      <c r="O755" s="256"/>
      <c r="P755" s="256"/>
      <c r="Q755" s="256"/>
    </row>
    <row r="756" spans="1:17" ht="13.5">
      <c r="A756" s="24"/>
      <c r="B756" s="261" t="s">
        <v>316</v>
      </c>
      <c r="C756" s="261"/>
      <c r="D756" s="366"/>
      <c r="E756" s="77"/>
      <c r="F756" s="366"/>
      <c r="G756" s="76"/>
      <c r="H756" s="370">
        <f t="shared" si="18"/>
        <v>0</v>
      </c>
      <c r="I756" s="373"/>
      <c r="J756" s="475"/>
      <c r="K756" s="206"/>
      <c r="L756" s="207"/>
      <c r="M756" s="256"/>
      <c r="N756" s="256"/>
      <c r="O756" s="256"/>
      <c r="P756" s="256"/>
      <c r="Q756" s="256"/>
    </row>
    <row r="757" spans="1:17" ht="13.5">
      <c r="A757" s="24"/>
      <c r="B757" s="273"/>
      <c r="C757" s="273"/>
      <c r="D757" s="367"/>
      <c r="E757" s="122"/>
      <c r="F757" s="367"/>
      <c r="G757" s="83"/>
      <c r="H757" s="371">
        <f t="shared" si="18"/>
        <v>0</v>
      </c>
      <c r="I757" s="375">
        <f>SUM(H756:H757)</f>
        <v>0</v>
      </c>
      <c r="J757" s="336"/>
      <c r="K757" s="206"/>
      <c r="L757" s="207"/>
      <c r="M757" s="256"/>
      <c r="N757" s="256"/>
      <c r="O757" s="256"/>
      <c r="P757" s="256"/>
      <c r="Q757" s="256"/>
    </row>
    <row r="758" spans="1:17" ht="13.5">
      <c r="A758" s="25"/>
      <c r="B758" s="261" t="s">
        <v>317</v>
      </c>
      <c r="C758" s="261"/>
      <c r="D758" s="366"/>
      <c r="E758" s="77"/>
      <c r="F758" s="366"/>
      <c r="G758" s="76"/>
      <c r="H758" s="370">
        <f t="shared" si="18"/>
        <v>0</v>
      </c>
      <c r="I758" s="373"/>
      <c r="J758" s="475"/>
      <c r="K758" s="206"/>
      <c r="L758" s="207"/>
      <c r="M758" s="256"/>
      <c r="N758" s="256"/>
      <c r="O758" s="256"/>
      <c r="P758" s="256"/>
      <c r="Q758" s="256"/>
    </row>
    <row r="759" spans="1:17" ht="13.5">
      <c r="A759" s="25"/>
      <c r="B759" s="273"/>
      <c r="C759" s="273"/>
      <c r="D759" s="367"/>
      <c r="E759" s="122"/>
      <c r="F759" s="367"/>
      <c r="G759" s="83"/>
      <c r="H759" s="371">
        <f t="shared" si="18"/>
        <v>0</v>
      </c>
      <c r="I759" s="375">
        <f>SUM(H758:H759)</f>
        <v>0</v>
      </c>
      <c r="J759" s="336"/>
      <c r="K759" s="206"/>
      <c r="L759" s="207"/>
      <c r="M759" s="256"/>
      <c r="N759" s="256"/>
      <c r="O759" s="256"/>
      <c r="P759" s="256"/>
      <c r="Q759" s="256"/>
    </row>
    <row r="760" spans="1:17" ht="15.75" customHeight="1" thickBot="1">
      <c r="A760" s="25"/>
      <c r="B760" s="261" t="s">
        <v>318</v>
      </c>
      <c r="C760" s="261"/>
      <c r="D760" s="366"/>
      <c r="E760" s="77"/>
      <c r="F760" s="366"/>
      <c r="G760" s="76"/>
      <c r="H760" s="370">
        <f t="shared" si="18"/>
        <v>0</v>
      </c>
      <c r="I760" s="373"/>
      <c r="J760" s="495"/>
      <c r="K760" s="564">
        <f>SUM(I744:I765)</f>
        <v>0</v>
      </c>
      <c r="L760" s="207"/>
      <c r="M760" s="256"/>
      <c r="N760" s="256"/>
      <c r="O760" s="256"/>
      <c r="P760" s="256"/>
      <c r="Q760" s="256"/>
    </row>
    <row r="761" spans="1:17" ht="13.5">
      <c r="A761" s="25"/>
      <c r="B761" s="273"/>
      <c r="C761" s="273"/>
      <c r="D761" s="367"/>
      <c r="E761" s="122"/>
      <c r="F761" s="367"/>
      <c r="G761" s="83"/>
      <c r="H761" s="371">
        <f t="shared" si="18"/>
        <v>0</v>
      </c>
      <c r="I761" s="375">
        <f>SUM(H760:H761)</f>
        <v>0</v>
      </c>
      <c r="J761" s="344"/>
      <c r="K761" s="223"/>
      <c r="L761" s="207"/>
      <c r="M761" s="256"/>
      <c r="N761" s="256"/>
      <c r="O761" s="256"/>
      <c r="P761" s="256"/>
      <c r="Q761" s="256"/>
    </row>
    <row r="762" spans="1:17" ht="15" customHeight="1">
      <c r="A762" s="25"/>
      <c r="B762" s="261" t="s">
        <v>509</v>
      </c>
      <c r="C762" s="261"/>
      <c r="D762" s="366"/>
      <c r="E762" s="77"/>
      <c r="F762" s="366"/>
      <c r="G762" s="76"/>
      <c r="H762" s="370">
        <f t="shared" si="18"/>
        <v>0</v>
      </c>
      <c r="I762" s="373"/>
      <c r="J762" s="210"/>
      <c r="K762" s="206"/>
      <c r="L762" s="207"/>
      <c r="M762" s="256"/>
      <c r="N762" s="256"/>
      <c r="O762" s="256"/>
      <c r="P762" s="256"/>
      <c r="Q762" s="256"/>
    </row>
    <row r="763" spans="1:17" ht="13.5">
      <c r="A763" s="25"/>
      <c r="B763" s="277"/>
      <c r="C763" s="273"/>
      <c r="D763" s="367"/>
      <c r="E763" s="122"/>
      <c r="F763" s="367"/>
      <c r="G763" s="83"/>
      <c r="H763" s="371">
        <f t="shared" si="18"/>
        <v>0</v>
      </c>
      <c r="I763" s="375">
        <f>SUM(H762:H763)</f>
        <v>0</v>
      </c>
      <c r="J763" s="475"/>
      <c r="K763" s="560"/>
      <c r="L763" s="560"/>
      <c r="M763" s="256"/>
      <c r="N763" s="256"/>
      <c r="O763" s="256"/>
      <c r="P763" s="256"/>
      <c r="Q763" s="256"/>
    </row>
    <row r="764" spans="1:17" ht="13.5">
      <c r="A764" s="25"/>
      <c r="B764" s="261" t="s">
        <v>124</v>
      </c>
      <c r="C764" s="261"/>
      <c r="D764" s="366"/>
      <c r="E764" s="77"/>
      <c r="F764" s="366"/>
      <c r="G764" s="76"/>
      <c r="H764" s="370">
        <f t="shared" si="18"/>
        <v>0</v>
      </c>
      <c r="I764" s="373"/>
      <c r="J764" s="336"/>
      <c r="K764" s="556"/>
      <c r="L764" s="557"/>
      <c r="M764" s="256"/>
      <c r="N764" s="256"/>
      <c r="O764" s="256"/>
      <c r="P764" s="256"/>
      <c r="Q764" s="256"/>
    </row>
    <row r="765" spans="1:17" ht="14.25" thickBot="1">
      <c r="A765" s="199"/>
      <c r="B765" s="262"/>
      <c r="C765" s="262"/>
      <c r="D765" s="383"/>
      <c r="E765" s="121"/>
      <c r="F765" s="383"/>
      <c r="G765" s="80"/>
      <c r="H765" s="372">
        <f t="shared" si="18"/>
        <v>0</v>
      </c>
      <c r="I765" s="377">
        <f>SUM(H764:H765)</f>
        <v>0</v>
      </c>
      <c r="J765" s="475"/>
      <c r="K765" s="560"/>
      <c r="L765" s="560"/>
      <c r="M765" s="256"/>
      <c r="N765" s="256"/>
      <c r="O765" s="256"/>
      <c r="P765" s="256"/>
      <c r="Q765" s="256"/>
    </row>
    <row r="766" spans="1:17" ht="14.25" thickBot="1">
      <c r="A766" s="199"/>
      <c r="B766" s="302" t="s">
        <v>422</v>
      </c>
      <c r="C766" s="263"/>
      <c r="D766" s="136"/>
      <c r="E766" s="136"/>
      <c r="F766" s="136"/>
      <c r="G766" s="90"/>
      <c r="H766" s="343"/>
      <c r="I766" s="482">
        <f>K760</f>
        <v>0</v>
      </c>
      <c r="J766" s="336"/>
      <c r="K766" s="556"/>
      <c r="L766" s="557"/>
      <c r="M766" s="256"/>
      <c r="N766" s="256"/>
      <c r="O766" s="256"/>
      <c r="P766" s="256"/>
      <c r="Q766" s="256"/>
    </row>
    <row r="767" spans="1:17" ht="13.5">
      <c r="A767" s="200"/>
      <c r="B767" s="260"/>
      <c r="C767" s="260"/>
      <c r="D767" s="119"/>
      <c r="E767" s="119"/>
      <c r="F767" s="119"/>
      <c r="G767" s="81"/>
      <c r="H767" s="172"/>
      <c r="I767" s="344"/>
      <c r="J767" s="475"/>
      <c r="K767" s="560"/>
      <c r="L767" s="560"/>
      <c r="M767" s="256"/>
      <c r="N767" s="256"/>
      <c r="O767" s="256"/>
      <c r="P767" s="256"/>
      <c r="Q767" s="256"/>
    </row>
    <row r="768" spans="1:17" ht="13.5">
      <c r="A768" s="113" t="s">
        <v>30</v>
      </c>
      <c r="B768" s="341" t="s">
        <v>319</v>
      </c>
      <c r="C768" s="264"/>
      <c r="D768" s="378"/>
      <c r="E768" s="378"/>
      <c r="F768" s="378"/>
      <c r="G768" s="379"/>
      <c r="H768" s="380"/>
      <c r="I768" s="381"/>
      <c r="J768" s="336"/>
      <c r="K768" s="556"/>
      <c r="L768" s="557"/>
      <c r="M768" s="256"/>
      <c r="N768" s="256"/>
      <c r="O768" s="256"/>
      <c r="P768" s="256"/>
      <c r="Q768" s="256"/>
    </row>
    <row r="769" spans="1:17" ht="13.5">
      <c r="A769" s="24"/>
      <c r="B769" s="261" t="s">
        <v>390</v>
      </c>
      <c r="C769" s="516" t="s">
        <v>89</v>
      </c>
      <c r="D769" s="365"/>
      <c r="E769" s="132"/>
      <c r="F769" s="365"/>
      <c r="G769" s="88"/>
      <c r="H769" s="370">
        <f>IF(F769=0,D769*G769,D769*F769*G769)</f>
        <v>0</v>
      </c>
      <c r="I769" s="373"/>
      <c r="J769" s="475"/>
      <c r="K769" s="556"/>
      <c r="L769" s="557"/>
      <c r="M769" s="256"/>
      <c r="N769" s="256"/>
      <c r="O769" s="256"/>
      <c r="P769" s="256"/>
      <c r="Q769" s="256"/>
    </row>
    <row r="770" spans="1:17" ht="13.5">
      <c r="A770"/>
      <c r="B770" s="266"/>
      <c r="C770" s="266" t="s">
        <v>86</v>
      </c>
      <c r="D770" s="393"/>
      <c r="E770" s="123"/>
      <c r="F770" s="395"/>
      <c r="G770" s="124"/>
      <c r="H770" s="371">
        <f>(H769*D770)</f>
        <v>0</v>
      </c>
      <c r="I770" s="375">
        <f>SUM(H769:H770)</f>
        <v>0</v>
      </c>
      <c r="J770" s="336"/>
      <c r="K770" s="556"/>
      <c r="L770" s="557"/>
      <c r="M770" s="256"/>
      <c r="N770" s="256"/>
      <c r="O770" s="256"/>
      <c r="P770" s="256"/>
      <c r="Q770" s="256"/>
    </row>
    <row r="771" spans="1:17" ht="13.5">
      <c r="A771" s="24"/>
      <c r="B771" s="517" t="s">
        <v>261</v>
      </c>
      <c r="C771" s="518" t="s">
        <v>89</v>
      </c>
      <c r="D771" s="365"/>
      <c r="E771" s="132"/>
      <c r="F771" s="365"/>
      <c r="G771" s="88"/>
      <c r="H771" s="370">
        <f>IF(F771=0,D771*G771,D771*F771*G771)</f>
        <v>0</v>
      </c>
      <c r="I771" s="373"/>
      <c r="J771" s="475"/>
      <c r="K771" s="560"/>
      <c r="L771" s="560"/>
      <c r="M771" s="256"/>
      <c r="N771" s="256"/>
      <c r="O771" s="256"/>
      <c r="P771" s="256"/>
      <c r="Q771" s="256"/>
    </row>
    <row r="772" spans="1:17" ht="13.5">
      <c r="A772" s="24"/>
      <c r="B772" s="266"/>
      <c r="C772" s="266" t="s">
        <v>86</v>
      </c>
      <c r="D772" s="393"/>
      <c r="E772" s="123"/>
      <c r="F772" s="395"/>
      <c r="G772" s="124"/>
      <c r="H772" s="371">
        <f>(H771*D772)</f>
        <v>0</v>
      </c>
      <c r="I772" s="375">
        <f>SUM(H771:H772)</f>
        <v>0</v>
      </c>
      <c r="J772" s="336"/>
      <c r="K772" s="556"/>
      <c r="L772" s="557"/>
      <c r="M772" s="256"/>
      <c r="N772" s="256"/>
      <c r="O772" s="256"/>
      <c r="P772" s="256"/>
      <c r="Q772" s="256"/>
    </row>
    <row r="773" spans="1:17" ht="13.5">
      <c r="A773" s="24"/>
      <c r="B773" s="261" t="s">
        <v>321</v>
      </c>
      <c r="C773" s="518" t="s">
        <v>89</v>
      </c>
      <c r="D773" s="365"/>
      <c r="E773" s="132"/>
      <c r="F773" s="365"/>
      <c r="G773" s="88"/>
      <c r="H773" s="370">
        <f>IF(F773=0,D773*G773,D773*F773*G773)</f>
        <v>0</v>
      </c>
      <c r="I773" s="373"/>
      <c r="J773" s="336"/>
      <c r="K773" s="569"/>
      <c r="L773" s="207"/>
      <c r="M773" s="256"/>
      <c r="N773" s="256"/>
      <c r="O773" s="256"/>
      <c r="P773" s="256"/>
      <c r="Q773" s="256"/>
    </row>
    <row r="774" spans="1:17" ht="13.5">
      <c r="A774" s="24"/>
      <c r="B774" s="266"/>
      <c r="C774" s="266" t="s">
        <v>86</v>
      </c>
      <c r="D774" s="393"/>
      <c r="E774" s="123"/>
      <c r="F774" s="395"/>
      <c r="G774" s="124"/>
      <c r="H774" s="371">
        <f>(H773*D774)</f>
        <v>0</v>
      </c>
      <c r="I774" s="375">
        <f>SUM(H773:H774)</f>
        <v>0</v>
      </c>
      <c r="J774" s="336"/>
      <c r="K774" s="569"/>
      <c r="L774" s="207"/>
      <c r="M774" s="256"/>
      <c r="N774" s="256"/>
      <c r="O774" s="256"/>
      <c r="P774" s="256"/>
      <c r="Q774" s="256"/>
    </row>
    <row r="775" spans="1:17" ht="13.5">
      <c r="A775" s="24"/>
      <c r="B775" s="261" t="s">
        <v>391</v>
      </c>
      <c r="C775" s="518" t="s">
        <v>89</v>
      </c>
      <c r="D775" s="365"/>
      <c r="E775" s="132"/>
      <c r="F775" s="365"/>
      <c r="G775" s="88"/>
      <c r="H775" s="370">
        <f>IF(F775=0,D775*G775,D775*F775*G775)</f>
        <v>0</v>
      </c>
      <c r="I775" s="373"/>
      <c r="J775" s="475"/>
      <c r="K775" s="556"/>
      <c r="L775" s="557"/>
      <c r="M775" s="256"/>
      <c r="N775" s="256"/>
      <c r="O775" s="256"/>
      <c r="P775" s="256"/>
      <c r="Q775" s="256"/>
    </row>
    <row r="776" spans="1:17" ht="13.5">
      <c r="A776" s="24"/>
      <c r="B776" s="266"/>
      <c r="C776" s="266" t="s">
        <v>86</v>
      </c>
      <c r="D776" s="393"/>
      <c r="E776" s="123"/>
      <c r="F776" s="395"/>
      <c r="G776" s="124"/>
      <c r="H776" s="371">
        <f>(H775*D776)</f>
        <v>0</v>
      </c>
      <c r="I776" s="375">
        <f>SUM(H775:H776)</f>
        <v>0</v>
      </c>
      <c r="J776" s="336"/>
      <c r="K776" s="556"/>
      <c r="L776" s="557"/>
      <c r="M776" s="256"/>
      <c r="N776" s="256"/>
      <c r="O776" s="256"/>
      <c r="P776" s="256"/>
      <c r="Q776" s="256"/>
    </row>
    <row r="777" spans="1:17" ht="13.5">
      <c r="A777" s="24"/>
      <c r="B777" s="261" t="s">
        <v>83</v>
      </c>
      <c r="C777" s="518" t="s">
        <v>89</v>
      </c>
      <c r="D777" s="365"/>
      <c r="E777" s="132"/>
      <c r="F777" s="365"/>
      <c r="G777" s="88"/>
      <c r="H777" s="370">
        <f>IF(F777=0,D777*G777,D777*F777*G777)</f>
        <v>0</v>
      </c>
      <c r="I777" s="373"/>
      <c r="J777" s="475"/>
      <c r="K777" s="569"/>
      <c r="L777" s="207"/>
      <c r="M777" s="256"/>
      <c r="N777" s="256"/>
      <c r="O777" s="256"/>
      <c r="P777" s="256"/>
      <c r="Q777" s="256"/>
    </row>
    <row r="778" spans="1:17" ht="13.5">
      <c r="A778" s="24"/>
      <c r="B778" s="266"/>
      <c r="C778" s="266" t="s">
        <v>86</v>
      </c>
      <c r="D778" s="393"/>
      <c r="E778" s="123"/>
      <c r="F778" s="395"/>
      <c r="G778" s="124"/>
      <c r="H778" s="371">
        <f>(H777*D778)</f>
        <v>0</v>
      </c>
      <c r="I778" s="375">
        <f>SUM(H777:H778)</f>
        <v>0</v>
      </c>
      <c r="J778" s="336"/>
      <c r="K778" s="569"/>
      <c r="L778" s="207"/>
      <c r="M778" s="256"/>
      <c r="N778" s="256"/>
      <c r="O778" s="256"/>
      <c r="P778" s="256"/>
      <c r="Q778" s="256"/>
    </row>
    <row r="779" spans="1:17" ht="13.5">
      <c r="A779" s="24"/>
      <c r="B779" s="265" t="s">
        <v>322</v>
      </c>
      <c r="C779" s="275"/>
      <c r="D779" s="366"/>
      <c r="E779" s="77"/>
      <c r="F779" s="366"/>
      <c r="G779" s="139"/>
      <c r="H779" s="370"/>
      <c r="I779" s="376"/>
      <c r="J779" s="475"/>
      <c r="K779" s="556"/>
      <c r="L779" s="557"/>
      <c r="M779" s="256"/>
      <c r="N779" s="256"/>
      <c r="O779" s="256"/>
      <c r="P779" s="256"/>
      <c r="Q779" s="256"/>
    </row>
    <row r="780" spans="1:17" ht="13.5">
      <c r="A780" s="24"/>
      <c r="B780" s="265" t="s">
        <v>323</v>
      </c>
      <c r="C780" s="275"/>
      <c r="D780" s="366"/>
      <c r="E780" s="77"/>
      <c r="F780" s="366"/>
      <c r="G780" s="76"/>
      <c r="H780" s="370">
        <f>IF(F780=0,D780*G780,D780*F780*G780)</f>
        <v>0</v>
      </c>
      <c r="I780" s="376"/>
      <c r="J780" s="480"/>
      <c r="K780" s="556"/>
      <c r="L780" s="557"/>
      <c r="M780" s="256"/>
      <c r="N780" s="256"/>
      <c r="O780" s="256"/>
      <c r="P780" s="256"/>
      <c r="Q780" s="256"/>
    </row>
    <row r="781" spans="1:17" ht="13.5">
      <c r="A781" s="24"/>
      <c r="B781" s="261" t="s">
        <v>324</v>
      </c>
      <c r="C781" s="261" t="s">
        <v>325</v>
      </c>
      <c r="D781" s="366"/>
      <c r="E781" s="77"/>
      <c r="F781" s="366"/>
      <c r="G781" s="76"/>
      <c r="H781" s="370">
        <f>IF(F781=0,D781*G781,D781*F781*G781)</f>
        <v>0</v>
      </c>
      <c r="I781" s="373"/>
      <c r="J781" s="475"/>
      <c r="K781" s="556"/>
      <c r="L781" s="557"/>
      <c r="M781" s="256"/>
      <c r="N781" s="256"/>
      <c r="O781" s="256"/>
      <c r="P781" s="256"/>
      <c r="Q781" s="256"/>
    </row>
    <row r="782" spans="1:17" ht="13.5">
      <c r="A782" s="24"/>
      <c r="B782" s="455"/>
      <c r="C782" s="273" t="s">
        <v>326</v>
      </c>
      <c r="D782" s="367"/>
      <c r="E782" s="122"/>
      <c r="F782" s="367"/>
      <c r="G782" s="83"/>
      <c r="H782" s="371">
        <f>IF(F782=0,D782*G782,D782*F782*G782)</f>
        <v>0</v>
      </c>
      <c r="I782" s="375">
        <f>SUM(H780:H782)</f>
        <v>0</v>
      </c>
      <c r="J782" s="336"/>
      <c r="K782" s="556"/>
      <c r="L782" s="557"/>
      <c r="M782" s="256"/>
      <c r="N782" s="256"/>
      <c r="O782" s="256"/>
      <c r="P782" s="256"/>
      <c r="Q782" s="256"/>
    </row>
    <row r="783" spans="1:17" ht="13.5">
      <c r="A783" s="24"/>
      <c r="B783" s="261" t="s">
        <v>39</v>
      </c>
      <c r="C783" s="261" t="s">
        <v>127</v>
      </c>
      <c r="D783" s="366"/>
      <c r="E783" s="77"/>
      <c r="F783" s="366"/>
      <c r="G783" s="76"/>
      <c r="H783" s="370">
        <f>IF(F783=0,D783*G783,D783*F783*G783)</f>
        <v>0</v>
      </c>
      <c r="I783" s="373"/>
      <c r="J783" s="475"/>
      <c r="K783" s="556"/>
      <c r="L783" s="557"/>
      <c r="M783" s="256"/>
      <c r="N783" s="256"/>
      <c r="O783" s="256"/>
      <c r="P783" s="256"/>
      <c r="Q783" s="256"/>
    </row>
    <row r="784" spans="1:17" ht="13.5">
      <c r="A784" s="24"/>
      <c r="B784" s="455"/>
      <c r="C784" s="273" t="s">
        <v>327</v>
      </c>
      <c r="D784" s="367"/>
      <c r="E784" s="122"/>
      <c r="F784" s="367"/>
      <c r="G784" s="83"/>
      <c r="H784" s="371">
        <f>IF(F784=0,D784*G784,D784*F784*G784)</f>
        <v>0</v>
      </c>
      <c r="I784" s="375">
        <f>SUM(H783:H784)</f>
        <v>0</v>
      </c>
      <c r="J784" s="336"/>
      <c r="K784" s="556"/>
      <c r="L784" s="557"/>
      <c r="M784" s="256"/>
      <c r="N784" s="256"/>
      <c r="O784" s="256"/>
      <c r="P784" s="256"/>
      <c r="Q784" s="256"/>
    </row>
    <row r="785" spans="1:17" ht="13.5">
      <c r="A785" s="24"/>
      <c r="B785" s="261" t="s">
        <v>46</v>
      </c>
      <c r="C785" s="261"/>
      <c r="D785" s="366"/>
      <c r="E785" s="77"/>
      <c r="F785" s="366"/>
      <c r="G785" s="76"/>
      <c r="H785" s="370"/>
      <c r="I785" s="373"/>
      <c r="J785" s="475"/>
      <c r="K785" s="556"/>
      <c r="L785" s="207"/>
      <c r="M785" s="256"/>
      <c r="N785" s="256"/>
      <c r="O785" s="256"/>
      <c r="P785" s="256"/>
      <c r="Q785" s="256"/>
    </row>
    <row r="786" spans="1:17" ht="13.5">
      <c r="A786" s="24"/>
      <c r="B786" s="261" t="s">
        <v>392</v>
      </c>
      <c r="C786" s="261"/>
      <c r="D786" s="366"/>
      <c r="E786" s="77"/>
      <c r="F786" s="366"/>
      <c r="G786" s="76"/>
      <c r="H786" s="370">
        <f aca="true" t="shared" si="19" ref="H786:H792">IF(F786=0,D786*G786,D786*F786*G786)</f>
        <v>0</v>
      </c>
      <c r="I786" s="446"/>
      <c r="J786" s="336"/>
      <c r="K786" s="556"/>
      <c r="L786" s="207"/>
      <c r="M786" s="256"/>
      <c r="N786" s="256"/>
      <c r="O786" s="256"/>
      <c r="P786" s="256"/>
      <c r="Q786" s="256"/>
    </row>
    <row r="787" spans="1:17" ht="15.75" customHeight="1" thickBot="1">
      <c r="A787" s="24"/>
      <c r="B787" s="261" t="s">
        <v>328</v>
      </c>
      <c r="C787" s="261"/>
      <c r="D787" s="366"/>
      <c r="E787" s="77"/>
      <c r="F787" s="366"/>
      <c r="G787" s="139"/>
      <c r="H787" s="370">
        <f t="shared" si="19"/>
        <v>0</v>
      </c>
      <c r="I787" s="373"/>
      <c r="J787" s="499"/>
      <c r="K787" s="564">
        <f>SUM(I769:I792)</f>
        <v>0</v>
      </c>
      <c r="L787" s="207"/>
      <c r="M787" s="256"/>
      <c r="N787" s="256"/>
      <c r="O787" s="256"/>
      <c r="P787" s="256"/>
      <c r="Q787" s="256"/>
    </row>
    <row r="788" spans="1:17" ht="13.5">
      <c r="A788" s="24"/>
      <c r="B788" s="273" t="s">
        <v>329</v>
      </c>
      <c r="C788" s="273"/>
      <c r="D788" s="367"/>
      <c r="E788" s="122"/>
      <c r="F788" s="367"/>
      <c r="G788" s="83"/>
      <c r="H788" s="371">
        <f t="shared" si="19"/>
        <v>0</v>
      </c>
      <c r="I788" s="375">
        <f>SUM(H786:H788)</f>
        <v>0</v>
      </c>
      <c r="J788" s="223"/>
      <c r="K788" s="223"/>
      <c r="L788" s="207"/>
      <c r="M788" s="256"/>
      <c r="N788" s="256"/>
      <c r="O788" s="256"/>
      <c r="P788" s="256"/>
      <c r="Q788" s="256"/>
    </row>
    <row r="789" spans="1:17" ht="15" customHeight="1">
      <c r="A789" s="24"/>
      <c r="B789" s="261" t="s">
        <v>292</v>
      </c>
      <c r="C789" s="261"/>
      <c r="D789" s="366"/>
      <c r="E789" s="77"/>
      <c r="F789" s="366"/>
      <c r="G789" s="76"/>
      <c r="H789" s="370">
        <f t="shared" si="19"/>
        <v>0</v>
      </c>
      <c r="I789" s="373"/>
      <c r="J789" s="210"/>
      <c r="K789" s="206"/>
      <c r="L789" s="207"/>
      <c r="M789" s="256"/>
      <c r="N789" s="256"/>
      <c r="O789" s="256"/>
      <c r="P789" s="256"/>
      <c r="Q789" s="256"/>
    </row>
    <row r="790" spans="1:17" ht="13.5">
      <c r="A790" s="24"/>
      <c r="B790" s="273"/>
      <c r="C790" s="451"/>
      <c r="D790" s="367"/>
      <c r="E790" s="122"/>
      <c r="F790" s="367"/>
      <c r="G790" s="83"/>
      <c r="H790" s="371">
        <f t="shared" si="19"/>
        <v>0</v>
      </c>
      <c r="I790" s="375">
        <f>SUM(H789:H790)</f>
        <v>0</v>
      </c>
      <c r="J790" s="480"/>
      <c r="K790" s="223"/>
      <c r="L790" s="207"/>
      <c r="M790" s="256"/>
      <c r="N790" s="256"/>
      <c r="O790" s="256"/>
      <c r="P790" s="256"/>
      <c r="Q790" s="256"/>
    </row>
    <row r="791" spans="1:17" ht="13.5">
      <c r="A791" s="24"/>
      <c r="B791" s="261" t="s">
        <v>124</v>
      </c>
      <c r="C791" s="261"/>
      <c r="D791" s="366"/>
      <c r="E791" s="77"/>
      <c r="F791" s="366"/>
      <c r="G791" s="76"/>
      <c r="H791" s="370">
        <f t="shared" si="19"/>
        <v>0</v>
      </c>
      <c r="I791" s="373"/>
      <c r="J791" s="336"/>
      <c r="K791" s="223"/>
      <c r="L791" s="207"/>
      <c r="M791" s="256"/>
      <c r="N791" s="256"/>
      <c r="O791" s="256"/>
      <c r="P791" s="256"/>
      <c r="Q791" s="256"/>
    </row>
    <row r="792" spans="1:17" ht="14.25" thickBot="1">
      <c r="A792" s="201"/>
      <c r="B792" s="262"/>
      <c r="C792" s="262"/>
      <c r="D792" s="383"/>
      <c r="E792" s="121"/>
      <c r="F792" s="383"/>
      <c r="G792" s="80"/>
      <c r="H792" s="372">
        <f t="shared" si="19"/>
        <v>0</v>
      </c>
      <c r="I792" s="377">
        <f>SUM(H791:H792)</f>
        <v>0</v>
      </c>
      <c r="J792" s="344"/>
      <c r="K792" s="223"/>
      <c r="L792" s="207"/>
      <c r="M792" s="256"/>
      <c r="N792" s="256"/>
      <c r="O792" s="256"/>
      <c r="P792" s="256"/>
      <c r="Q792" s="256"/>
    </row>
    <row r="793" spans="1:17" ht="14.25" thickBot="1">
      <c r="A793" s="201"/>
      <c r="B793" s="302" t="s">
        <v>320</v>
      </c>
      <c r="C793" s="263"/>
      <c r="D793" s="136"/>
      <c r="E793" s="136"/>
      <c r="F793" s="136"/>
      <c r="G793" s="90"/>
      <c r="H793" s="343"/>
      <c r="I793" s="493">
        <f>K787</f>
        <v>0</v>
      </c>
      <c r="J793" s="344"/>
      <c r="K793" s="223"/>
      <c r="L793" s="207"/>
      <c r="M793" s="256"/>
      <c r="N793" s="256"/>
      <c r="O793" s="256"/>
      <c r="P793" s="256"/>
      <c r="Q793" s="256"/>
    </row>
    <row r="794" spans="1:17" ht="13.5">
      <c r="A794" s="24"/>
      <c r="B794" s="260"/>
      <c r="C794" s="260"/>
      <c r="D794" s="119"/>
      <c r="E794" s="119"/>
      <c r="F794" s="119"/>
      <c r="G794" s="81"/>
      <c r="H794" s="172"/>
      <c r="I794" s="223"/>
      <c r="J794" s="344"/>
      <c r="K794" s="223"/>
      <c r="L794" s="207"/>
      <c r="M794" s="256"/>
      <c r="N794" s="256"/>
      <c r="O794" s="256"/>
      <c r="P794" s="256"/>
      <c r="Q794" s="256"/>
    </row>
    <row r="795" spans="1:17" ht="13.5">
      <c r="A795" s="113" t="s">
        <v>31</v>
      </c>
      <c r="B795" s="305" t="s">
        <v>330</v>
      </c>
      <c r="C795" s="264"/>
      <c r="D795" s="378"/>
      <c r="E795" s="378"/>
      <c r="F795" s="378"/>
      <c r="G795" s="379"/>
      <c r="H795" s="380"/>
      <c r="I795" s="381"/>
      <c r="J795" s="344"/>
      <c r="K795" s="223"/>
      <c r="L795" s="207"/>
      <c r="M795" s="256"/>
      <c r="N795" s="256"/>
      <c r="O795" s="256"/>
      <c r="P795" s="256"/>
      <c r="Q795" s="256"/>
    </row>
    <row r="796" spans="1:17" ht="13.5">
      <c r="A796" s="24"/>
      <c r="B796" s="261" t="s">
        <v>183</v>
      </c>
      <c r="C796" s="261"/>
      <c r="D796" s="366"/>
      <c r="E796" s="77"/>
      <c r="F796" s="366"/>
      <c r="G796" s="76"/>
      <c r="H796" s="370"/>
      <c r="I796" s="446"/>
      <c r="J796" s="480"/>
      <c r="K796" s="206"/>
      <c r="L796" s="207"/>
      <c r="M796" s="256"/>
      <c r="N796" s="256"/>
      <c r="O796" s="256"/>
      <c r="P796" s="256"/>
      <c r="Q796" s="256"/>
    </row>
    <row r="797" spans="1:17" s="290" customFormat="1" ht="13.5">
      <c r="A797" s="24"/>
      <c r="B797" s="261"/>
      <c r="C797" s="261" t="s">
        <v>334</v>
      </c>
      <c r="D797" s="366"/>
      <c r="E797" s="77"/>
      <c r="F797" s="366"/>
      <c r="G797" s="76"/>
      <c r="H797" s="370">
        <f aca="true" t="shared" si="20" ref="H797:H805">IF(F797=0,D797*G797,D797*F797*G797)</f>
        <v>0</v>
      </c>
      <c r="I797" s="376"/>
      <c r="J797" s="480"/>
      <c r="K797" s="206"/>
      <c r="L797" s="207"/>
      <c r="M797" s="289"/>
      <c r="N797" s="289"/>
      <c r="O797" s="289"/>
      <c r="P797" s="289"/>
      <c r="Q797" s="289"/>
    </row>
    <row r="798" spans="1:17" ht="13.5">
      <c r="A798" s="24"/>
      <c r="B798" s="261"/>
      <c r="C798" s="593" t="s">
        <v>335</v>
      </c>
      <c r="D798" s="366"/>
      <c r="E798" s="77"/>
      <c r="F798" s="366"/>
      <c r="G798" s="76"/>
      <c r="H798" s="370">
        <f t="shared" si="20"/>
        <v>0</v>
      </c>
      <c r="I798" s="450"/>
      <c r="J798" s="480"/>
      <c r="K798" s="206"/>
      <c r="L798" s="207"/>
      <c r="M798" s="256"/>
      <c r="N798" s="256"/>
      <c r="O798" s="256"/>
      <c r="P798" s="256"/>
      <c r="Q798" s="256"/>
    </row>
    <row r="799" spans="1:17" ht="13.5">
      <c r="A799" s="24"/>
      <c r="B799" s="261"/>
      <c r="C799" s="593" t="s">
        <v>567</v>
      </c>
      <c r="D799" s="366"/>
      <c r="E799" s="77"/>
      <c r="F799" s="366"/>
      <c r="G799" s="76"/>
      <c r="H799" s="370">
        <f>IF(F799=0,D799*G799,D799*F799*G799)</f>
        <v>0</v>
      </c>
      <c r="I799" s="450"/>
      <c r="J799" s="336"/>
      <c r="K799" s="556"/>
      <c r="L799" s="570"/>
      <c r="M799" s="256"/>
      <c r="N799" s="256"/>
      <c r="O799" s="256"/>
      <c r="P799" s="256"/>
      <c r="Q799" s="256"/>
    </row>
    <row r="800" spans="1:17" ht="15.75" customHeight="1" thickBot="1">
      <c r="A800" s="24"/>
      <c r="B800" s="261" t="s">
        <v>568</v>
      </c>
      <c r="C800" s="625"/>
      <c r="D800" s="366"/>
      <c r="E800" s="77"/>
      <c r="F800" s="366"/>
      <c r="G800" s="76"/>
      <c r="H800" s="370">
        <f>IF(F800=0,D800*G800,D800*F800*G800)</f>
        <v>0</v>
      </c>
      <c r="I800" s="450"/>
      <c r="J800" s="344"/>
      <c r="K800" s="223">
        <f>SUM(I796:I805)</f>
        <v>0</v>
      </c>
      <c r="L800" s="207"/>
      <c r="M800" s="256"/>
      <c r="N800" s="256"/>
      <c r="O800" s="256"/>
      <c r="P800" s="256"/>
      <c r="Q800" s="256"/>
    </row>
    <row r="801" spans="1:17" ht="15.75" customHeight="1" thickBot="1">
      <c r="A801" s="24"/>
      <c r="B801" s="261" t="s">
        <v>521</v>
      </c>
      <c r="C801" s="625"/>
      <c r="D801" s="366"/>
      <c r="E801" s="77"/>
      <c r="F801" s="366"/>
      <c r="G801" s="76"/>
      <c r="H801" s="370">
        <f t="shared" si="20"/>
        <v>0</v>
      </c>
      <c r="I801" s="450"/>
      <c r="J801" s="497"/>
      <c r="K801" s="568">
        <f>SUM(K737:K800)</f>
        <v>0</v>
      </c>
      <c r="L801" s="207"/>
      <c r="M801" s="256"/>
      <c r="N801" s="256"/>
      <c r="O801" s="256"/>
      <c r="P801" s="256"/>
      <c r="Q801" s="256"/>
    </row>
    <row r="802" spans="1:17" ht="15" customHeight="1">
      <c r="A802" s="24"/>
      <c r="B802" s="261" t="s">
        <v>337</v>
      </c>
      <c r="C802" s="261"/>
      <c r="D802" s="366"/>
      <c r="E802" s="77"/>
      <c r="F802" s="366"/>
      <c r="G802" s="76"/>
      <c r="H802" s="370">
        <f t="shared" si="20"/>
        <v>0</v>
      </c>
      <c r="I802" s="446"/>
      <c r="J802" s="341"/>
      <c r="K802" s="571"/>
      <c r="L802" s="207"/>
      <c r="M802" s="256"/>
      <c r="N802" s="256"/>
      <c r="O802" s="256"/>
      <c r="P802" s="256"/>
      <c r="Q802" s="256"/>
    </row>
    <row r="803" spans="1:17" ht="15.75" customHeight="1">
      <c r="A803" s="24"/>
      <c r="B803" s="261" t="s">
        <v>336</v>
      </c>
      <c r="C803" s="261"/>
      <c r="D803" s="366"/>
      <c r="E803" s="77"/>
      <c r="F803" s="366"/>
      <c r="G803" s="76"/>
      <c r="H803" s="370">
        <f t="shared" si="20"/>
        <v>0</v>
      </c>
      <c r="I803" s="446"/>
      <c r="J803" s="473"/>
      <c r="K803" s="473"/>
      <c r="L803" s="207"/>
      <c r="M803" s="256"/>
      <c r="N803" s="256"/>
      <c r="O803" s="256"/>
      <c r="P803" s="256"/>
      <c r="Q803" s="256"/>
    </row>
    <row r="804" spans="1:17" ht="15.75" customHeight="1">
      <c r="A804" s="24"/>
      <c r="B804" s="261" t="s">
        <v>333</v>
      </c>
      <c r="C804" s="261"/>
      <c r="D804" s="366"/>
      <c r="E804" s="77"/>
      <c r="F804" s="366"/>
      <c r="G804" s="76"/>
      <c r="H804" s="370">
        <f t="shared" si="20"/>
        <v>0</v>
      </c>
      <c r="I804" s="446"/>
      <c r="J804" s="473"/>
      <c r="K804" s="473"/>
      <c r="L804" s="207"/>
      <c r="M804" s="256"/>
      <c r="N804" s="256"/>
      <c r="O804" s="256"/>
      <c r="P804" s="256"/>
      <c r="Q804" s="256"/>
    </row>
    <row r="805" spans="1:17" ht="15.75" customHeight="1" thickBot="1">
      <c r="A805" s="201"/>
      <c r="B805" s="262" t="s">
        <v>124</v>
      </c>
      <c r="C805" s="262"/>
      <c r="D805" s="383"/>
      <c r="E805" s="121"/>
      <c r="F805" s="383"/>
      <c r="G805" s="80"/>
      <c r="H805" s="386">
        <f t="shared" si="20"/>
        <v>0</v>
      </c>
      <c r="I805" s="377">
        <f>SUM(H797:H805)</f>
        <v>0</v>
      </c>
      <c r="J805" s="211"/>
      <c r="K805" s="473"/>
      <c r="L805" s="207"/>
      <c r="M805" s="256"/>
      <c r="N805" s="256"/>
      <c r="O805" s="256"/>
      <c r="P805" s="256"/>
      <c r="Q805" s="256"/>
    </row>
    <row r="806" spans="1:17" ht="15.75" customHeight="1" thickBot="1">
      <c r="A806" s="24"/>
      <c r="B806" s="296" t="s">
        <v>331</v>
      </c>
      <c r="C806" s="260"/>
      <c r="D806" s="119"/>
      <c r="E806" s="119"/>
      <c r="F806" s="119"/>
      <c r="G806" s="81"/>
      <c r="H806" s="172"/>
      <c r="I806" s="387">
        <f>K800</f>
        <v>0</v>
      </c>
      <c r="J806" s="211"/>
      <c r="K806" s="211"/>
      <c r="L806" s="207"/>
      <c r="M806" s="256"/>
      <c r="N806" s="256"/>
      <c r="O806" s="256"/>
      <c r="P806" s="256"/>
      <c r="Q806" s="256"/>
    </row>
    <row r="807" spans="1:17" ht="15.75" customHeight="1" thickBot="1">
      <c r="A807" s="203"/>
      <c r="B807" s="320" t="s">
        <v>332</v>
      </c>
      <c r="C807" s="287"/>
      <c r="D807" s="140"/>
      <c r="E807" s="140"/>
      <c r="F807" s="140"/>
      <c r="G807" s="93"/>
      <c r="H807" s="346"/>
      <c r="I807" s="487">
        <f>K801</f>
        <v>0</v>
      </c>
      <c r="J807" s="211"/>
      <c r="K807" s="211"/>
      <c r="L807" s="207"/>
      <c r="M807" s="256"/>
      <c r="N807" s="256"/>
      <c r="O807" s="256"/>
      <c r="P807" s="256"/>
      <c r="Q807" s="256"/>
    </row>
    <row r="808" spans="1:17" ht="13.5">
      <c r="A808" s="24"/>
      <c r="B808" s="264"/>
      <c r="C808" s="278"/>
      <c r="D808" s="79"/>
      <c r="E808" s="79"/>
      <c r="F808" s="79"/>
      <c r="G808" s="84"/>
      <c r="H808" s="347"/>
      <c r="I808" s="348"/>
      <c r="J808" s="341"/>
      <c r="K808" s="89"/>
      <c r="L808" s="4"/>
      <c r="M808" s="256"/>
      <c r="N808" s="256"/>
      <c r="O808" s="256"/>
      <c r="P808" s="256"/>
      <c r="Q808" s="256"/>
    </row>
    <row r="809" spans="1:17" ht="13.5">
      <c r="A809" s="24"/>
      <c r="B809" s="215" t="s">
        <v>496</v>
      </c>
      <c r="C809" s="291"/>
      <c r="D809" s="141"/>
      <c r="E809" s="141"/>
      <c r="F809" s="142"/>
      <c r="G809" s="143"/>
      <c r="H809" s="349"/>
      <c r="I809" s="350">
        <f>I148</f>
        <v>0</v>
      </c>
      <c r="J809" s="354"/>
      <c r="K809" s="89"/>
      <c r="L809" s="4"/>
      <c r="M809" s="256"/>
      <c r="N809" s="256"/>
      <c r="O809" s="256"/>
      <c r="P809" s="256"/>
      <c r="Q809" s="256"/>
    </row>
    <row r="810" spans="2:9" ht="13.5">
      <c r="B810" s="224" t="s">
        <v>338</v>
      </c>
      <c r="C810" s="292"/>
      <c r="D810" s="144"/>
      <c r="E810" s="144"/>
      <c r="F810" s="144"/>
      <c r="G810" s="94"/>
      <c r="H810" s="351"/>
      <c r="I810" s="350">
        <f>I623+I741+I807</f>
        <v>0</v>
      </c>
    </row>
    <row r="811" spans="2:9" ht="13.5">
      <c r="B811" s="228" t="s">
        <v>79</v>
      </c>
      <c r="C811" s="293"/>
      <c r="D811" s="294"/>
      <c r="E811" s="145"/>
      <c r="F811" s="145"/>
      <c r="G811" s="254">
        <v>0.05</v>
      </c>
      <c r="H811" s="352"/>
      <c r="I811" s="353">
        <f>(I$809+I$810)*G811</f>
        <v>0</v>
      </c>
    </row>
    <row r="812" spans="2:9" ht="14.25" thickBot="1">
      <c r="B812" s="234" t="s">
        <v>63</v>
      </c>
      <c r="C812" s="595"/>
      <c r="D812" s="595"/>
      <c r="E812" s="596"/>
      <c r="F812" s="597"/>
      <c r="G812" s="598">
        <v>0.1</v>
      </c>
      <c r="H812" s="599"/>
      <c r="I812" s="600">
        <f>($I$809+$I$810)*G812</f>
        <v>0</v>
      </c>
    </row>
    <row r="813" spans="2:9" ht="14.25" thickBot="1">
      <c r="B813" s="240" t="s">
        <v>61</v>
      </c>
      <c r="C813" s="594"/>
      <c r="D813" s="138"/>
      <c r="E813" s="138"/>
      <c r="F813" s="138"/>
      <c r="G813" s="92"/>
      <c r="H813" s="339"/>
      <c r="I813" s="601">
        <f>SUM(I809:I812)</f>
        <v>0</v>
      </c>
    </row>
    <row r="814" spans="1:9" ht="13.5">
      <c r="A814" s="24"/>
      <c r="B814" s="260"/>
      <c r="C814" s="260"/>
      <c r="D814" s="146"/>
      <c r="E814" s="119"/>
      <c r="F814" s="146"/>
      <c r="G814" s="81"/>
      <c r="H814" s="172"/>
      <c r="I814" s="354"/>
    </row>
    <row r="815" spans="1:9" ht="13.5">
      <c r="A815" s="24"/>
      <c r="B815" s="260"/>
      <c r="C815" s="260"/>
      <c r="D815" s="146"/>
      <c r="E815" s="119"/>
      <c r="F815" s="146"/>
      <c r="G815" s="81"/>
      <c r="H815" s="172"/>
      <c r="I815" s="354"/>
    </row>
  </sheetData>
  <sheetProtection sheet="1"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A1">
      <selection activeCell="D6" sqref="D6"/>
    </sheetView>
  </sheetViews>
  <sheetFormatPr defaultColWidth="9.140625" defaultRowHeight="12.75"/>
  <cols>
    <col min="1" max="1" width="4.8515625" style="0" customWidth="1"/>
    <col min="2" max="2" width="4.7109375" style="205" customWidth="1"/>
    <col min="3" max="3" width="12.28125" style="0" customWidth="1"/>
    <col min="5" max="5" width="13.7109375" style="0" customWidth="1"/>
    <col min="9" max="9" width="10.28125" style="30" customWidth="1"/>
  </cols>
  <sheetData>
    <row r="1" spans="2:9" s="619" customFormat="1" ht="12.75">
      <c r="B1" s="205"/>
      <c r="I1" s="620"/>
    </row>
    <row r="2" spans="2:9" s="619" customFormat="1" ht="12.75">
      <c r="B2" s="205"/>
      <c r="I2" s="620"/>
    </row>
    <row r="3" spans="2:16" s="619" customFormat="1" ht="15" customHeight="1">
      <c r="B3" s="621" t="s">
        <v>47</v>
      </c>
      <c r="C3" s="95"/>
      <c r="D3" s="119"/>
      <c r="E3" s="119"/>
      <c r="F3" s="119"/>
      <c r="G3" s="78"/>
      <c r="H3" s="622"/>
      <c r="I3" s="620"/>
      <c r="J3" s="78"/>
      <c r="K3" s="622"/>
      <c r="L3" s="623"/>
      <c r="M3" s="623"/>
      <c r="N3" s="623"/>
      <c r="O3" s="623"/>
      <c r="P3" s="623"/>
    </row>
    <row r="4" spans="2:16" s="619" customFormat="1" ht="15" customHeight="1">
      <c r="B4" s="624"/>
      <c r="C4" s="95"/>
      <c r="D4" s="119"/>
      <c r="E4" s="119"/>
      <c r="F4" s="119"/>
      <c r="G4" s="78"/>
      <c r="H4" s="622"/>
      <c r="I4" s="620"/>
      <c r="J4" s="78"/>
      <c r="K4" s="622"/>
      <c r="L4" s="623"/>
      <c r="M4" s="623"/>
      <c r="N4" s="623"/>
      <c r="O4" s="623"/>
      <c r="P4" s="623"/>
    </row>
    <row r="5" spans="2:16" s="619" customFormat="1" ht="15" customHeight="1">
      <c r="B5" s="624" t="s">
        <v>48</v>
      </c>
      <c r="C5" s="95"/>
      <c r="D5" s="625">
        <f>DetailedBudget!C2</f>
        <v>0</v>
      </c>
      <c r="E5" s="119"/>
      <c r="F5" s="96" t="s">
        <v>49</v>
      </c>
      <c r="G5" s="78"/>
      <c r="H5" s="626"/>
      <c r="I5" s="620"/>
      <c r="J5" s="78"/>
      <c r="K5" s="622"/>
      <c r="L5" s="623"/>
      <c r="M5" s="623"/>
      <c r="N5" s="623"/>
      <c r="O5" s="623"/>
      <c r="P5" s="623"/>
    </row>
    <row r="6" spans="2:16" s="619" customFormat="1" ht="15" customHeight="1">
      <c r="B6" s="624" t="s">
        <v>400</v>
      </c>
      <c r="C6" s="95"/>
      <c r="D6" s="625">
        <f>DetailedBudget!C3</f>
        <v>0</v>
      </c>
      <c r="E6" s="119"/>
      <c r="F6" s="930" t="s">
        <v>50</v>
      </c>
      <c r="G6" s="930"/>
      <c r="H6" s="627"/>
      <c r="I6" s="620"/>
      <c r="J6" s="78"/>
      <c r="K6" s="622"/>
      <c r="L6" s="623"/>
      <c r="M6" s="623"/>
      <c r="N6" s="623"/>
      <c r="O6" s="623"/>
      <c r="P6" s="623"/>
    </row>
    <row r="7" spans="2:16" s="619" customFormat="1" ht="13.5">
      <c r="B7" s="628"/>
      <c r="C7" s="629"/>
      <c r="D7" s="629"/>
      <c r="E7" s="119"/>
      <c r="F7" s="119"/>
      <c r="G7" s="119"/>
      <c r="H7" s="78"/>
      <c r="I7" s="630"/>
      <c r="J7" s="78"/>
      <c r="K7" s="622"/>
      <c r="L7" s="623"/>
      <c r="M7" s="623"/>
      <c r="N7" s="623"/>
      <c r="O7" s="623"/>
      <c r="P7" s="623"/>
    </row>
    <row r="8" spans="2:16" s="619" customFormat="1" ht="13.5">
      <c r="B8" s="631" t="s">
        <v>64</v>
      </c>
      <c r="C8" s="632"/>
      <c r="D8" s="520"/>
      <c r="E8" s="519" t="s">
        <v>67</v>
      </c>
      <c r="F8" s="633" t="s">
        <v>68</v>
      </c>
      <c r="G8" s="79"/>
      <c r="H8" s="82"/>
      <c r="I8" s="630"/>
      <c r="J8" s="78"/>
      <c r="K8" s="622"/>
      <c r="L8" s="623"/>
      <c r="M8" s="623"/>
      <c r="N8" s="623"/>
      <c r="O8" s="623"/>
      <c r="P8" s="623"/>
    </row>
    <row r="9" spans="2:16" s="619" customFormat="1" ht="13.5">
      <c r="B9" s="631" t="s">
        <v>65</v>
      </c>
      <c r="C9" s="632"/>
      <c r="D9" s="520"/>
      <c r="E9" s="519" t="s">
        <v>67</v>
      </c>
      <c r="F9" s="633" t="s">
        <v>69</v>
      </c>
      <c r="G9" s="79"/>
      <c r="H9" s="82"/>
      <c r="I9" s="630"/>
      <c r="J9" s="78"/>
      <c r="K9" s="622"/>
      <c r="L9" s="623"/>
      <c r="M9" s="623"/>
      <c r="N9" s="623"/>
      <c r="O9" s="623"/>
      <c r="P9" s="623"/>
    </row>
    <row r="10" spans="2:16" s="619" customFormat="1" ht="13.5">
      <c r="B10" s="631" t="s">
        <v>66</v>
      </c>
      <c r="C10" s="632"/>
      <c r="D10" s="520"/>
      <c r="E10" s="519" t="s">
        <v>67</v>
      </c>
      <c r="F10" s="633" t="s">
        <v>70</v>
      </c>
      <c r="G10" s="79"/>
      <c r="H10" s="82"/>
      <c r="I10" s="630"/>
      <c r="J10" s="78"/>
      <c r="K10" s="622"/>
      <c r="L10" s="623"/>
      <c r="M10" s="623"/>
      <c r="N10" s="623"/>
      <c r="O10" s="623"/>
      <c r="P10" s="623"/>
    </row>
    <row r="11" spans="2:16" ht="13.5" customHeight="1">
      <c r="B11" s="208"/>
      <c r="C11" s="109"/>
      <c r="D11" s="109"/>
      <c r="E11" s="210"/>
      <c r="F11" s="210"/>
      <c r="G11" s="210"/>
      <c r="H11" s="211"/>
      <c r="I11" s="209"/>
      <c r="J11" s="11"/>
      <c r="K11" s="1"/>
      <c r="L11" s="5"/>
      <c r="M11" s="5"/>
      <c r="N11" s="5"/>
      <c r="O11" s="5"/>
      <c r="P11" s="5"/>
    </row>
    <row r="12" spans="2:16" ht="15" customHeight="1">
      <c r="B12" s="113" t="str">
        <f>DetailedBudget!A6</f>
        <v>01</v>
      </c>
      <c r="C12" s="105" t="s">
        <v>51</v>
      </c>
      <c r="D12" s="98"/>
      <c r="E12" s="212"/>
      <c r="F12" s="212"/>
      <c r="G12" s="213"/>
      <c r="H12" s="211">
        <f>DetailedBudget!K11</f>
        <v>0</v>
      </c>
      <c r="I12" s="214" t="e">
        <f>+H12/$H$42</f>
        <v>#DIV/0!</v>
      </c>
      <c r="J12" s="11"/>
      <c r="K12" s="1"/>
      <c r="L12" s="5"/>
      <c r="M12" s="5"/>
      <c r="N12" s="5"/>
      <c r="O12" s="5"/>
      <c r="P12" s="5"/>
    </row>
    <row r="13" spans="2:16" ht="15" customHeight="1">
      <c r="B13" s="113" t="str">
        <f>DetailedBudget!A13</f>
        <v>02</v>
      </c>
      <c r="C13" s="109" t="s">
        <v>494</v>
      </c>
      <c r="D13" s="98"/>
      <c r="E13" s="212"/>
      <c r="F13" s="212"/>
      <c r="G13" s="213"/>
      <c r="H13" s="211">
        <f>DetailedBudget!K99</f>
        <v>0</v>
      </c>
      <c r="I13" s="214" t="e">
        <f>+H13/$H$42</f>
        <v>#DIV/0!</v>
      </c>
      <c r="J13" s="11"/>
      <c r="K13" s="1"/>
      <c r="L13" s="5"/>
      <c r="M13" s="5"/>
      <c r="N13" s="5"/>
      <c r="O13" s="5"/>
      <c r="P13" s="5"/>
    </row>
    <row r="14" spans="2:16" ht="15" customHeight="1">
      <c r="B14" s="113" t="str">
        <f>DetailedBudget!A101</f>
        <v>03</v>
      </c>
      <c r="C14" s="109" t="s">
        <v>465</v>
      </c>
      <c r="D14" s="98"/>
      <c r="E14" s="212"/>
      <c r="F14" s="212"/>
      <c r="G14" s="213"/>
      <c r="H14" s="211">
        <f>DetailedBudget!K110</f>
        <v>0</v>
      </c>
      <c r="I14" s="214" t="e">
        <f>+H14/$H$42</f>
        <v>#DIV/0!</v>
      </c>
      <c r="J14" s="11"/>
      <c r="K14" s="1"/>
      <c r="L14" s="5"/>
      <c r="M14" s="5"/>
      <c r="N14" s="5"/>
      <c r="O14" s="5"/>
      <c r="P14" s="5"/>
    </row>
    <row r="15" spans="2:16" ht="15" customHeight="1">
      <c r="B15" s="113" t="str">
        <f>DetailedBudget!A112</f>
        <v>04</v>
      </c>
      <c r="C15" s="105" t="s">
        <v>125</v>
      </c>
      <c r="D15" s="98"/>
      <c r="E15" s="212"/>
      <c r="F15" s="212"/>
      <c r="G15" s="213"/>
      <c r="H15" s="211">
        <f>DetailedBudget!K147</f>
        <v>0</v>
      </c>
      <c r="I15" s="214" t="e">
        <f>+H15/$H$42</f>
        <v>#DIV/0!</v>
      </c>
      <c r="J15" s="27"/>
      <c r="K15" s="1"/>
      <c r="L15" s="5"/>
      <c r="M15" s="5"/>
      <c r="N15" s="5"/>
      <c r="O15" s="5"/>
      <c r="P15" s="5"/>
    </row>
    <row r="16" spans="2:16" ht="15" customHeight="1">
      <c r="B16" s="113"/>
      <c r="C16" s="215" t="s">
        <v>495</v>
      </c>
      <c r="D16" s="216"/>
      <c r="E16" s="217"/>
      <c r="F16" s="217"/>
      <c r="G16" s="218"/>
      <c r="H16" s="219">
        <f>SUM(H12:H15)</f>
        <v>0</v>
      </c>
      <c r="I16" s="32"/>
      <c r="J16" s="11"/>
      <c r="K16" s="1"/>
      <c r="L16" s="5"/>
      <c r="M16" s="5"/>
      <c r="N16" s="5"/>
      <c r="O16" s="5"/>
      <c r="P16" s="5"/>
    </row>
    <row r="17" spans="2:16" ht="15" customHeight="1">
      <c r="B17" s="113" t="str">
        <f>DetailedBudget!A150</f>
        <v>05</v>
      </c>
      <c r="C17" s="109" t="s">
        <v>52</v>
      </c>
      <c r="D17" s="98"/>
      <c r="E17" s="212"/>
      <c r="F17" s="212"/>
      <c r="G17" s="213"/>
      <c r="H17" s="211">
        <f>DetailedBudget!K366</f>
        <v>0</v>
      </c>
      <c r="I17" s="214" t="e">
        <f aca="true" t="shared" si="0" ref="I17:I26">+H17/$H$42</f>
        <v>#DIV/0!</v>
      </c>
      <c r="J17" s="31"/>
      <c r="K17" s="4"/>
      <c r="L17" s="5"/>
      <c r="M17" s="5"/>
      <c r="N17" s="5"/>
      <c r="O17" s="5"/>
      <c r="P17" s="5"/>
    </row>
    <row r="18" spans="2:16" ht="15" customHeight="1">
      <c r="B18" s="113" t="str">
        <f>DetailedBudget!A374</f>
        <v>06</v>
      </c>
      <c r="C18" s="220" t="s">
        <v>53</v>
      </c>
      <c r="D18" s="109"/>
      <c r="E18" s="210"/>
      <c r="F18" s="210"/>
      <c r="G18" s="210"/>
      <c r="H18" s="211">
        <f>DetailedBudget!K407</f>
        <v>0</v>
      </c>
      <c r="I18" s="214" t="e">
        <f t="shared" si="0"/>
        <v>#DIV/0!</v>
      </c>
      <c r="J18" s="13"/>
      <c r="K18" s="12"/>
      <c r="L18" s="5"/>
      <c r="M18" s="5"/>
      <c r="N18" s="5"/>
      <c r="O18" s="5"/>
      <c r="P18" s="5"/>
    </row>
    <row r="19" spans="2:16" ht="15" customHeight="1">
      <c r="B19" s="113" t="str">
        <f>DetailedBudget!A415</f>
        <v>07</v>
      </c>
      <c r="C19" s="109" t="s">
        <v>465</v>
      </c>
      <c r="D19" s="109"/>
      <c r="E19" s="210"/>
      <c r="F19" s="210"/>
      <c r="G19" s="210"/>
      <c r="H19" s="211">
        <f>DetailedBudget!K439</f>
        <v>0</v>
      </c>
      <c r="I19" s="214" t="e">
        <f t="shared" si="0"/>
        <v>#DIV/0!</v>
      </c>
      <c r="J19" s="3"/>
      <c r="K19" s="4"/>
      <c r="L19" s="5"/>
      <c r="M19" s="5"/>
      <c r="N19" s="5"/>
      <c r="O19" s="5"/>
      <c r="P19" s="5"/>
    </row>
    <row r="20" spans="2:16" ht="15" customHeight="1">
      <c r="B20" s="113" t="str">
        <f>DetailedBudget!A447</f>
        <v>08</v>
      </c>
      <c r="C20" s="109" t="s">
        <v>54</v>
      </c>
      <c r="D20" s="109"/>
      <c r="E20" s="210"/>
      <c r="F20" s="210"/>
      <c r="G20" s="210"/>
      <c r="H20" s="211">
        <f>DetailedBudget!K460</f>
        <v>0</v>
      </c>
      <c r="I20" s="214" t="e">
        <f t="shared" si="0"/>
        <v>#DIV/0!</v>
      </c>
      <c r="J20" s="13"/>
      <c r="K20" s="12"/>
      <c r="L20" s="5"/>
      <c r="M20" s="5"/>
      <c r="N20" s="5"/>
      <c r="O20" s="5"/>
      <c r="P20" s="5"/>
    </row>
    <row r="21" spans="2:16" ht="15" customHeight="1">
      <c r="B21" s="113" t="str">
        <f>DetailedBudget!A468</f>
        <v>09</v>
      </c>
      <c r="C21" s="109" t="s">
        <v>55</v>
      </c>
      <c r="D21" s="109"/>
      <c r="E21" s="210"/>
      <c r="F21" s="210"/>
      <c r="G21" s="210"/>
      <c r="H21" s="211">
        <f>DetailedBudget!K475</f>
        <v>0</v>
      </c>
      <c r="I21" s="214" t="e">
        <f t="shared" si="0"/>
        <v>#DIV/0!</v>
      </c>
      <c r="J21" s="13"/>
      <c r="K21" s="12"/>
      <c r="L21" s="5"/>
      <c r="M21" s="5"/>
      <c r="N21" s="5"/>
      <c r="O21" s="5"/>
      <c r="P21" s="5"/>
    </row>
    <row r="22" spans="2:16" ht="15" customHeight="1">
      <c r="B22" s="113" t="str">
        <f>DetailedBudget!A483</f>
        <v>10</v>
      </c>
      <c r="C22" s="109" t="s">
        <v>56</v>
      </c>
      <c r="D22" s="109"/>
      <c r="E22" s="210"/>
      <c r="F22" s="210"/>
      <c r="G22" s="210"/>
      <c r="H22" s="211">
        <f>DetailedBudget!K486</f>
        <v>0</v>
      </c>
      <c r="I22" s="214" t="e">
        <f t="shared" si="0"/>
        <v>#DIV/0!</v>
      </c>
      <c r="J22" s="13"/>
      <c r="K22" s="12"/>
      <c r="L22" s="5"/>
      <c r="M22" s="5"/>
      <c r="N22" s="5"/>
      <c r="O22" s="5"/>
      <c r="P22" s="5"/>
    </row>
    <row r="23" spans="2:16" ht="15" customHeight="1">
      <c r="B23" s="113" t="str">
        <f>DetailedBudget!A494</f>
        <v>11</v>
      </c>
      <c r="C23" s="109" t="s">
        <v>191</v>
      </c>
      <c r="D23" s="109"/>
      <c r="E23" s="210"/>
      <c r="F23" s="210"/>
      <c r="G23" s="210"/>
      <c r="H23" s="211">
        <f>DetailedBudget!K519</f>
        <v>0</v>
      </c>
      <c r="I23" s="214" t="e">
        <f t="shared" si="0"/>
        <v>#DIV/0!</v>
      </c>
      <c r="J23" s="13"/>
      <c r="K23" s="12"/>
      <c r="L23" s="5"/>
      <c r="M23" s="5"/>
      <c r="N23" s="5"/>
      <c r="O23" s="5"/>
      <c r="P23" s="5"/>
    </row>
    <row r="24" spans="2:16" ht="15" customHeight="1">
      <c r="B24" s="113" t="str">
        <f>DetailedBudget!A527</f>
        <v>12</v>
      </c>
      <c r="C24" s="109" t="s">
        <v>205</v>
      </c>
      <c r="D24" s="109"/>
      <c r="E24" s="210"/>
      <c r="F24" s="210"/>
      <c r="G24" s="210"/>
      <c r="H24" s="211">
        <f>DetailedBudget!K586</f>
        <v>0</v>
      </c>
      <c r="I24" s="214" t="e">
        <f t="shared" si="0"/>
        <v>#DIV/0!</v>
      </c>
      <c r="J24" s="13"/>
      <c r="K24" s="12"/>
      <c r="L24" s="5"/>
      <c r="M24" s="5"/>
      <c r="N24" s="5"/>
      <c r="O24" s="5"/>
      <c r="P24" s="5"/>
    </row>
    <row r="25" spans="2:16" ht="15" customHeight="1">
      <c r="B25" s="113" t="str">
        <f>DetailedBudget!A594</f>
        <v>13</v>
      </c>
      <c r="C25" s="109" t="s">
        <v>241</v>
      </c>
      <c r="D25" s="109"/>
      <c r="E25" s="210"/>
      <c r="F25" s="210"/>
      <c r="G25" s="210"/>
      <c r="H25" s="211">
        <f>DetailedBudget!K601</f>
        <v>0</v>
      </c>
      <c r="I25" s="214" t="e">
        <f t="shared" si="0"/>
        <v>#DIV/0!</v>
      </c>
      <c r="J25" s="3"/>
      <c r="K25" s="4"/>
      <c r="L25" s="5"/>
      <c r="M25" s="5"/>
      <c r="N25" s="5"/>
      <c r="O25" s="5"/>
      <c r="P25" s="5"/>
    </row>
    <row r="26" spans="2:16" ht="15" customHeight="1">
      <c r="B26" s="113" t="str">
        <f>DetailedBudget!A609</f>
        <v>14</v>
      </c>
      <c r="C26" s="109" t="s">
        <v>429</v>
      </c>
      <c r="D26" s="109"/>
      <c r="E26" s="210"/>
      <c r="F26" s="210"/>
      <c r="G26" s="210"/>
      <c r="H26" s="211">
        <f>DetailedBudget!K616</f>
        <v>0</v>
      </c>
      <c r="I26" s="214" t="e">
        <f t="shared" si="0"/>
        <v>#DIV/0!</v>
      </c>
      <c r="J26" s="29"/>
      <c r="K26" s="4"/>
      <c r="L26" s="5"/>
      <c r="M26" s="5"/>
      <c r="N26" s="5"/>
      <c r="O26" s="5"/>
      <c r="P26" s="5"/>
    </row>
    <row r="27" spans="2:16" ht="15" customHeight="1">
      <c r="B27" s="208"/>
      <c r="C27" s="215" t="s">
        <v>57</v>
      </c>
      <c r="D27" s="221"/>
      <c r="E27" s="222"/>
      <c r="F27" s="222"/>
      <c r="G27" s="222"/>
      <c r="H27" s="219">
        <f>SUM(H17:H26)</f>
        <v>0</v>
      </c>
      <c r="I27" s="209"/>
      <c r="J27" s="3"/>
      <c r="K27" s="4"/>
      <c r="L27" s="5"/>
      <c r="M27" s="5"/>
      <c r="N27" s="5"/>
      <c r="O27" s="5"/>
      <c r="P27" s="5"/>
    </row>
    <row r="28" spans="2:16" ht="15" customHeight="1">
      <c r="B28" s="113" t="str">
        <f>DetailedBudget!A625</f>
        <v>15</v>
      </c>
      <c r="C28" s="109" t="s">
        <v>479</v>
      </c>
      <c r="D28" s="105"/>
      <c r="E28" s="171"/>
      <c r="F28" s="171"/>
      <c r="G28" s="171"/>
      <c r="H28" s="223">
        <f>DetailedBudget!K655</f>
        <v>0</v>
      </c>
      <c r="I28" s="214" t="e">
        <f>+H28/$H$42</f>
        <v>#DIV/0!</v>
      </c>
      <c r="J28" s="3"/>
      <c r="K28" s="4"/>
      <c r="L28" s="5"/>
      <c r="M28" s="5"/>
      <c r="N28" s="5"/>
      <c r="O28" s="5"/>
      <c r="P28" s="5"/>
    </row>
    <row r="29" spans="2:16" ht="15" customHeight="1">
      <c r="B29" s="113" t="str">
        <f>DetailedBudget!A663</f>
        <v>16</v>
      </c>
      <c r="C29" s="109" t="s">
        <v>277</v>
      </c>
      <c r="D29" s="105"/>
      <c r="E29" s="171"/>
      <c r="F29" s="171"/>
      <c r="G29" s="171"/>
      <c r="H29" s="223">
        <f>DetailedBudget!K696</f>
        <v>0</v>
      </c>
      <c r="I29" s="214" t="e">
        <f>+H29/$H$42</f>
        <v>#DIV/0!</v>
      </c>
      <c r="J29" s="3"/>
      <c r="K29" s="4"/>
      <c r="L29" s="5"/>
      <c r="M29" s="5"/>
      <c r="N29" s="5"/>
      <c r="O29" s="5"/>
      <c r="P29" s="5"/>
    </row>
    <row r="30" spans="2:16" ht="15" customHeight="1">
      <c r="B30" s="113" t="str">
        <f>DetailedBudget!A704</f>
        <v>17</v>
      </c>
      <c r="C30" s="105" t="s">
        <v>59</v>
      </c>
      <c r="D30" s="105"/>
      <c r="E30" s="171"/>
      <c r="F30" s="171"/>
      <c r="G30" s="171"/>
      <c r="H30" s="223">
        <f>DetailedBudget!K728</f>
        <v>0</v>
      </c>
      <c r="I30" s="214" t="e">
        <f>+H30/$H$42</f>
        <v>#DIV/0!</v>
      </c>
      <c r="J30" s="3"/>
      <c r="K30" s="4"/>
      <c r="L30" s="5"/>
      <c r="M30" s="5"/>
      <c r="N30" s="5"/>
      <c r="O30" s="5"/>
      <c r="P30" s="5"/>
    </row>
    <row r="31" spans="2:16" ht="15" customHeight="1">
      <c r="B31" s="113" t="str">
        <f>DetailedBudget!A736</f>
        <v>18</v>
      </c>
      <c r="C31" s="109" t="s">
        <v>60</v>
      </c>
      <c r="D31" s="109"/>
      <c r="E31" s="210"/>
      <c r="F31" s="210"/>
      <c r="G31" s="210"/>
      <c r="H31" s="211">
        <f>DetailedBudget!K734</f>
        <v>0</v>
      </c>
      <c r="I31" s="214" t="e">
        <f>+H31/$H$42</f>
        <v>#DIV/0!</v>
      </c>
      <c r="J31" s="29"/>
      <c r="K31" s="12"/>
      <c r="L31" s="5"/>
      <c r="M31" s="5"/>
      <c r="N31" s="5"/>
      <c r="O31" s="5"/>
      <c r="P31" s="5"/>
    </row>
    <row r="32" spans="2:16" ht="15" customHeight="1">
      <c r="B32" s="208"/>
      <c r="C32" s="215" t="s">
        <v>58</v>
      </c>
      <c r="D32" s="221"/>
      <c r="E32" s="222"/>
      <c r="F32" s="222"/>
      <c r="G32" s="222"/>
      <c r="H32" s="219">
        <f>SUM(H28:H31)</f>
        <v>0</v>
      </c>
      <c r="I32" s="32"/>
      <c r="J32" s="13"/>
      <c r="K32" s="12"/>
      <c r="L32" s="5"/>
      <c r="M32" s="5"/>
      <c r="N32" s="5"/>
      <c r="O32" s="5"/>
      <c r="P32" s="5"/>
    </row>
    <row r="33" spans="2:16" ht="15" customHeight="1">
      <c r="B33" s="113" t="str">
        <f>DetailedBudget!A743</f>
        <v>19</v>
      </c>
      <c r="C33" s="109" t="s">
        <v>430</v>
      </c>
      <c r="D33" s="109"/>
      <c r="E33" s="210"/>
      <c r="F33" s="210"/>
      <c r="G33" s="210"/>
      <c r="H33" s="211">
        <f>DetailedBudget!K760</f>
        <v>0</v>
      </c>
      <c r="I33" s="214" t="e">
        <f>+H33/$H$42</f>
        <v>#DIV/0!</v>
      </c>
      <c r="J33" s="13"/>
      <c r="K33" s="12"/>
      <c r="L33" s="5"/>
      <c r="M33" s="5"/>
      <c r="N33" s="5"/>
      <c r="O33" s="5"/>
      <c r="P33" s="5"/>
    </row>
    <row r="34" spans="2:16" ht="15" customHeight="1">
      <c r="B34" s="113" t="str">
        <f>DetailedBudget!A768</f>
        <v>20</v>
      </c>
      <c r="C34" s="109" t="s">
        <v>431</v>
      </c>
      <c r="D34" s="109"/>
      <c r="E34" s="210"/>
      <c r="F34" s="210"/>
      <c r="G34" s="210"/>
      <c r="H34" s="211">
        <f>DetailedBudget!K787</f>
        <v>0</v>
      </c>
      <c r="I34" s="214" t="e">
        <f>+H34/$H$42</f>
        <v>#DIV/0!</v>
      </c>
      <c r="J34" s="3"/>
      <c r="K34" s="4"/>
      <c r="L34" s="5"/>
      <c r="M34" s="5"/>
      <c r="N34" s="5"/>
      <c r="O34" s="5"/>
      <c r="P34" s="5"/>
    </row>
    <row r="35" spans="2:16" ht="15" customHeight="1">
      <c r="B35" s="113" t="str">
        <f>DetailedBudget!A795</f>
        <v>21</v>
      </c>
      <c r="C35" s="109" t="s">
        <v>432</v>
      </c>
      <c r="D35" s="109"/>
      <c r="E35" s="210"/>
      <c r="F35" s="210"/>
      <c r="G35" s="210"/>
      <c r="H35" s="211">
        <f>DetailedBudget!K800</f>
        <v>0</v>
      </c>
      <c r="I35" s="214" t="e">
        <f>+H35/$H$42</f>
        <v>#DIV/0!</v>
      </c>
      <c r="J35" s="3"/>
      <c r="K35" s="4"/>
      <c r="L35" s="5"/>
      <c r="M35" s="5"/>
      <c r="N35" s="5"/>
      <c r="O35" s="5"/>
      <c r="P35" s="5"/>
    </row>
    <row r="36" spans="2:16" ht="15" customHeight="1">
      <c r="B36" s="208"/>
      <c r="C36" s="215" t="s">
        <v>332</v>
      </c>
      <c r="D36" s="221"/>
      <c r="E36" s="222"/>
      <c r="F36" s="222"/>
      <c r="G36" s="222"/>
      <c r="H36" s="219">
        <f>SUM(H33:H35)</f>
        <v>0</v>
      </c>
      <c r="I36" s="209"/>
      <c r="J36" s="3"/>
      <c r="K36" s="4"/>
      <c r="L36" s="5"/>
      <c r="M36" s="5"/>
      <c r="N36" s="5"/>
      <c r="O36" s="5"/>
      <c r="P36" s="5"/>
    </row>
    <row r="37" spans="2:16" ht="15" customHeight="1">
      <c r="B37" s="208"/>
      <c r="C37" s="109"/>
      <c r="D37" s="109"/>
      <c r="E37" s="210"/>
      <c r="F37" s="210"/>
      <c r="G37" s="210"/>
      <c r="H37" s="211"/>
      <c r="I37" s="209"/>
      <c r="J37" s="3"/>
      <c r="K37" s="4"/>
      <c r="L37" s="5"/>
      <c r="M37" s="5"/>
      <c r="N37" s="5"/>
      <c r="O37" s="5"/>
      <c r="P37" s="5"/>
    </row>
    <row r="38" spans="2:16" ht="15" customHeight="1">
      <c r="B38" s="208"/>
      <c r="C38" s="215" t="s">
        <v>496</v>
      </c>
      <c r="D38" s="216"/>
      <c r="E38" s="217"/>
      <c r="F38" s="217"/>
      <c r="G38" s="218"/>
      <c r="H38" s="219">
        <f>H16</f>
        <v>0</v>
      </c>
      <c r="I38" s="209"/>
      <c r="J38" s="3"/>
      <c r="K38" s="4"/>
      <c r="L38" s="5"/>
      <c r="M38" s="5"/>
      <c r="N38" s="5"/>
      <c r="O38" s="5"/>
      <c r="P38" s="5"/>
    </row>
    <row r="39" spans="2:16" ht="15" customHeight="1">
      <c r="B39" s="208"/>
      <c r="C39" s="224" t="s">
        <v>338</v>
      </c>
      <c r="D39" s="225"/>
      <c r="E39" s="226"/>
      <c r="F39" s="226"/>
      <c r="G39" s="226"/>
      <c r="H39" s="227">
        <f>H27+H32+H36</f>
        <v>0</v>
      </c>
      <c r="I39" s="209"/>
      <c r="J39" s="3"/>
      <c r="K39" s="4"/>
      <c r="L39" s="5"/>
      <c r="M39" s="5"/>
      <c r="N39" s="5"/>
      <c r="O39" s="5"/>
      <c r="P39" s="5"/>
    </row>
    <row r="40" spans="2:16" ht="15" customHeight="1">
      <c r="B40" s="208"/>
      <c r="C40" s="228" t="s">
        <v>79</v>
      </c>
      <c r="D40" s="229"/>
      <c r="E40" s="230"/>
      <c r="F40" s="231">
        <f>DetailedBudget!G811</f>
        <v>0.05</v>
      </c>
      <c r="G40" s="232"/>
      <c r="H40" s="233">
        <f>(H38+H39)*F40</f>
        <v>0</v>
      </c>
      <c r="I40" s="214" t="e">
        <f>+H40/$H$42</f>
        <v>#DIV/0!</v>
      </c>
      <c r="J40" s="20"/>
      <c r="K40" s="7"/>
      <c r="L40" s="5"/>
      <c r="M40" s="5"/>
      <c r="N40" s="5"/>
      <c r="O40" s="5"/>
      <c r="P40" s="5"/>
    </row>
    <row r="41" spans="2:16" ht="15" customHeight="1" thickBot="1">
      <c r="B41" s="208"/>
      <c r="C41" s="234" t="s">
        <v>63</v>
      </c>
      <c r="D41" s="230"/>
      <c r="E41" s="230"/>
      <c r="F41" s="235">
        <f>DetailedBudget!G812</f>
        <v>0.1</v>
      </c>
      <c r="G41" s="236"/>
      <c r="H41" s="237">
        <f>(H38+H39)*F41</f>
        <v>0</v>
      </c>
      <c r="I41" s="214" t="e">
        <f>+H41/$H$42</f>
        <v>#DIV/0!</v>
      </c>
      <c r="J41" s="19"/>
      <c r="K41" s="7"/>
      <c r="L41" s="5"/>
      <c r="M41" s="5"/>
      <c r="N41" s="5"/>
      <c r="O41" s="5"/>
      <c r="P41" s="5"/>
    </row>
    <row r="42" spans="2:16" ht="15" customHeight="1" thickBot="1">
      <c r="B42" s="208"/>
      <c r="C42" s="240" t="s">
        <v>61</v>
      </c>
      <c r="D42" s="117"/>
      <c r="E42" s="241"/>
      <c r="F42" s="241"/>
      <c r="G42" s="241"/>
      <c r="H42" s="242">
        <f>SUM(H38:H41)</f>
        <v>0</v>
      </c>
      <c r="I42" s="214" t="e">
        <f>SUM(I12:I41)</f>
        <v>#DIV/0!</v>
      </c>
      <c r="J42" s="8"/>
      <c r="K42" s="4"/>
      <c r="L42" s="5"/>
      <c r="M42" s="5"/>
      <c r="N42" s="5"/>
      <c r="O42" s="5"/>
      <c r="P42" s="5"/>
    </row>
    <row r="43" spans="2:16" ht="15" customHeight="1">
      <c r="B43" s="208"/>
      <c r="C43" s="109"/>
      <c r="D43" s="109"/>
      <c r="E43" s="210"/>
      <c r="F43" s="210"/>
      <c r="G43" s="210"/>
      <c r="H43" s="211"/>
      <c r="I43" s="214"/>
      <c r="J43" s="8"/>
      <c r="K43" s="4"/>
      <c r="L43" s="5"/>
      <c r="M43" s="5"/>
      <c r="N43" s="5"/>
      <c r="O43" s="5"/>
      <c r="P43" s="5"/>
    </row>
    <row r="44" spans="2:16" ht="15" customHeight="1">
      <c r="B44" s="208"/>
      <c r="C44" s="109"/>
      <c r="D44" s="109"/>
      <c r="E44" s="210"/>
      <c r="F44" s="210"/>
      <c r="G44" s="210"/>
      <c r="H44" s="211"/>
      <c r="I44" s="214"/>
      <c r="J44" s="8"/>
      <c r="K44" s="4"/>
      <c r="L44" s="5"/>
      <c r="M44" s="5"/>
      <c r="N44" s="5"/>
      <c r="O44" s="5"/>
      <c r="P44" s="5"/>
    </row>
    <row r="45" spans="2:16" ht="15" customHeight="1">
      <c r="B45" s="208"/>
      <c r="C45" s="105"/>
      <c r="D45" s="105"/>
      <c r="E45" s="171"/>
      <c r="F45" s="238"/>
      <c r="G45" s="171"/>
      <c r="H45" s="223"/>
      <c r="I45" s="214"/>
      <c r="J45" s="8"/>
      <c r="K45" s="4"/>
      <c r="L45" s="5"/>
      <c r="M45" s="5"/>
      <c r="N45" s="5"/>
      <c r="O45" s="5"/>
      <c r="P45" s="5"/>
    </row>
    <row r="46" spans="2:16" ht="15" customHeight="1">
      <c r="B46" s="243"/>
      <c r="C46" s="215" t="s">
        <v>496</v>
      </c>
      <c r="D46" s="216"/>
      <c r="E46" s="217"/>
      <c r="F46" s="217"/>
      <c r="G46" s="217"/>
      <c r="H46" s="219">
        <f>H16</f>
        <v>0</v>
      </c>
      <c r="I46" s="214" t="e">
        <f aca="true" t="shared" si="1" ref="I46:I51">+H46/$H$52</f>
        <v>#DIV/0!</v>
      </c>
      <c r="J46" s="8"/>
      <c r="K46" s="5"/>
      <c r="L46" s="5"/>
      <c r="M46" s="5"/>
      <c r="N46" s="5"/>
      <c r="O46" s="5"/>
      <c r="P46" s="5"/>
    </row>
    <row r="47" spans="2:16" ht="15" customHeight="1">
      <c r="B47" s="243"/>
      <c r="C47" s="215" t="s">
        <v>62</v>
      </c>
      <c r="D47" s="216"/>
      <c r="E47" s="217"/>
      <c r="F47" s="217"/>
      <c r="G47" s="217"/>
      <c r="H47" s="219">
        <f>H27</f>
        <v>0</v>
      </c>
      <c r="I47" s="214" t="e">
        <f t="shared" si="1"/>
        <v>#DIV/0!</v>
      </c>
      <c r="J47" s="8"/>
      <c r="K47" s="5"/>
      <c r="L47" s="5"/>
      <c r="M47" s="5"/>
      <c r="N47" s="5"/>
      <c r="O47" s="5"/>
      <c r="P47" s="5"/>
    </row>
    <row r="48" spans="2:16" ht="15" customHeight="1">
      <c r="B48" s="243"/>
      <c r="C48" s="215" t="s">
        <v>492</v>
      </c>
      <c r="D48" s="216"/>
      <c r="E48" s="217"/>
      <c r="F48" s="217"/>
      <c r="G48" s="217"/>
      <c r="H48" s="219">
        <f>H32</f>
        <v>0</v>
      </c>
      <c r="I48" s="214" t="e">
        <f t="shared" si="1"/>
        <v>#DIV/0!</v>
      </c>
      <c r="J48" s="8"/>
      <c r="K48" s="5"/>
      <c r="L48" s="5"/>
      <c r="M48" s="5"/>
      <c r="N48" s="5"/>
      <c r="O48" s="5"/>
      <c r="P48" s="5"/>
    </row>
    <row r="49" spans="2:16" ht="15" customHeight="1">
      <c r="B49" s="243"/>
      <c r="C49" s="215" t="s">
        <v>433</v>
      </c>
      <c r="D49" s="216"/>
      <c r="E49" s="217"/>
      <c r="F49" s="217"/>
      <c r="G49" s="217"/>
      <c r="H49" s="219">
        <f>H36</f>
        <v>0</v>
      </c>
      <c r="I49" s="214" t="e">
        <f t="shared" si="1"/>
        <v>#DIV/0!</v>
      </c>
      <c r="J49" s="8"/>
      <c r="K49" s="5"/>
      <c r="L49" s="5"/>
      <c r="M49" s="5"/>
      <c r="N49" s="5"/>
      <c r="O49" s="5"/>
      <c r="P49" s="5"/>
    </row>
    <row r="50" spans="2:16" ht="15" customHeight="1">
      <c r="B50" s="243"/>
      <c r="C50" s="228" t="s">
        <v>79</v>
      </c>
      <c r="D50" s="229"/>
      <c r="E50" s="230"/>
      <c r="F50" s="231">
        <f>DetailedBudget!G811</f>
        <v>0.05</v>
      </c>
      <c r="G50" s="232"/>
      <c r="H50" s="233">
        <f>(H46+H47+H48+H49)*F50</f>
        <v>0</v>
      </c>
      <c r="I50" s="214" t="e">
        <f t="shared" si="1"/>
        <v>#DIV/0!</v>
      </c>
      <c r="J50" s="28"/>
      <c r="K50" s="45"/>
      <c r="L50" s="5"/>
      <c r="M50" s="5"/>
      <c r="N50" s="5"/>
      <c r="O50" s="5"/>
      <c r="P50" s="5"/>
    </row>
    <row r="51" spans="2:16" ht="15" customHeight="1" thickBot="1">
      <c r="B51" s="243"/>
      <c r="C51" s="234" t="s">
        <v>63</v>
      </c>
      <c r="D51" s="230"/>
      <c r="E51" s="230"/>
      <c r="F51" s="235">
        <f>DetailedBudget!G812</f>
        <v>0.1</v>
      </c>
      <c r="G51" s="236"/>
      <c r="H51" s="233">
        <f>(H46+H47+H48+H49)*F51</f>
        <v>0</v>
      </c>
      <c r="I51" s="214" t="e">
        <f t="shared" si="1"/>
        <v>#DIV/0!</v>
      </c>
      <c r="J51" s="28"/>
      <c r="K51" s="5"/>
      <c r="L51" s="5"/>
      <c r="M51" s="5"/>
      <c r="N51" s="5"/>
      <c r="O51" s="5"/>
      <c r="P51" s="5"/>
    </row>
    <row r="52" spans="2:16" ht="15" customHeight="1" thickBot="1">
      <c r="B52" s="243"/>
      <c r="C52" s="240" t="s">
        <v>61</v>
      </c>
      <c r="D52" s="117"/>
      <c r="E52" s="241"/>
      <c r="F52" s="241"/>
      <c r="G52" s="241"/>
      <c r="H52" s="242">
        <f>SUM(H46:H51)</f>
        <v>0</v>
      </c>
      <c r="I52" s="214" t="e">
        <f>SUM(I46:I51)</f>
        <v>#DIV/0!</v>
      </c>
      <c r="J52" s="8"/>
      <c r="K52" s="5"/>
      <c r="L52" s="5"/>
      <c r="M52" s="5"/>
      <c r="N52" s="5"/>
      <c r="O52" s="5"/>
      <c r="P52" s="5"/>
    </row>
    <row r="53" spans="2:16" ht="13.5">
      <c r="B53" s="243"/>
      <c r="C53" s="105"/>
      <c r="D53" s="106"/>
      <c r="E53" s="118"/>
      <c r="F53" s="118"/>
      <c r="G53" s="118"/>
      <c r="H53" s="206"/>
      <c r="I53" s="209"/>
      <c r="J53" s="3"/>
      <c r="K53" s="5"/>
      <c r="L53" s="5"/>
      <c r="M53" s="5"/>
      <c r="N53" s="5"/>
      <c r="O53" s="5"/>
      <c r="P53" s="5"/>
    </row>
    <row r="54" spans="2:16" ht="13.5">
      <c r="B54" s="204"/>
      <c r="C54" s="6"/>
      <c r="D54" s="8"/>
      <c r="E54" s="14"/>
      <c r="F54" s="14"/>
      <c r="G54" s="15"/>
      <c r="H54" s="16"/>
      <c r="I54" s="32"/>
      <c r="J54" s="16"/>
      <c r="K54" s="5"/>
      <c r="L54" s="5"/>
      <c r="M54" s="5"/>
      <c r="N54" s="5"/>
      <c r="O54" s="5"/>
      <c r="P54" s="5"/>
    </row>
    <row r="55" spans="2:16" ht="13.5">
      <c r="B55" s="204"/>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18"/>
  <sheetViews>
    <sheetView zoomScalePageLayoutView="0" workbookViewId="0" topLeftCell="A1">
      <pane ySplit="8" topLeftCell="A9" activePane="bottomLeft" state="frozen"/>
      <selection pane="topLeft" activeCell="A1" sqref="A1"/>
      <selection pane="bottomLeft" activeCell="C7" sqref="C7"/>
    </sheetView>
  </sheetViews>
  <sheetFormatPr defaultColWidth="11.421875" defaultRowHeight="12.75"/>
  <cols>
    <col min="1" max="1" width="2.140625" style="48" customWidth="1"/>
    <col min="2" max="2" width="31.28125" style="48" customWidth="1"/>
    <col min="3" max="3" width="15.421875" style="48" customWidth="1"/>
    <col min="4" max="4" width="7.57421875" style="48" customWidth="1"/>
    <col min="5" max="5" width="2.140625" style="48" customWidth="1"/>
    <col min="6" max="6" width="9.8515625" style="48" customWidth="1"/>
    <col min="7" max="7" width="9.140625" style="48" customWidth="1"/>
    <col min="8" max="8" width="17.28125" style="862" customWidth="1"/>
    <col min="9" max="9" width="12.7109375" style="862" customWidth="1"/>
    <col min="10" max="10" width="11.57421875" style="862" customWidth="1"/>
    <col min="11" max="14" width="11.421875" style="48" customWidth="1"/>
    <col min="15" max="15" width="3.28125" style="666" hidden="1" customWidth="1"/>
    <col min="16" max="16384" width="11.421875" style="48" customWidth="1"/>
  </cols>
  <sheetData>
    <row r="1" spans="2:13" ht="30" customHeight="1">
      <c r="B1" s="929" t="s">
        <v>660</v>
      </c>
      <c r="H1" s="928"/>
      <c r="M1" s="852"/>
    </row>
    <row r="2" ht="12.75">
      <c r="O2" s="666" t="s">
        <v>659</v>
      </c>
    </row>
    <row r="3" spans="2:15" ht="17.25" customHeight="1">
      <c r="B3" s="921" t="s">
        <v>658</v>
      </c>
      <c r="C3" s="927"/>
      <c r="D3" s="927"/>
      <c r="E3" s="927"/>
      <c r="F3" s="846" t="s">
        <v>657</v>
      </c>
      <c r="G3" s="926"/>
      <c r="H3" s="925"/>
      <c r="O3" s="666" t="s">
        <v>656</v>
      </c>
    </row>
    <row r="4" spans="6:15" ht="15" customHeight="1">
      <c r="F4" s="664"/>
      <c r="G4" s="664"/>
      <c r="H4" s="865"/>
      <c r="O4" s="666" t="s">
        <v>655</v>
      </c>
    </row>
    <row r="5" spans="2:8" ht="16.5" customHeight="1">
      <c r="B5" s="846" t="s">
        <v>654</v>
      </c>
      <c r="C5" s="924">
        <f>DetailedBudget!C2</f>
        <v>0</v>
      </c>
      <c r="D5" s="653"/>
      <c r="E5" s="653"/>
      <c r="F5" s="846"/>
      <c r="G5" s="846"/>
      <c r="H5" s="923"/>
    </row>
    <row r="6" spans="2:7" ht="16.5" customHeight="1">
      <c r="B6" s="846" t="s">
        <v>653</v>
      </c>
      <c r="C6" s="652">
        <f>DetailedBudget!C3</f>
        <v>0</v>
      </c>
      <c r="D6" s="846"/>
      <c r="E6" s="666"/>
      <c r="F6" s="846"/>
      <c r="G6" s="846"/>
    </row>
    <row r="7" spans="2:13" ht="13.5" customHeight="1">
      <c r="B7" s="922"/>
      <c r="F7" s="846"/>
      <c r="G7" s="846"/>
      <c r="H7" s="932" t="s">
        <v>652</v>
      </c>
      <c r="I7" s="932"/>
      <c r="J7" s="932"/>
      <c r="M7" s="872"/>
    </row>
    <row r="8" spans="2:10" ht="49.5" customHeight="1">
      <c r="B8" s="921"/>
      <c r="C8" s="921"/>
      <c r="D8" s="920"/>
      <c r="E8" s="920"/>
      <c r="F8" s="844"/>
      <c r="G8" s="844"/>
      <c r="H8" s="919" t="s">
        <v>651</v>
      </c>
      <c r="I8" s="918" t="s">
        <v>650</v>
      </c>
      <c r="J8" s="917" t="s">
        <v>649</v>
      </c>
    </row>
    <row r="9" spans="2:15" s="722" customFormat="1" ht="15" customHeight="1">
      <c r="B9" s="912" t="s">
        <v>648</v>
      </c>
      <c r="C9" s="898"/>
      <c r="D9" s="884"/>
      <c r="E9" s="884"/>
      <c r="F9" s="911"/>
      <c r="G9" s="916"/>
      <c r="H9" s="910"/>
      <c r="I9" s="909"/>
      <c r="J9" s="908"/>
      <c r="O9" s="879"/>
    </row>
    <row r="10" spans="2:11" ht="15" customHeight="1">
      <c r="B10" s="915" t="s">
        <v>647</v>
      </c>
      <c r="C10" s="914"/>
      <c r="D10" s="914"/>
      <c r="E10" s="653"/>
      <c r="F10" s="875"/>
      <c r="G10" s="866" t="e">
        <f>+F10/$F$59</f>
        <v>#DIV/0!</v>
      </c>
      <c r="H10" s="891"/>
      <c r="I10" s="872"/>
      <c r="J10" s="871"/>
      <c r="K10" s="852"/>
    </row>
    <row r="11" spans="2:11" ht="15" customHeight="1">
      <c r="B11" s="903" t="s">
        <v>646</v>
      </c>
      <c r="C11" s="913"/>
      <c r="D11" s="913"/>
      <c r="E11" s="653"/>
      <c r="F11" s="875"/>
      <c r="G11" s="866" t="e">
        <f>+F11/$F$59</f>
        <v>#DIV/0!</v>
      </c>
      <c r="H11" s="891"/>
      <c r="I11" s="872"/>
      <c r="J11" s="871"/>
      <c r="K11" s="852"/>
    </row>
    <row r="12" spans="2:11" ht="15" customHeight="1">
      <c r="B12" s="903" t="s">
        <v>645</v>
      </c>
      <c r="C12" s="913"/>
      <c r="D12" s="913"/>
      <c r="E12" s="653"/>
      <c r="F12" s="875"/>
      <c r="G12" s="866" t="e">
        <f>+F12/$F$59</f>
        <v>#DIV/0!</v>
      </c>
      <c r="H12" s="891"/>
      <c r="I12" s="872"/>
      <c r="J12" s="871"/>
      <c r="K12" s="852"/>
    </row>
    <row r="13" spans="2:10" ht="15" customHeight="1">
      <c r="B13" s="903" t="s">
        <v>524</v>
      </c>
      <c r="C13" s="913"/>
      <c r="D13" s="913"/>
      <c r="E13" s="653"/>
      <c r="F13" s="875"/>
      <c r="G13" s="866" t="e">
        <f>+F13/$F$59</f>
        <v>#DIV/0!</v>
      </c>
      <c r="H13" s="891"/>
      <c r="I13" s="872"/>
      <c r="J13" s="871"/>
    </row>
    <row r="14" spans="2:10" ht="15" customHeight="1">
      <c r="B14" s="582"/>
      <c r="C14" s="743"/>
      <c r="D14" s="890" t="s">
        <v>397</v>
      </c>
      <c r="E14" s="890"/>
      <c r="F14" s="850">
        <f>SUM(F10:F13)</f>
        <v>0</v>
      </c>
      <c r="G14" s="900" t="e">
        <f>+F14/$F$59</f>
        <v>#DIV/0!</v>
      </c>
      <c r="H14" s="872"/>
      <c r="I14" s="865"/>
      <c r="J14" s="887"/>
    </row>
    <row r="15" spans="2:10" ht="15" customHeight="1">
      <c r="B15" s="912" t="s">
        <v>644</v>
      </c>
      <c r="C15" s="898" t="s">
        <v>627</v>
      </c>
      <c r="D15" s="884"/>
      <c r="E15" s="884"/>
      <c r="F15" s="911"/>
      <c r="G15" s="746"/>
      <c r="H15" s="910"/>
      <c r="I15" s="909"/>
      <c r="J15" s="908"/>
    </row>
    <row r="16" spans="2:11" ht="15" customHeight="1">
      <c r="B16" s="907" t="s">
        <v>643</v>
      </c>
      <c r="C16" s="669"/>
      <c r="D16" s="669"/>
      <c r="E16" s="653"/>
      <c r="F16" s="875"/>
      <c r="G16" s="866" t="e">
        <f aca="true" t="shared" si="0" ref="G16:G22">+F16/$F$59</f>
        <v>#DIV/0!</v>
      </c>
      <c r="H16" s="891"/>
      <c r="I16" s="872"/>
      <c r="J16" s="871"/>
      <c r="K16" s="852"/>
    </row>
    <row r="17" spans="2:11" ht="15" customHeight="1">
      <c r="B17" s="892"/>
      <c r="C17" s="669"/>
      <c r="D17" s="669"/>
      <c r="E17" s="653"/>
      <c r="F17" s="875"/>
      <c r="G17" s="866" t="e">
        <f t="shared" si="0"/>
        <v>#DIV/0!</v>
      </c>
      <c r="H17" s="891"/>
      <c r="I17" s="872"/>
      <c r="J17" s="871"/>
      <c r="K17" s="852"/>
    </row>
    <row r="18" spans="2:10" ht="15" customHeight="1">
      <c r="B18" s="892" t="s">
        <v>642</v>
      </c>
      <c r="C18" s="669"/>
      <c r="D18" s="669"/>
      <c r="E18" s="653"/>
      <c r="F18" s="875"/>
      <c r="G18" s="866" t="e">
        <f t="shared" si="0"/>
        <v>#DIV/0!</v>
      </c>
      <c r="H18" s="891"/>
      <c r="I18" s="872"/>
      <c r="J18" s="871"/>
    </row>
    <row r="19" spans="2:10" ht="15" customHeight="1">
      <c r="B19" s="892"/>
      <c r="C19" s="669"/>
      <c r="D19" s="669"/>
      <c r="E19" s="653"/>
      <c r="F19" s="875"/>
      <c r="G19" s="866" t="e">
        <f t="shared" si="0"/>
        <v>#DIV/0!</v>
      </c>
      <c r="H19" s="891"/>
      <c r="I19" s="872"/>
      <c r="J19" s="871"/>
    </row>
    <row r="20" spans="2:10" ht="15" customHeight="1">
      <c r="B20" s="892" t="s">
        <v>641</v>
      </c>
      <c r="C20" s="669"/>
      <c r="D20" s="669"/>
      <c r="E20" s="653"/>
      <c r="F20" s="875"/>
      <c r="G20" s="866" t="e">
        <f t="shared" si="0"/>
        <v>#DIV/0!</v>
      </c>
      <c r="H20" s="891"/>
      <c r="I20" s="872"/>
      <c r="J20" s="871"/>
    </row>
    <row r="21" spans="2:10" ht="15" customHeight="1">
      <c r="B21" s="892"/>
      <c r="C21" s="669"/>
      <c r="D21" s="669"/>
      <c r="E21" s="653"/>
      <c r="F21" s="875"/>
      <c r="G21" s="866" t="e">
        <f t="shared" si="0"/>
        <v>#DIV/0!</v>
      </c>
      <c r="H21" s="891"/>
      <c r="I21" s="872"/>
      <c r="J21" s="871"/>
    </row>
    <row r="22" spans="2:10" ht="15" customHeight="1">
      <c r="B22" s="582"/>
      <c r="C22" s="743"/>
      <c r="D22" s="890" t="s">
        <v>397</v>
      </c>
      <c r="E22" s="890"/>
      <c r="F22" s="850">
        <f>SUM(F16:F21)</f>
        <v>0</v>
      </c>
      <c r="G22" s="900" t="e">
        <f t="shared" si="0"/>
        <v>#DIV/0!</v>
      </c>
      <c r="H22" s="865"/>
      <c r="I22" s="865"/>
      <c r="J22" s="887"/>
    </row>
    <row r="23" spans="2:15" s="722" customFormat="1" ht="15" customHeight="1">
      <c r="B23" s="899" t="s">
        <v>640</v>
      </c>
      <c r="C23" s="898" t="s">
        <v>627</v>
      </c>
      <c r="D23" s="884"/>
      <c r="E23" s="884"/>
      <c r="F23" s="883"/>
      <c r="G23" s="746"/>
      <c r="H23" s="881"/>
      <c r="I23" s="881"/>
      <c r="J23" s="880"/>
      <c r="O23" s="879"/>
    </row>
    <row r="24" spans="2:10" ht="15" customHeight="1">
      <c r="B24" s="892" t="s">
        <v>639</v>
      </c>
      <c r="C24" s="931"/>
      <c r="D24" s="931"/>
      <c r="E24" s="653"/>
      <c r="F24" s="875"/>
      <c r="G24" s="866" t="e">
        <f aca="true" t="shared" si="1" ref="G24:G29">+F24/$F$59</f>
        <v>#DIV/0!</v>
      </c>
      <c r="H24" s="891"/>
      <c r="I24" s="872"/>
      <c r="J24" s="871"/>
    </row>
    <row r="25" spans="2:10" ht="15" customHeight="1">
      <c r="B25" s="892"/>
      <c r="C25" s="933"/>
      <c r="D25" s="933"/>
      <c r="E25" s="653"/>
      <c r="F25" s="875"/>
      <c r="G25" s="866" t="e">
        <f t="shared" si="1"/>
        <v>#DIV/0!</v>
      </c>
      <c r="H25" s="891"/>
      <c r="I25" s="872"/>
      <c r="J25" s="871"/>
    </row>
    <row r="26" spans="2:10" ht="15" customHeight="1">
      <c r="B26" s="892" t="s">
        <v>638</v>
      </c>
      <c r="C26" s="933"/>
      <c r="D26" s="933"/>
      <c r="E26" s="653"/>
      <c r="F26" s="875"/>
      <c r="G26" s="866" t="e">
        <f t="shared" si="1"/>
        <v>#DIV/0!</v>
      </c>
      <c r="H26" s="891"/>
      <c r="I26" s="872"/>
      <c r="J26" s="871"/>
    </row>
    <row r="27" spans="2:10" ht="15" customHeight="1">
      <c r="B27" s="892"/>
      <c r="C27" s="933"/>
      <c r="D27" s="933"/>
      <c r="E27" s="653"/>
      <c r="F27" s="875"/>
      <c r="G27" s="866" t="e">
        <f t="shared" si="1"/>
        <v>#DIV/0!</v>
      </c>
      <c r="H27" s="891"/>
      <c r="I27" s="872"/>
      <c r="J27" s="871"/>
    </row>
    <row r="28" spans="2:10" ht="15" customHeight="1">
      <c r="B28" s="906" t="s">
        <v>637</v>
      </c>
      <c r="C28" s="933"/>
      <c r="D28" s="933"/>
      <c r="E28" s="653"/>
      <c r="F28" s="875"/>
      <c r="G28" s="866" t="e">
        <f t="shared" si="1"/>
        <v>#DIV/0!</v>
      </c>
      <c r="H28" s="891"/>
      <c r="I28" s="872"/>
      <c r="J28" s="871"/>
    </row>
    <row r="29" spans="2:10" ht="15" customHeight="1">
      <c r="B29" s="581"/>
      <c r="C29" s="743"/>
      <c r="D29" s="890" t="s">
        <v>397</v>
      </c>
      <c r="E29" s="890"/>
      <c r="F29" s="850">
        <f>SUM(F24:F28)</f>
        <v>0</v>
      </c>
      <c r="G29" s="900" t="e">
        <f t="shared" si="1"/>
        <v>#DIV/0!</v>
      </c>
      <c r="H29" s="865"/>
      <c r="I29" s="865"/>
      <c r="J29" s="887"/>
    </row>
    <row r="30" spans="2:15" s="722" customFormat="1" ht="15" customHeight="1">
      <c r="B30" s="905" t="s">
        <v>636</v>
      </c>
      <c r="C30" s="898" t="s">
        <v>627</v>
      </c>
      <c r="D30" s="884"/>
      <c r="E30" s="884"/>
      <c r="F30" s="883"/>
      <c r="G30" s="746"/>
      <c r="H30" s="881"/>
      <c r="I30" s="881"/>
      <c r="J30" s="880"/>
      <c r="O30" s="879"/>
    </row>
    <row r="31" spans="2:10" ht="15" customHeight="1">
      <c r="B31" s="892" t="s">
        <v>635</v>
      </c>
      <c r="C31" s="893"/>
      <c r="D31" s="893"/>
      <c r="E31" s="653"/>
      <c r="F31" s="875"/>
      <c r="G31" s="866" t="e">
        <f>+F31/$F$59</f>
        <v>#DIV/0!</v>
      </c>
      <c r="H31" s="891"/>
      <c r="I31" s="872"/>
      <c r="J31" s="871"/>
    </row>
    <row r="32" spans="2:10" ht="15" customHeight="1">
      <c r="B32" s="892" t="s">
        <v>634</v>
      </c>
      <c r="C32" s="901"/>
      <c r="D32" s="901"/>
      <c r="E32" s="653"/>
      <c r="F32" s="875"/>
      <c r="G32" s="866" t="e">
        <f>+F32/$F$59</f>
        <v>#DIV/0!</v>
      </c>
      <c r="H32" s="891"/>
      <c r="I32" s="872"/>
      <c r="J32" s="871"/>
    </row>
    <row r="33" spans="2:10" ht="15" customHeight="1">
      <c r="B33" s="903" t="s">
        <v>633</v>
      </c>
      <c r="C33" s="904"/>
      <c r="D33" s="901"/>
      <c r="E33" s="653"/>
      <c r="F33" s="875"/>
      <c r="G33" s="866" t="e">
        <f>+F33/$F$59</f>
        <v>#DIV/0!</v>
      </c>
      <c r="H33" s="891"/>
      <c r="I33" s="872"/>
      <c r="J33" s="871"/>
    </row>
    <row r="34" spans="2:10" ht="15" customHeight="1">
      <c r="B34" s="903"/>
      <c r="C34" s="901"/>
      <c r="D34" s="901"/>
      <c r="E34" s="653"/>
      <c r="F34" s="875"/>
      <c r="G34" s="866" t="e">
        <f>+F34/$F$59</f>
        <v>#DIV/0!</v>
      </c>
      <c r="H34" s="891"/>
      <c r="I34" s="872"/>
      <c r="J34" s="871"/>
    </row>
    <row r="35" spans="2:10" ht="15" customHeight="1">
      <c r="B35" s="581"/>
      <c r="C35" s="743"/>
      <c r="D35" s="890" t="s">
        <v>397</v>
      </c>
      <c r="E35" s="890"/>
      <c r="F35" s="850">
        <f>SUM(F31:F34)</f>
        <v>0</v>
      </c>
      <c r="G35" s="900" t="e">
        <f>+F35/$F$59</f>
        <v>#DIV/0!</v>
      </c>
      <c r="H35" s="872"/>
      <c r="I35" s="872"/>
      <c r="J35" s="902"/>
    </row>
    <row r="36" spans="2:15" s="722" customFormat="1" ht="15" customHeight="1">
      <c r="B36" s="899" t="s">
        <v>632</v>
      </c>
      <c r="C36" s="898" t="s">
        <v>627</v>
      </c>
      <c r="D36" s="883"/>
      <c r="E36" s="884"/>
      <c r="F36" s="883"/>
      <c r="G36" s="763"/>
      <c r="H36" s="881"/>
      <c r="I36" s="881"/>
      <c r="J36" s="880"/>
      <c r="O36" s="879"/>
    </row>
    <row r="37" spans="2:10" ht="15" customHeight="1">
      <c r="B37" s="892" t="s">
        <v>631</v>
      </c>
      <c r="C37" s="901"/>
      <c r="D37" s="901"/>
      <c r="E37" s="653"/>
      <c r="F37" s="875"/>
      <c r="G37" s="866" t="e">
        <f aca="true" t="shared" si="2" ref="G37:G44">+F37/$F$59</f>
        <v>#DIV/0!</v>
      </c>
      <c r="H37" s="891"/>
      <c r="I37" s="872"/>
      <c r="J37" s="871"/>
    </row>
    <row r="38" spans="2:10" ht="15" customHeight="1">
      <c r="B38" s="892"/>
      <c r="C38" s="901"/>
      <c r="D38" s="901"/>
      <c r="E38" s="653"/>
      <c r="F38" s="875"/>
      <c r="G38" s="866" t="e">
        <f t="shared" si="2"/>
        <v>#DIV/0!</v>
      </c>
      <c r="H38" s="891"/>
      <c r="I38" s="872"/>
      <c r="J38" s="871"/>
    </row>
    <row r="39" spans="2:10" ht="15" customHeight="1">
      <c r="B39" s="892" t="s">
        <v>630</v>
      </c>
      <c r="C39" s="669"/>
      <c r="D39" s="669"/>
      <c r="E39" s="653"/>
      <c r="F39" s="875"/>
      <c r="G39" s="866" t="e">
        <f t="shared" si="2"/>
        <v>#DIV/0!</v>
      </c>
      <c r="H39" s="891"/>
      <c r="I39" s="872"/>
      <c r="J39" s="871"/>
    </row>
    <row r="40" spans="2:10" ht="15" customHeight="1">
      <c r="B40" s="892"/>
      <c r="C40" s="669"/>
      <c r="D40" s="669"/>
      <c r="E40" s="653"/>
      <c r="F40" s="875"/>
      <c r="G40" s="866" t="e">
        <f t="shared" si="2"/>
        <v>#DIV/0!</v>
      </c>
      <c r="H40" s="891"/>
      <c r="I40" s="872"/>
      <c r="J40" s="871"/>
    </row>
    <row r="41" spans="2:10" ht="15" customHeight="1">
      <c r="B41" s="892" t="s">
        <v>629</v>
      </c>
      <c r="C41" s="669"/>
      <c r="D41" s="669"/>
      <c r="E41" s="653"/>
      <c r="F41" s="875"/>
      <c r="G41" s="866" t="e">
        <f t="shared" si="2"/>
        <v>#DIV/0!</v>
      </c>
      <c r="H41" s="891"/>
      <c r="I41" s="872"/>
      <c r="J41" s="871"/>
    </row>
    <row r="42" spans="2:10" ht="15" customHeight="1">
      <c r="B42" s="892"/>
      <c r="C42" s="669"/>
      <c r="D42" s="669"/>
      <c r="E42" s="653"/>
      <c r="F42" s="875"/>
      <c r="G42" s="866" t="e">
        <f t="shared" si="2"/>
        <v>#DIV/0!</v>
      </c>
      <c r="H42" s="891"/>
      <c r="I42" s="872"/>
      <c r="J42" s="871"/>
    </row>
    <row r="43" spans="2:10" ht="15" customHeight="1">
      <c r="B43" s="892" t="s">
        <v>628</v>
      </c>
      <c r="C43" s="669"/>
      <c r="D43" s="669"/>
      <c r="E43" s="653"/>
      <c r="F43" s="875"/>
      <c r="G43" s="866" t="e">
        <f t="shared" si="2"/>
        <v>#DIV/0!</v>
      </c>
      <c r="H43" s="891"/>
      <c r="I43" s="872"/>
      <c r="J43" s="871"/>
    </row>
    <row r="44" spans="2:10" ht="15" customHeight="1">
      <c r="B44" s="581"/>
      <c r="C44" s="743"/>
      <c r="D44" s="890" t="s">
        <v>397</v>
      </c>
      <c r="E44" s="890"/>
      <c r="F44" s="850">
        <f>SUM(F37:F43)</f>
        <v>0</v>
      </c>
      <c r="G44" s="900" t="e">
        <f t="shared" si="2"/>
        <v>#DIV/0!</v>
      </c>
      <c r="H44" s="888"/>
      <c r="I44" s="865"/>
      <c r="J44" s="887"/>
    </row>
    <row r="45" spans="2:10" s="666" customFormat="1" ht="15" customHeight="1">
      <c r="B45" s="899" t="s">
        <v>625</v>
      </c>
      <c r="C45" s="898" t="s">
        <v>627</v>
      </c>
      <c r="D45" s="897"/>
      <c r="E45" s="897"/>
      <c r="F45" s="896"/>
      <c r="G45" s="746"/>
      <c r="H45" s="895"/>
      <c r="I45" s="895"/>
      <c r="J45" s="894"/>
    </row>
    <row r="46" spans="2:10" ht="15" customHeight="1">
      <c r="B46" s="892" t="s">
        <v>398</v>
      </c>
      <c r="C46" s="893"/>
      <c r="D46" s="893"/>
      <c r="E46" s="653"/>
      <c r="F46" s="875"/>
      <c r="G46" s="866" t="e">
        <f aca="true" t="shared" si="3" ref="G46:G52">+F46/$F$59</f>
        <v>#DIV/0!</v>
      </c>
      <c r="H46" s="891"/>
      <c r="I46" s="872"/>
      <c r="J46" s="871"/>
    </row>
    <row r="47" spans="2:10" ht="15" customHeight="1">
      <c r="B47" s="892"/>
      <c r="C47" s="669"/>
      <c r="D47" s="669"/>
      <c r="E47" s="653"/>
      <c r="F47" s="875"/>
      <c r="G47" s="866" t="e">
        <f t="shared" si="3"/>
        <v>#DIV/0!</v>
      </c>
      <c r="H47" s="891"/>
      <c r="I47" s="872"/>
      <c r="J47" s="871"/>
    </row>
    <row r="48" spans="2:10" ht="15" customHeight="1">
      <c r="B48" s="892" t="s">
        <v>626</v>
      </c>
      <c r="C48" s="669"/>
      <c r="D48" s="669"/>
      <c r="E48" s="653"/>
      <c r="F48" s="875"/>
      <c r="G48" s="866" t="e">
        <f t="shared" si="3"/>
        <v>#DIV/0!</v>
      </c>
      <c r="H48" s="891"/>
      <c r="I48" s="872"/>
      <c r="J48" s="871"/>
    </row>
    <row r="49" spans="2:10" ht="15" customHeight="1">
      <c r="B49" s="892"/>
      <c r="C49" s="669"/>
      <c r="D49" s="669"/>
      <c r="E49" s="653"/>
      <c r="F49" s="875"/>
      <c r="G49" s="866" t="e">
        <f t="shared" si="3"/>
        <v>#DIV/0!</v>
      </c>
      <c r="H49" s="891"/>
      <c r="I49" s="872"/>
      <c r="J49" s="871"/>
    </row>
    <row r="50" spans="2:10" ht="15" customHeight="1">
      <c r="B50" s="892"/>
      <c r="C50" s="669"/>
      <c r="D50" s="669"/>
      <c r="E50" s="653"/>
      <c r="F50" s="875"/>
      <c r="G50" s="866" t="e">
        <f t="shared" si="3"/>
        <v>#DIV/0!</v>
      </c>
      <c r="H50" s="891"/>
      <c r="I50" s="872"/>
      <c r="J50" s="871"/>
    </row>
    <row r="51" spans="2:10" ht="15" customHeight="1">
      <c r="B51" s="892" t="s">
        <v>625</v>
      </c>
      <c r="C51" s="669"/>
      <c r="D51" s="669"/>
      <c r="E51" s="653"/>
      <c r="F51" s="875"/>
      <c r="G51" s="866" t="e">
        <f t="shared" si="3"/>
        <v>#DIV/0!</v>
      </c>
      <c r="H51" s="891"/>
      <c r="I51" s="872"/>
      <c r="J51" s="871"/>
    </row>
    <row r="52" spans="2:10" ht="15" customHeight="1">
      <c r="B52" s="581"/>
      <c r="C52" s="743"/>
      <c r="D52" s="890" t="s">
        <v>397</v>
      </c>
      <c r="E52" s="890"/>
      <c r="F52" s="850">
        <f>SUM(F46:F51)</f>
        <v>0</v>
      </c>
      <c r="G52" s="889" t="e">
        <f t="shared" si="3"/>
        <v>#DIV/0!</v>
      </c>
      <c r="H52" s="888"/>
      <c r="I52" s="865"/>
      <c r="J52" s="887"/>
    </row>
    <row r="53" spans="2:15" s="722" customFormat="1" ht="15" customHeight="1">
      <c r="B53" s="886" t="s">
        <v>624</v>
      </c>
      <c r="C53" s="885"/>
      <c r="D53" s="884"/>
      <c r="E53" s="884"/>
      <c r="F53" s="883"/>
      <c r="G53" s="882"/>
      <c r="H53" s="881"/>
      <c r="I53" s="881"/>
      <c r="J53" s="880"/>
      <c r="O53" s="879"/>
    </row>
    <row r="54" spans="2:10" ht="15" customHeight="1">
      <c r="B54" s="878" t="s">
        <v>623</v>
      </c>
      <c r="C54" s="877"/>
      <c r="D54" s="877"/>
      <c r="E54" s="653"/>
      <c r="F54" s="875"/>
      <c r="G54" s="866" t="e">
        <f>+F54/$F$59</f>
        <v>#DIV/0!</v>
      </c>
      <c r="H54" s="872"/>
      <c r="I54" s="872"/>
      <c r="J54" s="871"/>
    </row>
    <row r="55" spans="2:10" ht="15" customHeight="1">
      <c r="B55" s="876" t="s">
        <v>622</v>
      </c>
      <c r="C55" s="669"/>
      <c r="D55" s="669"/>
      <c r="E55" s="653"/>
      <c r="F55" s="875"/>
      <c r="G55" s="866" t="e">
        <f>+F55/$F$59</f>
        <v>#DIV/0!</v>
      </c>
      <c r="H55" s="872"/>
      <c r="I55" s="872"/>
      <c r="J55" s="871"/>
    </row>
    <row r="56" spans="2:10" ht="15" customHeight="1">
      <c r="B56" s="581"/>
      <c r="C56" s="669"/>
      <c r="D56" s="669"/>
      <c r="F56" s="875"/>
      <c r="G56" s="866" t="e">
        <f>+F56/$F$59</f>
        <v>#DIV/0!</v>
      </c>
      <c r="H56" s="872"/>
      <c r="I56" s="872"/>
      <c r="J56" s="871"/>
    </row>
    <row r="57" spans="2:10" ht="15" customHeight="1">
      <c r="B57" s="581"/>
      <c r="C57" s="653"/>
      <c r="D57" s="874" t="s">
        <v>397</v>
      </c>
      <c r="E57" s="653"/>
      <c r="F57" s="873">
        <f>SUM(F54:F56)</f>
        <v>0</v>
      </c>
      <c r="G57" s="866" t="e">
        <f>+F57/$F$59</f>
        <v>#DIV/0!</v>
      </c>
      <c r="H57" s="872"/>
      <c r="I57" s="872"/>
      <c r="J57" s="871"/>
    </row>
    <row r="58" spans="2:10" ht="15" customHeight="1" thickBot="1">
      <c r="B58" s="870"/>
      <c r="C58" s="869"/>
      <c r="D58" s="869"/>
      <c r="E58" s="869"/>
      <c r="F58" s="869"/>
      <c r="G58" s="817"/>
      <c r="H58" s="868"/>
      <c r="I58" s="868"/>
      <c r="J58" s="867"/>
    </row>
    <row r="59" spans="4:10" ht="15" customHeight="1">
      <c r="D59" s="63" t="s">
        <v>621</v>
      </c>
      <c r="E59" s="63"/>
      <c r="F59" s="850">
        <f>F14+F22+F29+F35+F44+F52+F57</f>
        <v>0</v>
      </c>
      <c r="G59" s="866" t="e">
        <f>+F59/$F$59</f>
        <v>#DIV/0!</v>
      </c>
      <c r="H59" s="865"/>
      <c r="I59" s="864"/>
      <c r="J59" s="864"/>
    </row>
    <row r="60" ht="16.5" customHeight="1">
      <c r="G60" s="863"/>
    </row>
    <row r="61" spans="1:15" s="678" customFormat="1" ht="12.75">
      <c r="A61" s="48"/>
      <c r="B61" s="48"/>
      <c r="C61" s="48"/>
      <c r="D61" s="63"/>
      <c r="E61" s="63"/>
      <c r="F61" s="850"/>
      <c r="H61" s="862"/>
      <c r="I61" s="862"/>
      <c r="J61" s="862"/>
      <c r="K61" s="48"/>
      <c r="O61" s="666"/>
    </row>
    <row r="62" spans="1:15" s="678" customFormat="1" ht="12.75">
      <c r="A62" s="48"/>
      <c r="B62" s="48"/>
      <c r="C62" s="48"/>
      <c r="D62" s="63"/>
      <c r="E62" s="63"/>
      <c r="F62" s="850"/>
      <c r="G62" s="850"/>
      <c r="H62" s="862"/>
      <c r="I62" s="862"/>
      <c r="J62" s="862"/>
      <c r="K62" s="48"/>
      <c r="O62" s="666"/>
    </row>
    <row r="63" spans="1:15" s="678" customFormat="1" ht="12.75">
      <c r="A63" s="48"/>
      <c r="B63" s="48"/>
      <c r="C63" s="48"/>
      <c r="D63" s="63"/>
      <c r="E63" s="63"/>
      <c r="F63" s="850"/>
      <c r="G63" s="850"/>
      <c r="H63" s="862"/>
      <c r="I63" s="862"/>
      <c r="J63" s="862"/>
      <c r="K63" s="48"/>
      <c r="O63" s="666"/>
    </row>
    <row r="64" spans="1:15" s="678" customFormat="1" ht="12.75">
      <c r="A64" s="48"/>
      <c r="B64" s="48"/>
      <c r="C64" s="48"/>
      <c r="D64" s="63"/>
      <c r="E64" s="63"/>
      <c r="F64" s="850"/>
      <c r="G64" s="850"/>
      <c r="H64" s="862"/>
      <c r="I64" s="862"/>
      <c r="J64" s="862"/>
      <c r="K64" s="48"/>
      <c r="O64" s="666"/>
    </row>
    <row r="65" spans="1:15" s="678" customFormat="1" ht="12.75">
      <c r="A65" s="48"/>
      <c r="B65" s="48"/>
      <c r="C65" s="48"/>
      <c r="D65" s="63"/>
      <c r="E65" s="63"/>
      <c r="F65" s="850"/>
      <c r="G65" s="850"/>
      <c r="H65" s="862"/>
      <c r="I65" s="862"/>
      <c r="J65" s="862"/>
      <c r="K65" s="48"/>
      <c r="O65" s="666"/>
    </row>
    <row r="66" spans="1:15" s="678" customFormat="1" ht="12.75">
      <c r="A66" s="48"/>
      <c r="B66" s="48"/>
      <c r="C66" s="48"/>
      <c r="D66" s="63"/>
      <c r="E66" s="63"/>
      <c r="F66" s="850"/>
      <c r="G66" s="850"/>
      <c r="H66" s="862"/>
      <c r="I66" s="862"/>
      <c r="J66" s="862"/>
      <c r="K66" s="48"/>
      <c r="O66" s="666"/>
    </row>
    <row r="67" spans="1:15" s="678" customFormat="1" ht="12.75">
      <c r="A67" s="48"/>
      <c r="B67" s="48"/>
      <c r="C67" s="48"/>
      <c r="D67" s="63"/>
      <c r="E67" s="63"/>
      <c r="F67" s="850"/>
      <c r="G67" s="850"/>
      <c r="H67" s="862"/>
      <c r="I67" s="862"/>
      <c r="J67" s="862"/>
      <c r="K67" s="48"/>
      <c r="O67" s="666"/>
    </row>
    <row r="68" spans="1:15" s="678" customFormat="1" ht="12.75">
      <c r="A68" s="48"/>
      <c r="B68" s="48"/>
      <c r="C68" s="48"/>
      <c r="D68" s="63"/>
      <c r="E68" s="63"/>
      <c r="F68" s="850"/>
      <c r="G68" s="850"/>
      <c r="H68" s="862"/>
      <c r="I68" s="862"/>
      <c r="J68" s="862"/>
      <c r="K68" s="48"/>
      <c r="O68" s="666"/>
    </row>
    <row r="69" spans="1:15" s="678" customFormat="1" ht="12.75">
      <c r="A69" s="48"/>
      <c r="B69" s="48"/>
      <c r="C69" s="48"/>
      <c r="D69" s="63"/>
      <c r="E69" s="63"/>
      <c r="F69" s="850"/>
      <c r="G69" s="850"/>
      <c r="H69" s="862"/>
      <c r="I69" s="862"/>
      <c r="J69" s="862"/>
      <c r="K69" s="48"/>
      <c r="O69" s="666"/>
    </row>
    <row r="70" spans="1:15" s="678" customFormat="1" ht="12.75">
      <c r="A70" s="48"/>
      <c r="B70" s="48"/>
      <c r="C70" s="48"/>
      <c r="D70" s="63"/>
      <c r="E70" s="63"/>
      <c r="F70" s="850"/>
      <c r="G70" s="850"/>
      <c r="H70" s="862"/>
      <c r="I70" s="862"/>
      <c r="J70" s="862"/>
      <c r="K70" s="48"/>
      <c r="O70" s="666"/>
    </row>
    <row r="71" spans="1:15" s="678" customFormat="1" ht="12.75">
      <c r="A71" s="48"/>
      <c r="B71" s="48"/>
      <c r="C71" s="48"/>
      <c r="D71" s="63"/>
      <c r="E71" s="63"/>
      <c r="F71" s="850"/>
      <c r="G71" s="850"/>
      <c r="H71" s="862"/>
      <c r="I71" s="862"/>
      <c r="J71" s="862"/>
      <c r="K71" s="48"/>
      <c r="O71" s="666"/>
    </row>
    <row r="72" spans="1:15" s="678" customFormat="1" ht="12.75">
      <c r="A72" s="48"/>
      <c r="B72" s="48"/>
      <c r="C72" s="48"/>
      <c r="D72" s="63"/>
      <c r="E72" s="63"/>
      <c r="F72" s="850"/>
      <c r="G72" s="850"/>
      <c r="H72" s="862"/>
      <c r="I72" s="862"/>
      <c r="J72" s="862"/>
      <c r="K72" s="48"/>
      <c r="O72" s="666"/>
    </row>
    <row r="73" spans="1:15" s="678" customFormat="1" ht="12.75">
      <c r="A73" s="48"/>
      <c r="B73" s="48"/>
      <c r="C73" s="48"/>
      <c r="D73" s="63"/>
      <c r="E73" s="63"/>
      <c r="F73" s="850"/>
      <c r="G73" s="850"/>
      <c r="H73" s="862"/>
      <c r="I73" s="862"/>
      <c r="J73" s="862"/>
      <c r="K73" s="48"/>
      <c r="O73" s="666"/>
    </row>
    <row r="74" spans="1:15" s="678" customFormat="1" ht="12.75">
      <c r="A74" s="48"/>
      <c r="B74" s="48"/>
      <c r="C74" s="48"/>
      <c r="D74" s="63"/>
      <c r="E74" s="63"/>
      <c r="F74" s="850"/>
      <c r="G74" s="850"/>
      <c r="H74" s="862"/>
      <c r="I74" s="862"/>
      <c r="J74" s="862"/>
      <c r="K74" s="48"/>
      <c r="O74" s="666"/>
    </row>
    <row r="75" spans="1:15" s="678" customFormat="1" ht="12.75">
      <c r="A75" s="48"/>
      <c r="B75" s="48"/>
      <c r="C75" s="48"/>
      <c r="D75" s="63"/>
      <c r="E75" s="63"/>
      <c r="F75" s="850"/>
      <c r="G75" s="850"/>
      <c r="H75" s="862"/>
      <c r="I75" s="862"/>
      <c r="J75" s="862"/>
      <c r="K75" s="48"/>
      <c r="O75" s="666"/>
    </row>
    <row r="76" spans="1:15" s="678" customFormat="1" ht="12.75">
      <c r="A76" s="48"/>
      <c r="B76" s="48"/>
      <c r="C76" s="48"/>
      <c r="D76" s="63"/>
      <c r="E76" s="63"/>
      <c r="F76" s="850"/>
      <c r="G76" s="850"/>
      <c r="H76" s="862"/>
      <c r="I76" s="862"/>
      <c r="J76" s="862"/>
      <c r="K76" s="48"/>
      <c r="O76" s="666"/>
    </row>
    <row r="77" spans="1:15" s="678" customFormat="1" ht="12.75">
      <c r="A77" s="48"/>
      <c r="B77" s="48"/>
      <c r="C77" s="48"/>
      <c r="D77" s="63"/>
      <c r="E77" s="63"/>
      <c r="F77" s="850"/>
      <c r="G77" s="850"/>
      <c r="H77" s="862"/>
      <c r="I77" s="862"/>
      <c r="J77" s="862"/>
      <c r="K77" s="48"/>
      <c r="O77" s="666"/>
    </row>
    <row r="78" spans="1:15" s="678" customFormat="1" ht="12.75">
      <c r="A78" s="48"/>
      <c r="B78" s="48"/>
      <c r="C78" s="48"/>
      <c r="D78" s="63"/>
      <c r="E78" s="63"/>
      <c r="F78" s="850"/>
      <c r="G78" s="850"/>
      <c r="H78" s="862"/>
      <c r="I78" s="862"/>
      <c r="J78" s="862"/>
      <c r="K78" s="48"/>
      <c r="O78" s="666"/>
    </row>
    <row r="79" spans="1:15" s="678" customFormat="1" ht="12.75">
      <c r="A79" s="48"/>
      <c r="B79" s="48"/>
      <c r="C79" s="48"/>
      <c r="D79" s="63"/>
      <c r="E79" s="63"/>
      <c r="F79" s="850"/>
      <c r="G79" s="850"/>
      <c r="H79" s="862"/>
      <c r="I79" s="862"/>
      <c r="J79" s="862"/>
      <c r="K79" s="48"/>
      <c r="O79" s="666"/>
    </row>
    <row r="80" spans="1:15" s="678" customFormat="1" ht="12.75">
      <c r="A80" s="48"/>
      <c r="B80" s="48"/>
      <c r="C80" s="48"/>
      <c r="D80" s="63"/>
      <c r="E80" s="63"/>
      <c r="F80" s="850"/>
      <c r="G80" s="850"/>
      <c r="H80" s="862"/>
      <c r="I80" s="862"/>
      <c r="J80" s="862"/>
      <c r="K80" s="48"/>
      <c r="O80" s="666"/>
    </row>
    <row r="81" spans="1:15" s="678" customFormat="1" ht="12.75">
      <c r="A81" s="48"/>
      <c r="B81" s="48"/>
      <c r="C81" s="48"/>
      <c r="D81" s="63"/>
      <c r="E81" s="63"/>
      <c r="F81" s="850"/>
      <c r="G81" s="850"/>
      <c r="H81" s="862"/>
      <c r="I81" s="862"/>
      <c r="J81" s="862"/>
      <c r="K81" s="48"/>
      <c r="O81" s="666"/>
    </row>
    <row r="82" spans="1:15" s="678" customFormat="1" ht="12.75">
      <c r="A82" s="48"/>
      <c r="B82" s="48"/>
      <c r="C82" s="48"/>
      <c r="D82" s="63"/>
      <c r="E82" s="63"/>
      <c r="F82" s="850"/>
      <c r="G82" s="850"/>
      <c r="H82" s="862"/>
      <c r="I82" s="862"/>
      <c r="J82" s="862"/>
      <c r="K82" s="48"/>
      <c r="O82" s="666"/>
    </row>
    <row r="83" spans="1:15" s="678" customFormat="1" ht="12.75">
      <c r="A83" s="48"/>
      <c r="B83" s="48"/>
      <c r="C83" s="48"/>
      <c r="D83" s="63"/>
      <c r="E83" s="63"/>
      <c r="F83" s="850"/>
      <c r="G83" s="850"/>
      <c r="H83" s="862"/>
      <c r="I83" s="862"/>
      <c r="J83" s="862"/>
      <c r="K83" s="48"/>
      <c r="O83" s="666"/>
    </row>
    <row r="84" spans="1:15" s="678" customFormat="1" ht="12.75">
      <c r="A84" s="48"/>
      <c r="B84" s="48"/>
      <c r="C84" s="48"/>
      <c r="D84" s="63"/>
      <c r="E84" s="63"/>
      <c r="F84" s="850"/>
      <c r="G84" s="850"/>
      <c r="H84" s="862"/>
      <c r="I84" s="862"/>
      <c r="J84" s="862"/>
      <c r="K84" s="48"/>
      <c r="O84" s="666"/>
    </row>
    <row r="85" spans="1:15" s="678" customFormat="1" ht="12.75">
      <c r="A85" s="48"/>
      <c r="B85" s="48"/>
      <c r="C85" s="48"/>
      <c r="D85" s="63"/>
      <c r="E85" s="63"/>
      <c r="F85" s="850"/>
      <c r="G85" s="850"/>
      <c r="H85" s="862"/>
      <c r="I85" s="862"/>
      <c r="J85" s="862"/>
      <c r="K85" s="48"/>
      <c r="O85" s="666"/>
    </row>
    <row r="86" spans="1:15" s="678" customFormat="1" ht="12.75">
      <c r="A86" s="48"/>
      <c r="B86" s="48"/>
      <c r="C86" s="48"/>
      <c r="D86" s="63"/>
      <c r="E86" s="63"/>
      <c r="F86" s="850"/>
      <c r="G86" s="850"/>
      <c r="H86" s="862"/>
      <c r="I86" s="862"/>
      <c r="J86" s="862"/>
      <c r="K86" s="48"/>
      <c r="O86" s="666"/>
    </row>
    <row r="87" spans="1:15" s="678" customFormat="1" ht="12.75">
      <c r="A87" s="48"/>
      <c r="B87" s="48"/>
      <c r="C87" s="48"/>
      <c r="D87" s="63"/>
      <c r="E87" s="63"/>
      <c r="F87" s="850"/>
      <c r="G87" s="850"/>
      <c r="H87" s="862"/>
      <c r="I87" s="862"/>
      <c r="J87" s="862"/>
      <c r="K87" s="48"/>
      <c r="O87" s="666"/>
    </row>
    <row r="88" spans="1:15" s="678" customFormat="1" ht="12.75">
      <c r="A88" s="48"/>
      <c r="B88" s="48"/>
      <c r="C88" s="48"/>
      <c r="D88" s="63"/>
      <c r="E88" s="63"/>
      <c r="F88" s="850"/>
      <c r="G88" s="850"/>
      <c r="H88" s="862"/>
      <c r="I88" s="862"/>
      <c r="J88" s="862"/>
      <c r="K88" s="48"/>
      <c r="O88" s="666"/>
    </row>
    <row r="89" spans="1:15" s="678" customFormat="1" ht="12.75">
      <c r="A89" s="48"/>
      <c r="B89" s="48"/>
      <c r="C89" s="48"/>
      <c r="D89" s="63"/>
      <c r="E89" s="63"/>
      <c r="F89" s="850"/>
      <c r="G89" s="850"/>
      <c r="H89" s="862"/>
      <c r="I89" s="862"/>
      <c r="J89" s="862"/>
      <c r="K89" s="48"/>
      <c r="O89" s="666"/>
    </row>
    <row r="90" spans="1:15" s="678" customFormat="1" ht="12.75">
      <c r="A90" s="48"/>
      <c r="B90" s="48"/>
      <c r="C90" s="48"/>
      <c r="D90" s="63"/>
      <c r="E90" s="63"/>
      <c r="F90" s="850"/>
      <c r="G90" s="850"/>
      <c r="H90" s="862"/>
      <c r="I90" s="862"/>
      <c r="J90" s="862"/>
      <c r="K90" s="48"/>
      <c r="O90" s="666"/>
    </row>
    <row r="91" spans="1:15" s="678" customFormat="1" ht="12.75">
      <c r="A91" s="48"/>
      <c r="B91" s="48"/>
      <c r="C91" s="48"/>
      <c r="D91" s="63"/>
      <c r="E91" s="63"/>
      <c r="F91" s="850"/>
      <c r="G91" s="850"/>
      <c r="H91" s="862"/>
      <c r="I91" s="862"/>
      <c r="J91" s="862"/>
      <c r="K91" s="48"/>
      <c r="O91" s="666"/>
    </row>
    <row r="92" spans="1:15" s="678" customFormat="1" ht="12.75">
      <c r="A92" s="48"/>
      <c r="B92" s="48"/>
      <c r="C92" s="48"/>
      <c r="D92" s="63"/>
      <c r="E92" s="63"/>
      <c r="F92" s="850"/>
      <c r="G92" s="850"/>
      <c r="H92" s="862"/>
      <c r="I92" s="862"/>
      <c r="J92" s="862"/>
      <c r="K92" s="48"/>
      <c r="O92" s="666"/>
    </row>
    <row r="93" spans="1:15" s="678" customFormat="1" ht="12.75">
      <c r="A93" s="48"/>
      <c r="B93" s="48"/>
      <c r="C93" s="48"/>
      <c r="D93" s="63"/>
      <c r="E93" s="63"/>
      <c r="F93" s="850"/>
      <c r="G93" s="850"/>
      <c r="H93" s="862"/>
      <c r="I93" s="862"/>
      <c r="J93" s="862"/>
      <c r="K93" s="48"/>
      <c r="O93" s="666"/>
    </row>
    <row r="94" spans="1:15" s="678" customFormat="1" ht="12.75">
      <c r="A94" s="48"/>
      <c r="B94" s="48"/>
      <c r="C94" s="48"/>
      <c r="D94" s="63"/>
      <c r="E94" s="63"/>
      <c r="F94" s="850"/>
      <c r="G94" s="850"/>
      <c r="H94" s="862"/>
      <c r="I94" s="862"/>
      <c r="J94" s="862"/>
      <c r="K94" s="48"/>
      <c r="O94" s="666"/>
    </row>
    <row r="95" spans="1:15" s="678" customFormat="1" ht="12.75">
      <c r="A95" s="48"/>
      <c r="B95" s="48"/>
      <c r="C95" s="48"/>
      <c r="D95" s="63"/>
      <c r="E95" s="63"/>
      <c r="F95" s="850"/>
      <c r="G95" s="850"/>
      <c r="H95" s="862"/>
      <c r="I95" s="862"/>
      <c r="J95" s="862"/>
      <c r="K95" s="48"/>
      <c r="O95" s="666"/>
    </row>
    <row r="96" spans="1:15" s="678" customFormat="1" ht="12.75">
      <c r="A96" s="48"/>
      <c r="B96" s="48"/>
      <c r="C96" s="48"/>
      <c r="D96" s="63"/>
      <c r="E96" s="63"/>
      <c r="F96" s="850"/>
      <c r="G96" s="850"/>
      <c r="H96" s="862"/>
      <c r="I96" s="862"/>
      <c r="J96" s="862"/>
      <c r="K96" s="48"/>
      <c r="O96" s="666"/>
    </row>
    <row r="97" spans="1:15" s="678" customFormat="1" ht="12.75">
      <c r="A97" s="48"/>
      <c r="B97" s="48"/>
      <c r="C97" s="48"/>
      <c r="D97" s="63"/>
      <c r="E97" s="63"/>
      <c r="F97" s="850"/>
      <c r="G97" s="850"/>
      <c r="H97" s="862"/>
      <c r="I97" s="862"/>
      <c r="J97" s="862"/>
      <c r="K97" s="48"/>
      <c r="O97" s="666"/>
    </row>
    <row r="98" spans="1:15" s="678" customFormat="1" ht="12.75">
      <c r="A98" s="48"/>
      <c r="B98" s="48"/>
      <c r="C98" s="48"/>
      <c r="D98" s="63"/>
      <c r="E98" s="63"/>
      <c r="F98" s="850"/>
      <c r="G98" s="850"/>
      <c r="H98" s="862"/>
      <c r="I98" s="862"/>
      <c r="J98" s="862"/>
      <c r="K98" s="48"/>
      <c r="O98" s="666"/>
    </row>
    <row r="99" spans="1:15" s="678" customFormat="1" ht="12.75">
      <c r="A99" s="48"/>
      <c r="B99" s="48"/>
      <c r="C99" s="48"/>
      <c r="D99" s="63"/>
      <c r="E99" s="63"/>
      <c r="F99" s="850"/>
      <c r="G99" s="850"/>
      <c r="H99" s="862"/>
      <c r="I99" s="862"/>
      <c r="J99" s="862"/>
      <c r="K99" s="48"/>
      <c r="O99" s="666"/>
    </row>
    <row r="100" spans="1:15" s="678" customFormat="1" ht="12.75">
      <c r="A100" s="48"/>
      <c r="B100" s="48"/>
      <c r="C100" s="48"/>
      <c r="D100" s="63"/>
      <c r="E100" s="63"/>
      <c r="F100" s="850"/>
      <c r="G100" s="850"/>
      <c r="H100" s="862"/>
      <c r="I100" s="862"/>
      <c r="J100" s="862"/>
      <c r="K100" s="48"/>
      <c r="O100" s="666"/>
    </row>
    <row r="101" spans="1:15" s="678" customFormat="1" ht="12.75">
      <c r="A101" s="48"/>
      <c r="B101" s="48"/>
      <c r="C101" s="48"/>
      <c r="D101" s="63"/>
      <c r="E101" s="63"/>
      <c r="F101" s="850"/>
      <c r="G101" s="850"/>
      <c r="H101" s="862"/>
      <c r="I101" s="862"/>
      <c r="J101" s="862"/>
      <c r="K101" s="48"/>
      <c r="O101" s="666"/>
    </row>
    <row r="102" spans="1:15" s="678" customFormat="1" ht="12.75">
      <c r="A102" s="48"/>
      <c r="B102" s="48"/>
      <c r="C102" s="48"/>
      <c r="D102" s="63"/>
      <c r="E102" s="63"/>
      <c r="F102" s="850"/>
      <c r="G102" s="850"/>
      <c r="H102" s="862"/>
      <c r="I102" s="862"/>
      <c r="J102" s="862"/>
      <c r="K102" s="48"/>
      <c r="O102" s="666"/>
    </row>
    <row r="103" spans="1:15" s="678" customFormat="1" ht="12.75">
      <c r="A103" s="48"/>
      <c r="B103" s="48"/>
      <c r="C103" s="48"/>
      <c r="D103" s="63"/>
      <c r="E103" s="63"/>
      <c r="F103" s="850"/>
      <c r="G103" s="850"/>
      <c r="H103" s="862"/>
      <c r="I103" s="862"/>
      <c r="J103" s="862"/>
      <c r="K103" s="48"/>
      <c r="O103" s="666"/>
    </row>
    <row r="104" spans="1:15" s="678" customFormat="1" ht="12.75">
      <c r="A104" s="48"/>
      <c r="B104" s="48"/>
      <c r="C104" s="48"/>
      <c r="D104" s="63"/>
      <c r="E104" s="63"/>
      <c r="F104" s="850"/>
      <c r="G104" s="850"/>
      <c r="H104" s="862"/>
      <c r="I104" s="862"/>
      <c r="J104" s="862"/>
      <c r="K104" s="48"/>
      <c r="O104" s="666"/>
    </row>
    <row r="105" spans="1:15" s="678" customFormat="1" ht="12.75">
      <c r="A105" s="48"/>
      <c r="B105" s="48"/>
      <c r="C105" s="48"/>
      <c r="D105" s="63"/>
      <c r="E105" s="63"/>
      <c r="F105" s="850"/>
      <c r="G105" s="850"/>
      <c r="H105" s="862"/>
      <c r="I105" s="862"/>
      <c r="J105" s="862"/>
      <c r="K105" s="48"/>
      <c r="O105" s="666"/>
    </row>
    <row r="106" spans="1:15" s="678" customFormat="1" ht="12.75">
      <c r="A106" s="48"/>
      <c r="B106" s="48"/>
      <c r="C106" s="48"/>
      <c r="D106" s="63"/>
      <c r="E106" s="63"/>
      <c r="F106" s="850"/>
      <c r="G106" s="850"/>
      <c r="H106" s="862"/>
      <c r="I106" s="862"/>
      <c r="J106" s="862"/>
      <c r="K106" s="48"/>
      <c r="O106" s="666"/>
    </row>
    <row r="107" spans="1:15" s="678" customFormat="1" ht="12.75">
      <c r="A107" s="48"/>
      <c r="B107" s="48"/>
      <c r="C107" s="48"/>
      <c r="D107" s="63"/>
      <c r="E107" s="63"/>
      <c r="F107" s="850"/>
      <c r="G107" s="850"/>
      <c r="H107" s="862"/>
      <c r="I107" s="862"/>
      <c r="J107" s="862"/>
      <c r="K107" s="48"/>
      <c r="O107" s="666"/>
    </row>
    <row r="108" spans="1:15" s="678" customFormat="1" ht="12.75">
      <c r="A108" s="48"/>
      <c r="B108" s="48"/>
      <c r="C108" s="48"/>
      <c r="D108" s="63"/>
      <c r="E108" s="63"/>
      <c r="F108" s="850"/>
      <c r="G108" s="850"/>
      <c r="H108" s="862"/>
      <c r="I108" s="862"/>
      <c r="J108" s="862"/>
      <c r="K108" s="48"/>
      <c r="O108" s="666"/>
    </row>
    <row r="109" spans="1:15" s="678" customFormat="1" ht="12.75">
      <c r="A109" s="48"/>
      <c r="B109" s="48"/>
      <c r="C109" s="48"/>
      <c r="D109" s="63"/>
      <c r="E109" s="63"/>
      <c r="F109" s="850"/>
      <c r="G109" s="850"/>
      <c r="H109" s="862"/>
      <c r="I109" s="862"/>
      <c r="J109" s="862"/>
      <c r="K109" s="48"/>
      <c r="O109" s="666"/>
    </row>
    <row r="110" spans="1:15" s="678" customFormat="1" ht="12.75">
      <c r="A110" s="48"/>
      <c r="B110" s="48"/>
      <c r="C110" s="48"/>
      <c r="D110" s="63"/>
      <c r="E110" s="63"/>
      <c r="F110" s="850"/>
      <c r="G110" s="850"/>
      <c r="H110" s="862"/>
      <c r="I110" s="862"/>
      <c r="J110" s="862"/>
      <c r="K110" s="48"/>
      <c r="O110" s="666"/>
    </row>
    <row r="111" spans="1:15" s="678" customFormat="1" ht="12.75">
      <c r="A111" s="48"/>
      <c r="B111" s="48"/>
      <c r="C111" s="48"/>
      <c r="D111" s="63"/>
      <c r="E111" s="63"/>
      <c r="F111" s="850"/>
      <c r="G111" s="850"/>
      <c r="H111" s="862"/>
      <c r="I111" s="862"/>
      <c r="J111" s="862"/>
      <c r="K111" s="48"/>
      <c r="O111" s="666"/>
    </row>
    <row r="112" spans="1:15" s="678" customFormat="1" ht="12.75">
      <c r="A112" s="48"/>
      <c r="B112" s="48"/>
      <c r="C112" s="48"/>
      <c r="D112" s="63"/>
      <c r="E112" s="63"/>
      <c r="F112" s="850"/>
      <c r="G112" s="850"/>
      <c r="H112" s="862"/>
      <c r="I112" s="862"/>
      <c r="J112" s="862"/>
      <c r="K112" s="48"/>
      <c r="O112" s="666"/>
    </row>
    <row r="113" spans="1:15" s="678" customFormat="1" ht="12.75">
      <c r="A113" s="48"/>
      <c r="B113" s="48"/>
      <c r="C113" s="48"/>
      <c r="D113" s="63"/>
      <c r="E113" s="63"/>
      <c r="F113" s="850"/>
      <c r="G113" s="850"/>
      <c r="H113" s="862"/>
      <c r="I113" s="862"/>
      <c r="J113" s="862"/>
      <c r="K113" s="48"/>
      <c r="O113" s="666"/>
    </row>
    <row r="114" spans="1:15" s="678" customFormat="1" ht="12.75">
      <c r="A114" s="48"/>
      <c r="B114" s="48"/>
      <c r="C114" s="48"/>
      <c r="D114" s="63"/>
      <c r="E114" s="63"/>
      <c r="F114" s="850"/>
      <c r="G114" s="850"/>
      <c r="H114" s="862"/>
      <c r="I114" s="862"/>
      <c r="J114" s="862"/>
      <c r="K114" s="48"/>
      <c r="O114" s="666"/>
    </row>
    <row r="115" spans="1:15" s="678" customFormat="1" ht="12.75">
      <c r="A115" s="48"/>
      <c r="B115" s="48"/>
      <c r="C115" s="48"/>
      <c r="D115" s="63"/>
      <c r="E115" s="63"/>
      <c r="F115" s="850"/>
      <c r="G115" s="850"/>
      <c r="H115" s="862"/>
      <c r="I115" s="862"/>
      <c r="J115" s="862"/>
      <c r="K115" s="48"/>
      <c r="O115" s="666"/>
    </row>
    <row r="116" spans="1:15" s="678" customFormat="1" ht="12.75">
      <c r="A116" s="48"/>
      <c r="B116" s="48"/>
      <c r="C116" s="48"/>
      <c r="D116" s="63"/>
      <c r="E116" s="63"/>
      <c r="F116" s="850"/>
      <c r="G116" s="850"/>
      <c r="H116" s="862"/>
      <c r="I116" s="862"/>
      <c r="J116" s="862"/>
      <c r="K116" s="48"/>
      <c r="O116" s="666"/>
    </row>
    <row r="117" spans="1:15" s="678" customFormat="1" ht="12.75">
      <c r="A117" s="48"/>
      <c r="B117" s="48"/>
      <c r="C117" s="48"/>
      <c r="D117" s="63"/>
      <c r="E117" s="63"/>
      <c r="F117" s="850"/>
      <c r="G117" s="850"/>
      <c r="H117" s="862"/>
      <c r="I117" s="862"/>
      <c r="J117" s="862"/>
      <c r="K117" s="48"/>
      <c r="O117" s="666"/>
    </row>
    <row r="118" spans="1:15" s="678" customFormat="1" ht="12.75">
      <c r="A118" s="48"/>
      <c r="B118" s="48"/>
      <c r="C118" s="48"/>
      <c r="D118" s="63"/>
      <c r="E118" s="63"/>
      <c r="F118" s="850"/>
      <c r="G118" s="850"/>
      <c r="H118" s="862"/>
      <c r="I118" s="862"/>
      <c r="J118" s="862"/>
      <c r="K118" s="48"/>
      <c r="O118" s="666"/>
    </row>
    <row r="119" spans="1:15" s="678" customFormat="1" ht="12.75">
      <c r="A119" s="48"/>
      <c r="B119" s="48"/>
      <c r="C119" s="48"/>
      <c r="D119" s="63"/>
      <c r="E119" s="63"/>
      <c r="F119" s="850"/>
      <c r="G119" s="850"/>
      <c r="H119" s="862"/>
      <c r="I119" s="862"/>
      <c r="J119" s="862"/>
      <c r="K119" s="48"/>
      <c r="O119" s="666"/>
    </row>
    <row r="120" spans="1:15" s="678" customFormat="1" ht="12.75">
      <c r="A120" s="48"/>
      <c r="B120" s="48"/>
      <c r="C120" s="48"/>
      <c r="D120" s="63"/>
      <c r="E120" s="63"/>
      <c r="F120" s="850"/>
      <c r="G120" s="850"/>
      <c r="H120" s="862"/>
      <c r="I120" s="862"/>
      <c r="J120" s="862"/>
      <c r="K120" s="48"/>
      <c r="O120" s="666"/>
    </row>
    <row r="121" spans="1:15" s="678" customFormat="1" ht="12.75">
      <c r="A121" s="48"/>
      <c r="B121" s="48"/>
      <c r="C121" s="48"/>
      <c r="D121" s="63"/>
      <c r="E121" s="63"/>
      <c r="F121" s="850"/>
      <c r="G121" s="850"/>
      <c r="H121" s="862"/>
      <c r="I121" s="862"/>
      <c r="J121" s="862"/>
      <c r="K121" s="48"/>
      <c r="O121" s="666"/>
    </row>
    <row r="122" spans="1:15" s="678" customFormat="1" ht="12.75">
      <c r="A122" s="48"/>
      <c r="B122" s="48"/>
      <c r="C122" s="48"/>
      <c r="D122" s="63"/>
      <c r="E122" s="63"/>
      <c r="F122" s="850"/>
      <c r="G122" s="850"/>
      <c r="H122" s="862"/>
      <c r="I122" s="862"/>
      <c r="J122" s="862"/>
      <c r="K122" s="48"/>
      <c r="O122" s="666"/>
    </row>
    <row r="123" spans="1:15" s="678" customFormat="1" ht="12.75">
      <c r="A123" s="48"/>
      <c r="B123" s="48"/>
      <c r="C123" s="48"/>
      <c r="D123" s="63"/>
      <c r="E123" s="63"/>
      <c r="F123" s="850"/>
      <c r="G123" s="850"/>
      <c r="H123" s="862"/>
      <c r="I123" s="862"/>
      <c r="J123" s="862"/>
      <c r="K123" s="48"/>
      <c r="O123" s="666"/>
    </row>
    <row r="124" spans="1:15" s="678" customFormat="1" ht="12.75">
      <c r="A124" s="48"/>
      <c r="B124" s="48"/>
      <c r="C124" s="48"/>
      <c r="D124" s="63"/>
      <c r="E124" s="63"/>
      <c r="F124" s="850"/>
      <c r="G124" s="850"/>
      <c r="H124" s="862"/>
      <c r="I124" s="862"/>
      <c r="J124" s="862"/>
      <c r="K124" s="48"/>
      <c r="O124" s="666"/>
    </row>
    <row r="125" spans="1:15" s="678" customFormat="1" ht="12.75">
      <c r="A125" s="48"/>
      <c r="B125" s="48"/>
      <c r="C125" s="48"/>
      <c r="D125" s="63"/>
      <c r="E125" s="63"/>
      <c r="F125" s="850"/>
      <c r="G125" s="850"/>
      <c r="H125" s="862"/>
      <c r="I125" s="862"/>
      <c r="J125" s="862"/>
      <c r="K125" s="48"/>
      <c r="O125" s="666"/>
    </row>
    <row r="126" spans="1:15" s="678" customFormat="1" ht="12.75">
      <c r="A126" s="48"/>
      <c r="B126" s="48"/>
      <c r="C126" s="48"/>
      <c r="D126" s="63"/>
      <c r="E126" s="63"/>
      <c r="F126" s="850"/>
      <c r="G126" s="850"/>
      <c r="H126" s="862"/>
      <c r="I126" s="862"/>
      <c r="J126" s="862"/>
      <c r="K126" s="48"/>
      <c r="O126" s="666"/>
    </row>
    <row r="127" spans="1:15" s="678" customFormat="1" ht="12.75">
      <c r="A127" s="48"/>
      <c r="B127" s="48"/>
      <c r="C127" s="48"/>
      <c r="D127" s="63"/>
      <c r="E127" s="63"/>
      <c r="F127" s="850"/>
      <c r="G127" s="850"/>
      <c r="H127" s="862"/>
      <c r="I127" s="862"/>
      <c r="J127" s="862"/>
      <c r="K127" s="48"/>
      <c r="O127" s="666"/>
    </row>
    <row r="128" spans="1:15" s="678" customFormat="1" ht="12.75">
      <c r="A128" s="48"/>
      <c r="B128" s="48"/>
      <c r="C128" s="48"/>
      <c r="D128" s="63"/>
      <c r="E128" s="63"/>
      <c r="F128" s="850"/>
      <c r="G128" s="850"/>
      <c r="H128" s="862"/>
      <c r="I128" s="862"/>
      <c r="J128" s="862"/>
      <c r="K128" s="48"/>
      <c r="O128" s="666"/>
    </row>
    <row r="129" spans="1:15" s="678" customFormat="1" ht="12.75">
      <c r="A129" s="48"/>
      <c r="B129" s="48"/>
      <c r="C129" s="48"/>
      <c r="D129" s="63"/>
      <c r="E129" s="63"/>
      <c r="F129" s="850"/>
      <c r="G129" s="850"/>
      <c r="H129" s="862"/>
      <c r="I129" s="862"/>
      <c r="J129" s="862"/>
      <c r="K129" s="48"/>
      <c r="O129" s="666"/>
    </row>
    <row r="130" spans="1:15" s="678" customFormat="1" ht="12.75">
      <c r="A130" s="48"/>
      <c r="B130" s="48"/>
      <c r="C130" s="48"/>
      <c r="D130" s="63"/>
      <c r="E130" s="63"/>
      <c r="F130" s="850"/>
      <c r="G130" s="850"/>
      <c r="H130" s="862"/>
      <c r="I130" s="862"/>
      <c r="J130" s="862"/>
      <c r="K130" s="48"/>
      <c r="O130" s="666"/>
    </row>
    <row r="131" spans="1:15" s="678" customFormat="1" ht="12.75">
      <c r="A131" s="48"/>
      <c r="B131" s="48"/>
      <c r="C131" s="48"/>
      <c r="D131" s="63"/>
      <c r="E131" s="63"/>
      <c r="F131" s="850"/>
      <c r="G131" s="850"/>
      <c r="H131" s="862"/>
      <c r="I131" s="862"/>
      <c r="J131" s="862"/>
      <c r="K131" s="48"/>
      <c r="O131" s="666"/>
    </row>
    <row r="132" spans="1:15" s="678" customFormat="1" ht="12.75">
      <c r="A132" s="48"/>
      <c r="B132" s="48"/>
      <c r="C132" s="48"/>
      <c r="D132" s="63"/>
      <c r="E132" s="63"/>
      <c r="F132" s="850"/>
      <c r="G132" s="850"/>
      <c r="H132" s="862"/>
      <c r="I132" s="862"/>
      <c r="J132" s="862"/>
      <c r="K132" s="48"/>
      <c r="O132" s="666"/>
    </row>
    <row r="133" spans="1:15" s="678" customFormat="1" ht="12.75">
      <c r="A133" s="48"/>
      <c r="B133" s="48"/>
      <c r="C133" s="48"/>
      <c r="D133" s="63"/>
      <c r="E133" s="63"/>
      <c r="F133" s="850"/>
      <c r="G133" s="850"/>
      <c r="H133" s="862"/>
      <c r="I133" s="862"/>
      <c r="J133" s="862"/>
      <c r="K133" s="48"/>
      <c r="O133" s="666"/>
    </row>
    <row r="134" spans="1:15" s="678" customFormat="1" ht="12.75">
      <c r="A134" s="48"/>
      <c r="B134" s="48"/>
      <c r="C134" s="48"/>
      <c r="D134" s="63"/>
      <c r="E134" s="63"/>
      <c r="F134" s="850"/>
      <c r="G134" s="850"/>
      <c r="H134" s="862"/>
      <c r="I134" s="862"/>
      <c r="J134" s="862"/>
      <c r="K134" s="48"/>
      <c r="O134" s="666"/>
    </row>
    <row r="135" spans="1:15" s="678" customFormat="1" ht="12.75">
      <c r="A135" s="48"/>
      <c r="B135" s="48"/>
      <c r="C135" s="48"/>
      <c r="D135" s="63"/>
      <c r="E135" s="63"/>
      <c r="F135" s="850"/>
      <c r="G135" s="850"/>
      <c r="H135" s="862"/>
      <c r="I135" s="862"/>
      <c r="J135" s="862"/>
      <c r="K135" s="48"/>
      <c r="O135" s="666"/>
    </row>
    <row r="136" spans="1:15" s="678" customFormat="1" ht="12.75">
      <c r="A136" s="48"/>
      <c r="B136" s="48"/>
      <c r="C136" s="48"/>
      <c r="D136" s="63"/>
      <c r="E136" s="63"/>
      <c r="F136" s="850"/>
      <c r="G136" s="850"/>
      <c r="H136" s="862"/>
      <c r="I136" s="862"/>
      <c r="J136" s="862"/>
      <c r="K136" s="48"/>
      <c r="O136" s="666"/>
    </row>
    <row r="137" spans="1:15" s="678" customFormat="1" ht="12.75">
      <c r="A137" s="48"/>
      <c r="B137" s="48"/>
      <c r="C137" s="48"/>
      <c r="D137" s="63"/>
      <c r="E137" s="63"/>
      <c r="F137" s="850"/>
      <c r="G137" s="850"/>
      <c r="H137" s="862"/>
      <c r="I137" s="862"/>
      <c r="J137" s="862"/>
      <c r="K137" s="48"/>
      <c r="O137" s="666"/>
    </row>
    <row r="138" spans="1:15" s="678" customFormat="1" ht="12.75">
      <c r="A138" s="48"/>
      <c r="B138" s="48"/>
      <c r="C138" s="48"/>
      <c r="D138" s="63"/>
      <c r="E138" s="63"/>
      <c r="F138" s="850"/>
      <c r="G138" s="850"/>
      <c r="H138" s="862"/>
      <c r="I138" s="862"/>
      <c r="J138" s="862"/>
      <c r="K138" s="48"/>
      <c r="O138" s="666"/>
    </row>
    <row r="139" spans="1:15" s="678" customFormat="1" ht="12.75">
      <c r="A139" s="48"/>
      <c r="B139" s="48"/>
      <c r="C139" s="48"/>
      <c r="D139" s="63"/>
      <c r="E139" s="63"/>
      <c r="F139" s="850"/>
      <c r="G139" s="850"/>
      <c r="H139" s="862"/>
      <c r="I139" s="862"/>
      <c r="J139" s="862"/>
      <c r="K139" s="48"/>
      <c r="O139" s="666"/>
    </row>
    <row r="140" spans="1:15" s="678" customFormat="1" ht="12.75">
      <c r="A140" s="48"/>
      <c r="B140" s="48"/>
      <c r="C140" s="48"/>
      <c r="D140" s="63"/>
      <c r="E140" s="63"/>
      <c r="F140" s="850"/>
      <c r="G140" s="850"/>
      <c r="H140" s="862"/>
      <c r="I140" s="862"/>
      <c r="J140" s="862"/>
      <c r="K140" s="48"/>
      <c r="O140" s="666"/>
    </row>
    <row r="141" spans="1:15" s="678" customFormat="1" ht="12.75">
      <c r="A141" s="48"/>
      <c r="B141" s="48"/>
      <c r="C141" s="48"/>
      <c r="D141" s="63"/>
      <c r="E141" s="63"/>
      <c r="F141" s="850"/>
      <c r="G141" s="850"/>
      <c r="H141" s="862"/>
      <c r="I141" s="862"/>
      <c r="J141" s="862"/>
      <c r="K141" s="48"/>
      <c r="O141" s="666"/>
    </row>
    <row r="142" spans="1:15" s="678" customFormat="1" ht="12.75">
      <c r="A142" s="48"/>
      <c r="B142" s="48"/>
      <c r="C142" s="48"/>
      <c r="D142" s="63"/>
      <c r="E142" s="63"/>
      <c r="F142" s="850"/>
      <c r="G142" s="850"/>
      <c r="H142" s="862"/>
      <c r="I142" s="862"/>
      <c r="J142" s="862"/>
      <c r="K142" s="48"/>
      <c r="O142" s="666"/>
    </row>
    <row r="143" spans="1:15" s="678" customFormat="1" ht="12.75">
      <c r="A143" s="48"/>
      <c r="B143" s="48"/>
      <c r="C143" s="48"/>
      <c r="D143" s="63"/>
      <c r="E143" s="63"/>
      <c r="F143" s="850"/>
      <c r="G143" s="850"/>
      <c r="H143" s="862"/>
      <c r="I143" s="862"/>
      <c r="J143" s="862"/>
      <c r="K143" s="48"/>
      <c r="O143" s="666"/>
    </row>
    <row r="144" spans="1:15" s="678" customFormat="1" ht="12.75">
      <c r="A144" s="48"/>
      <c r="B144" s="48"/>
      <c r="C144" s="48"/>
      <c r="D144" s="63"/>
      <c r="E144" s="63"/>
      <c r="F144" s="850"/>
      <c r="G144" s="850"/>
      <c r="H144" s="862"/>
      <c r="I144" s="862"/>
      <c r="J144" s="862"/>
      <c r="K144" s="48"/>
      <c r="O144" s="666"/>
    </row>
    <row r="145" spans="1:15" s="678" customFormat="1" ht="12.75">
      <c r="A145" s="48"/>
      <c r="B145" s="48"/>
      <c r="C145" s="48"/>
      <c r="D145" s="63"/>
      <c r="E145" s="63"/>
      <c r="F145" s="850"/>
      <c r="G145" s="850"/>
      <c r="H145" s="862"/>
      <c r="I145" s="862"/>
      <c r="J145" s="862"/>
      <c r="K145" s="48"/>
      <c r="O145" s="666"/>
    </row>
    <row r="146" spans="1:15" s="678" customFormat="1" ht="12.75">
      <c r="A146" s="48"/>
      <c r="B146" s="48"/>
      <c r="C146" s="48"/>
      <c r="D146" s="63"/>
      <c r="E146" s="63"/>
      <c r="F146" s="850"/>
      <c r="G146" s="850"/>
      <c r="H146" s="862"/>
      <c r="I146" s="862"/>
      <c r="J146" s="862"/>
      <c r="K146" s="48"/>
      <c r="O146" s="666"/>
    </row>
    <row r="147" spans="1:15" s="678" customFormat="1" ht="12.75">
      <c r="A147" s="48"/>
      <c r="B147" s="48"/>
      <c r="C147" s="48"/>
      <c r="D147" s="63"/>
      <c r="E147" s="63"/>
      <c r="F147" s="850"/>
      <c r="G147" s="850"/>
      <c r="H147" s="862"/>
      <c r="I147" s="862"/>
      <c r="J147" s="862"/>
      <c r="K147" s="48"/>
      <c r="O147" s="666"/>
    </row>
    <row r="148" spans="1:15" s="678" customFormat="1" ht="12.75">
      <c r="A148" s="48"/>
      <c r="B148" s="48"/>
      <c r="C148" s="48"/>
      <c r="D148" s="63"/>
      <c r="E148" s="63"/>
      <c r="F148" s="850"/>
      <c r="G148" s="850"/>
      <c r="H148" s="862"/>
      <c r="I148" s="862"/>
      <c r="J148" s="862"/>
      <c r="K148" s="48"/>
      <c r="O148" s="666"/>
    </row>
    <row r="149" spans="1:15" s="678" customFormat="1" ht="12.75">
      <c r="A149" s="48"/>
      <c r="B149" s="48"/>
      <c r="C149" s="48"/>
      <c r="D149" s="63"/>
      <c r="E149" s="63"/>
      <c r="F149" s="850"/>
      <c r="G149" s="850"/>
      <c r="H149" s="862"/>
      <c r="I149" s="862"/>
      <c r="J149" s="862"/>
      <c r="K149" s="48"/>
      <c r="O149" s="666"/>
    </row>
    <row r="150" spans="1:15" s="678" customFormat="1" ht="12.75">
      <c r="A150" s="48"/>
      <c r="B150" s="48"/>
      <c r="C150" s="48"/>
      <c r="D150" s="63"/>
      <c r="E150" s="63"/>
      <c r="F150" s="850"/>
      <c r="G150" s="850"/>
      <c r="H150" s="862"/>
      <c r="I150" s="862"/>
      <c r="J150" s="862"/>
      <c r="K150" s="48"/>
      <c r="O150" s="666"/>
    </row>
    <row r="151" spans="1:15" s="678" customFormat="1" ht="12.75">
      <c r="A151" s="48"/>
      <c r="B151" s="48"/>
      <c r="C151" s="48"/>
      <c r="D151" s="63"/>
      <c r="E151" s="63"/>
      <c r="F151" s="850"/>
      <c r="G151" s="850"/>
      <c r="H151" s="862"/>
      <c r="I151" s="862"/>
      <c r="J151" s="862"/>
      <c r="K151" s="48"/>
      <c r="O151" s="666"/>
    </row>
    <row r="152" spans="1:15" s="678" customFormat="1" ht="12.75">
      <c r="A152" s="48"/>
      <c r="B152" s="48"/>
      <c r="C152" s="48"/>
      <c r="D152" s="63"/>
      <c r="E152" s="63"/>
      <c r="F152" s="850"/>
      <c r="G152" s="850"/>
      <c r="H152" s="862"/>
      <c r="I152" s="862"/>
      <c r="J152" s="862"/>
      <c r="K152" s="48"/>
      <c r="O152" s="666"/>
    </row>
    <row r="153" spans="1:15" s="678" customFormat="1" ht="12.75">
      <c r="A153" s="48"/>
      <c r="B153" s="48"/>
      <c r="C153" s="48"/>
      <c r="D153" s="63"/>
      <c r="E153" s="63"/>
      <c r="F153" s="850"/>
      <c r="G153" s="850"/>
      <c r="H153" s="862"/>
      <c r="I153" s="862"/>
      <c r="J153" s="862"/>
      <c r="K153" s="48"/>
      <c r="O153" s="666"/>
    </row>
    <row r="154" spans="1:15" s="678" customFormat="1" ht="12.75">
      <c r="A154" s="48"/>
      <c r="B154" s="48"/>
      <c r="C154" s="48"/>
      <c r="D154" s="63"/>
      <c r="E154" s="63"/>
      <c r="F154" s="850"/>
      <c r="G154" s="850"/>
      <c r="H154" s="862"/>
      <c r="I154" s="862"/>
      <c r="J154" s="862"/>
      <c r="K154" s="48"/>
      <c r="O154" s="666"/>
    </row>
    <row r="155" spans="1:15" s="678" customFormat="1" ht="12.75">
      <c r="A155" s="48"/>
      <c r="B155" s="48"/>
      <c r="C155" s="48"/>
      <c r="D155" s="63"/>
      <c r="E155" s="63"/>
      <c r="F155" s="850"/>
      <c r="G155" s="850"/>
      <c r="H155" s="862"/>
      <c r="I155" s="862"/>
      <c r="J155" s="862"/>
      <c r="K155" s="48"/>
      <c r="O155" s="666"/>
    </row>
    <row r="156" spans="1:15" s="678" customFormat="1" ht="12.75">
      <c r="A156" s="48"/>
      <c r="B156" s="48"/>
      <c r="C156" s="48"/>
      <c r="D156" s="63"/>
      <c r="E156" s="63"/>
      <c r="F156" s="850"/>
      <c r="G156" s="850"/>
      <c r="H156" s="862"/>
      <c r="I156" s="862"/>
      <c r="J156" s="862"/>
      <c r="K156" s="48"/>
      <c r="O156" s="666"/>
    </row>
    <row r="157" spans="1:15" s="678" customFormat="1" ht="12.75">
      <c r="A157" s="48"/>
      <c r="B157" s="48"/>
      <c r="C157" s="48"/>
      <c r="D157" s="63"/>
      <c r="E157" s="63"/>
      <c r="F157" s="850"/>
      <c r="G157" s="850"/>
      <c r="H157" s="862"/>
      <c r="I157" s="862"/>
      <c r="J157" s="862"/>
      <c r="K157" s="48"/>
      <c r="O157" s="666"/>
    </row>
    <row r="158" spans="1:15" s="678" customFormat="1" ht="12.75">
      <c r="A158" s="48"/>
      <c r="B158" s="48"/>
      <c r="C158" s="48"/>
      <c r="D158" s="63"/>
      <c r="E158" s="63"/>
      <c r="F158" s="850"/>
      <c r="G158" s="850"/>
      <c r="H158" s="862"/>
      <c r="I158" s="862"/>
      <c r="J158" s="862"/>
      <c r="K158" s="48"/>
      <c r="O158" s="666"/>
    </row>
    <row r="159" spans="1:15" s="678" customFormat="1" ht="12.75">
      <c r="A159" s="48"/>
      <c r="B159" s="48"/>
      <c r="C159" s="48"/>
      <c r="D159" s="63"/>
      <c r="E159" s="63"/>
      <c r="F159" s="850"/>
      <c r="G159" s="850"/>
      <c r="H159" s="862"/>
      <c r="I159" s="862"/>
      <c r="J159" s="862"/>
      <c r="K159" s="48"/>
      <c r="O159" s="666"/>
    </row>
    <row r="160" spans="1:15" s="678" customFormat="1" ht="12.75">
      <c r="A160" s="48"/>
      <c r="B160" s="48"/>
      <c r="C160" s="48"/>
      <c r="D160" s="63"/>
      <c r="E160" s="63"/>
      <c r="F160" s="850"/>
      <c r="G160" s="850"/>
      <c r="H160" s="862"/>
      <c r="I160" s="862"/>
      <c r="J160" s="862"/>
      <c r="K160" s="48"/>
      <c r="O160" s="666"/>
    </row>
    <row r="161" spans="1:15" s="678" customFormat="1" ht="12.75">
      <c r="A161" s="48"/>
      <c r="B161" s="48"/>
      <c r="C161" s="48"/>
      <c r="D161" s="63"/>
      <c r="E161" s="63"/>
      <c r="F161" s="850"/>
      <c r="G161" s="850"/>
      <c r="H161" s="862"/>
      <c r="I161" s="862"/>
      <c r="J161" s="862"/>
      <c r="K161" s="48"/>
      <c r="O161" s="666"/>
    </row>
    <row r="162" spans="1:15" s="678" customFormat="1" ht="12.75">
      <c r="A162" s="48"/>
      <c r="B162" s="48"/>
      <c r="C162" s="48"/>
      <c r="D162" s="63"/>
      <c r="E162" s="63"/>
      <c r="F162" s="850"/>
      <c r="G162" s="850"/>
      <c r="H162" s="862"/>
      <c r="I162" s="862"/>
      <c r="J162" s="862"/>
      <c r="K162" s="48"/>
      <c r="O162" s="666"/>
    </row>
    <row r="163" spans="1:15" s="678" customFormat="1" ht="12.75">
      <c r="A163" s="48"/>
      <c r="B163" s="48"/>
      <c r="C163" s="48"/>
      <c r="D163" s="63"/>
      <c r="E163" s="63"/>
      <c r="F163" s="850"/>
      <c r="G163" s="850"/>
      <c r="H163" s="862"/>
      <c r="I163" s="862"/>
      <c r="J163" s="862"/>
      <c r="K163" s="48"/>
      <c r="O163" s="666"/>
    </row>
    <row r="164" spans="1:15" s="678" customFormat="1" ht="12.75">
      <c r="A164" s="48"/>
      <c r="B164" s="48"/>
      <c r="C164" s="48"/>
      <c r="D164" s="63"/>
      <c r="E164" s="63"/>
      <c r="F164" s="850"/>
      <c r="G164" s="850"/>
      <c r="H164" s="862"/>
      <c r="I164" s="862"/>
      <c r="J164" s="862"/>
      <c r="K164" s="48"/>
      <c r="O164" s="666"/>
    </row>
    <row r="165" spans="1:15" s="678" customFormat="1" ht="12.75">
      <c r="A165" s="48"/>
      <c r="B165" s="48"/>
      <c r="C165" s="48"/>
      <c r="D165" s="63"/>
      <c r="E165" s="63"/>
      <c r="F165" s="850"/>
      <c r="G165" s="850"/>
      <c r="H165" s="862"/>
      <c r="I165" s="862"/>
      <c r="J165" s="862"/>
      <c r="K165" s="48"/>
      <c r="O165" s="666"/>
    </row>
    <row r="166" spans="1:15" s="678" customFormat="1" ht="12.75">
      <c r="A166" s="48"/>
      <c r="B166" s="48"/>
      <c r="C166" s="48"/>
      <c r="D166" s="63"/>
      <c r="E166" s="63"/>
      <c r="F166" s="850"/>
      <c r="G166" s="850"/>
      <c r="H166" s="862"/>
      <c r="I166" s="862"/>
      <c r="J166" s="862"/>
      <c r="K166" s="48"/>
      <c r="O166" s="666"/>
    </row>
    <row r="167" spans="1:15" s="678" customFormat="1" ht="12.75">
      <c r="A167" s="48"/>
      <c r="B167" s="48"/>
      <c r="C167" s="48"/>
      <c r="D167" s="63"/>
      <c r="E167" s="63"/>
      <c r="F167" s="850"/>
      <c r="G167" s="850"/>
      <c r="H167" s="862"/>
      <c r="I167" s="862"/>
      <c r="J167" s="862"/>
      <c r="K167" s="48"/>
      <c r="O167" s="666"/>
    </row>
    <row r="168" spans="1:15" s="678" customFormat="1" ht="12.75">
      <c r="A168" s="48"/>
      <c r="B168" s="48"/>
      <c r="C168" s="48"/>
      <c r="D168" s="63"/>
      <c r="E168" s="63"/>
      <c r="F168" s="850"/>
      <c r="G168" s="850"/>
      <c r="H168" s="862"/>
      <c r="I168" s="862"/>
      <c r="J168" s="862"/>
      <c r="K168" s="48"/>
      <c r="O168" s="666"/>
    </row>
    <row r="169" spans="1:15" s="678" customFormat="1" ht="12.75">
      <c r="A169" s="48"/>
      <c r="B169" s="48"/>
      <c r="C169" s="48"/>
      <c r="D169" s="63"/>
      <c r="E169" s="63"/>
      <c r="F169" s="850"/>
      <c r="G169" s="850"/>
      <c r="H169" s="862"/>
      <c r="I169" s="862"/>
      <c r="J169" s="862"/>
      <c r="K169" s="48"/>
      <c r="O169" s="666"/>
    </row>
    <row r="170" spans="1:15" s="678" customFormat="1" ht="12.75">
      <c r="A170" s="48"/>
      <c r="B170" s="48"/>
      <c r="C170" s="48"/>
      <c r="D170" s="63"/>
      <c r="E170" s="63"/>
      <c r="F170" s="850"/>
      <c r="G170" s="850"/>
      <c r="H170" s="862"/>
      <c r="I170" s="862"/>
      <c r="J170" s="862"/>
      <c r="K170" s="48"/>
      <c r="O170" s="666"/>
    </row>
    <row r="171" spans="1:15" s="678" customFormat="1" ht="12.75">
      <c r="A171" s="48"/>
      <c r="B171" s="48"/>
      <c r="C171" s="48"/>
      <c r="D171" s="63"/>
      <c r="E171" s="63"/>
      <c r="F171" s="850"/>
      <c r="G171" s="850"/>
      <c r="H171" s="862"/>
      <c r="I171" s="862"/>
      <c r="J171" s="862"/>
      <c r="K171" s="48"/>
      <c r="O171" s="666"/>
    </row>
    <row r="172" spans="1:15" s="678" customFormat="1" ht="12.75">
      <c r="A172" s="48"/>
      <c r="B172" s="48"/>
      <c r="C172" s="48"/>
      <c r="D172" s="63"/>
      <c r="E172" s="63"/>
      <c r="F172" s="850"/>
      <c r="G172" s="850"/>
      <c r="H172" s="862"/>
      <c r="I172" s="862"/>
      <c r="J172" s="862"/>
      <c r="K172" s="48"/>
      <c r="O172" s="666"/>
    </row>
    <row r="173" spans="1:15" s="678" customFormat="1" ht="12.75">
      <c r="A173" s="48"/>
      <c r="B173" s="48"/>
      <c r="C173" s="48"/>
      <c r="D173" s="63"/>
      <c r="E173" s="63"/>
      <c r="F173" s="850"/>
      <c r="G173" s="850"/>
      <c r="H173" s="862"/>
      <c r="I173" s="862"/>
      <c r="J173" s="862"/>
      <c r="K173" s="48"/>
      <c r="O173" s="666"/>
    </row>
    <row r="174" spans="1:15" s="678" customFormat="1" ht="12.75">
      <c r="A174" s="48"/>
      <c r="B174" s="48"/>
      <c r="C174" s="48"/>
      <c r="D174" s="63"/>
      <c r="E174" s="63"/>
      <c r="F174" s="850"/>
      <c r="G174" s="850"/>
      <c r="H174" s="862"/>
      <c r="I174" s="862"/>
      <c r="J174" s="862"/>
      <c r="K174" s="48"/>
      <c r="O174" s="666"/>
    </row>
    <row r="175" spans="1:15" s="678" customFormat="1" ht="12.75">
      <c r="A175" s="48"/>
      <c r="B175" s="48"/>
      <c r="C175" s="48"/>
      <c r="D175" s="63"/>
      <c r="E175" s="63"/>
      <c r="F175" s="850"/>
      <c r="G175" s="850"/>
      <c r="H175" s="862"/>
      <c r="I175" s="862"/>
      <c r="J175" s="862"/>
      <c r="K175" s="48"/>
      <c r="O175" s="666"/>
    </row>
    <row r="176" spans="1:15" s="678" customFormat="1" ht="12.75">
      <c r="A176" s="48"/>
      <c r="B176" s="48"/>
      <c r="C176" s="48"/>
      <c r="D176" s="63"/>
      <c r="E176" s="63"/>
      <c r="F176" s="850"/>
      <c r="G176" s="850"/>
      <c r="H176" s="862"/>
      <c r="I176" s="862"/>
      <c r="J176" s="862"/>
      <c r="K176" s="48"/>
      <c r="O176" s="666"/>
    </row>
    <row r="177" spans="1:15" s="678" customFormat="1" ht="12.75">
      <c r="A177" s="48"/>
      <c r="B177" s="48"/>
      <c r="C177" s="48"/>
      <c r="D177" s="63"/>
      <c r="E177" s="63"/>
      <c r="F177" s="850"/>
      <c r="G177" s="850"/>
      <c r="H177" s="862"/>
      <c r="I177" s="862"/>
      <c r="J177" s="862"/>
      <c r="K177" s="48"/>
      <c r="O177" s="666"/>
    </row>
    <row r="178" spans="1:15" s="678" customFormat="1" ht="12.75">
      <c r="A178" s="48"/>
      <c r="B178" s="48"/>
      <c r="C178" s="48"/>
      <c r="D178" s="63"/>
      <c r="E178" s="63"/>
      <c r="F178" s="850"/>
      <c r="G178" s="850"/>
      <c r="H178" s="862"/>
      <c r="I178" s="862"/>
      <c r="J178" s="862"/>
      <c r="K178" s="48"/>
      <c r="O178" s="666"/>
    </row>
    <row r="179" spans="1:15" s="678" customFormat="1" ht="12.75">
      <c r="A179" s="48"/>
      <c r="B179" s="48"/>
      <c r="C179" s="48"/>
      <c r="D179" s="63"/>
      <c r="E179" s="63"/>
      <c r="F179" s="850"/>
      <c r="G179" s="850"/>
      <c r="H179" s="862"/>
      <c r="I179" s="862"/>
      <c r="J179" s="862"/>
      <c r="K179" s="48"/>
      <c r="O179" s="666"/>
    </row>
    <row r="180" spans="1:15" s="678" customFormat="1" ht="12.75">
      <c r="A180" s="48"/>
      <c r="B180" s="48"/>
      <c r="C180" s="48"/>
      <c r="D180" s="63"/>
      <c r="E180" s="63"/>
      <c r="F180" s="850"/>
      <c r="G180" s="850"/>
      <c r="H180" s="862"/>
      <c r="I180" s="862"/>
      <c r="J180" s="862"/>
      <c r="K180" s="48"/>
      <c r="O180" s="666"/>
    </row>
    <row r="181" spans="1:15" s="678" customFormat="1" ht="12.75">
      <c r="A181" s="48"/>
      <c r="B181" s="48"/>
      <c r="C181" s="48"/>
      <c r="D181" s="63"/>
      <c r="E181" s="63"/>
      <c r="F181" s="850"/>
      <c r="G181" s="850"/>
      <c r="H181" s="862"/>
      <c r="I181" s="862"/>
      <c r="J181" s="862"/>
      <c r="K181" s="48"/>
      <c r="O181" s="666"/>
    </row>
    <row r="182" spans="1:15" s="678" customFormat="1" ht="12.75">
      <c r="A182" s="48"/>
      <c r="B182" s="48"/>
      <c r="C182" s="48"/>
      <c r="D182" s="63"/>
      <c r="E182" s="63"/>
      <c r="F182" s="850"/>
      <c r="G182" s="850"/>
      <c r="H182" s="862"/>
      <c r="I182" s="862"/>
      <c r="J182" s="862"/>
      <c r="K182" s="48"/>
      <c r="O182" s="666"/>
    </row>
    <row r="183" spans="1:15" s="678" customFormat="1" ht="12.75">
      <c r="A183" s="48"/>
      <c r="B183" s="48"/>
      <c r="C183" s="48"/>
      <c r="D183" s="63"/>
      <c r="E183" s="63"/>
      <c r="F183" s="850"/>
      <c r="G183" s="850"/>
      <c r="H183" s="862"/>
      <c r="I183" s="862"/>
      <c r="J183" s="862"/>
      <c r="K183" s="48"/>
      <c r="O183" s="666"/>
    </row>
    <row r="184" spans="1:15" s="678" customFormat="1" ht="12.75">
      <c r="A184" s="48"/>
      <c r="B184" s="48"/>
      <c r="C184" s="48"/>
      <c r="D184" s="63"/>
      <c r="E184" s="63"/>
      <c r="F184" s="850"/>
      <c r="G184" s="850"/>
      <c r="H184" s="862"/>
      <c r="I184" s="862"/>
      <c r="J184" s="862"/>
      <c r="K184" s="48"/>
      <c r="O184" s="666"/>
    </row>
    <row r="185" spans="1:15" s="678" customFormat="1" ht="12.75">
      <c r="A185" s="48"/>
      <c r="B185" s="48"/>
      <c r="C185" s="48"/>
      <c r="D185" s="63"/>
      <c r="E185" s="63"/>
      <c r="F185" s="850"/>
      <c r="G185" s="850"/>
      <c r="H185" s="862"/>
      <c r="I185" s="862"/>
      <c r="J185" s="862"/>
      <c r="K185" s="48"/>
      <c r="O185" s="666"/>
    </row>
    <row r="186" spans="1:15" s="678" customFormat="1" ht="12.75">
      <c r="A186" s="48"/>
      <c r="B186" s="48"/>
      <c r="C186" s="48"/>
      <c r="D186" s="63"/>
      <c r="E186" s="63"/>
      <c r="F186" s="850"/>
      <c r="G186" s="850"/>
      <c r="H186" s="862"/>
      <c r="I186" s="862"/>
      <c r="J186" s="862"/>
      <c r="K186" s="48"/>
      <c r="O186" s="666"/>
    </row>
    <row r="187" spans="1:15" s="678" customFormat="1" ht="12.75">
      <c r="A187" s="48"/>
      <c r="B187" s="48"/>
      <c r="C187" s="48"/>
      <c r="D187" s="63"/>
      <c r="E187" s="63"/>
      <c r="F187" s="850"/>
      <c r="G187" s="850"/>
      <c r="H187" s="862"/>
      <c r="I187" s="862"/>
      <c r="J187" s="862"/>
      <c r="K187" s="48"/>
      <c r="O187" s="666"/>
    </row>
    <row r="188" spans="1:15" s="678" customFormat="1" ht="12.75">
      <c r="A188" s="48"/>
      <c r="B188" s="48"/>
      <c r="C188" s="48"/>
      <c r="D188" s="63"/>
      <c r="E188" s="63"/>
      <c r="F188" s="850"/>
      <c r="G188" s="850"/>
      <c r="H188" s="862"/>
      <c r="I188" s="862"/>
      <c r="J188" s="862"/>
      <c r="K188" s="48"/>
      <c r="O188" s="666"/>
    </row>
    <row r="189" spans="1:15" s="678" customFormat="1" ht="12.75">
      <c r="A189" s="48"/>
      <c r="B189" s="48"/>
      <c r="C189" s="48"/>
      <c r="D189" s="63"/>
      <c r="E189" s="63"/>
      <c r="F189" s="850"/>
      <c r="G189" s="850"/>
      <c r="H189" s="862"/>
      <c r="I189" s="862"/>
      <c r="J189" s="862"/>
      <c r="K189" s="48"/>
      <c r="O189" s="666"/>
    </row>
    <row r="190" spans="1:15" s="678" customFormat="1" ht="12.75">
      <c r="A190" s="48"/>
      <c r="B190" s="48"/>
      <c r="C190" s="48"/>
      <c r="D190" s="63"/>
      <c r="E190" s="63"/>
      <c r="F190" s="850"/>
      <c r="G190" s="850"/>
      <c r="H190" s="862"/>
      <c r="I190" s="862"/>
      <c r="J190" s="862"/>
      <c r="K190" s="48"/>
      <c r="O190" s="666"/>
    </row>
    <row r="191" spans="1:15" s="678" customFormat="1" ht="12.75">
      <c r="A191" s="48"/>
      <c r="B191" s="48"/>
      <c r="C191" s="48"/>
      <c r="D191" s="63"/>
      <c r="E191" s="63"/>
      <c r="F191" s="850"/>
      <c r="G191" s="850"/>
      <c r="H191" s="862"/>
      <c r="I191" s="862"/>
      <c r="J191" s="862"/>
      <c r="K191" s="48"/>
      <c r="O191" s="666"/>
    </row>
    <row r="192" spans="1:15" s="678" customFormat="1" ht="12.75">
      <c r="A192" s="48"/>
      <c r="B192" s="48"/>
      <c r="C192" s="48"/>
      <c r="D192" s="63"/>
      <c r="E192" s="63"/>
      <c r="F192" s="850"/>
      <c r="G192" s="850"/>
      <c r="H192" s="862"/>
      <c r="I192" s="862"/>
      <c r="J192" s="862"/>
      <c r="K192" s="48"/>
      <c r="O192" s="666"/>
    </row>
    <row r="193" spans="1:15" s="678" customFormat="1" ht="12.75">
      <c r="A193" s="48"/>
      <c r="B193" s="48"/>
      <c r="C193" s="48"/>
      <c r="D193" s="63"/>
      <c r="E193" s="63"/>
      <c r="F193" s="850"/>
      <c r="G193" s="850"/>
      <c r="H193" s="862"/>
      <c r="I193" s="862"/>
      <c r="J193" s="862"/>
      <c r="K193" s="48"/>
      <c r="O193" s="666"/>
    </row>
    <row r="194" spans="1:15" s="678" customFormat="1" ht="12.75">
      <c r="A194" s="48"/>
      <c r="B194" s="48"/>
      <c r="C194" s="48"/>
      <c r="D194" s="63"/>
      <c r="E194" s="63"/>
      <c r="F194" s="850"/>
      <c r="G194" s="850"/>
      <c r="H194" s="862"/>
      <c r="I194" s="862"/>
      <c r="J194" s="862"/>
      <c r="K194" s="48"/>
      <c r="O194" s="666"/>
    </row>
    <row r="195" spans="1:15" s="678" customFormat="1" ht="12.75">
      <c r="A195" s="48"/>
      <c r="B195" s="48"/>
      <c r="C195" s="48"/>
      <c r="D195" s="63"/>
      <c r="E195" s="63"/>
      <c r="F195" s="850"/>
      <c r="G195" s="850"/>
      <c r="H195" s="862"/>
      <c r="I195" s="862"/>
      <c r="J195" s="862"/>
      <c r="K195" s="48"/>
      <c r="O195" s="666"/>
    </row>
    <row r="196" spans="1:15" s="678" customFormat="1" ht="12.75">
      <c r="A196" s="48"/>
      <c r="B196" s="48"/>
      <c r="C196" s="48"/>
      <c r="D196" s="63"/>
      <c r="E196" s="63"/>
      <c r="F196" s="850"/>
      <c r="G196" s="850"/>
      <c r="H196" s="862"/>
      <c r="I196" s="862"/>
      <c r="J196" s="862"/>
      <c r="K196" s="48"/>
      <c r="O196" s="666"/>
    </row>
    <row r="197" spans="1:15" s="678" customFormat="1" ht="12.75">
      <c r="A197" s="48"/>
      <c r="B197" s="48"/>
      <c r="C197" s="48"/>
      <c r="D197" s="63"/>
      <c r="E197" s="63"/>
      <c r="F197" s="850"/>
      <c r="G197" s="850"/>
      <c r="H197" s="862"/>
      <c r="I197" s="862"/>
      <c r="J197" s="862"/>
      <c r="K197" s="48"/>
      <c r="O197" s="666"/>
    </row>
    <row r="198" spans="1:15" s="678" customFormat="1" ht="12.75">
      <c r="A198" s="48"/>
      <c r="B198" s="48"/>
      <c r="C198" s="48"/>
      <c r="D198" s="63"/>
      <c r="E198" s="63"/>
      <c r="F198" s="850"/>
      <c r="G198" s="850"/>
      <c r="H198" s="862"/>
      <c r="I198" s="862"/>
      <c r="J198" s="862"/>
      <c r="K198" s="48"/>
      <c r="O198" s="666"/>
    </row>
    <row r="199" spans="1:15" s="678" customFormat="1" ht="12.75">
      <c r="A199" s="48"/>
      <c r="B199" s="48"/>
      <c r="C199" s="48"/>
      <c r="D199" s="63"/>
      <c r="E199" s="63"/>
      <c r="F199" s="850"/>
      <c r="G199" s="850"/>
      <c r="H199" s="862"/>
      <c r="I199" s="862"/>
      <c r="J199" s="862"/>
      <c r="K199" s="48"/>
      <c r="O199" s="666"/>
    </row>
    <row r="200" spans="1:15" s="678" customFormat="1" ht="12.75">
      <c r="A200" s="48"/>
      <c r="B200" s="48"/>
      <c r="C200" s="48"/>
      <c r="D200" s="63"/>
      <c r="E200" s="63"/>
      <c r="F200" s="850"/>
      <c r="G200" s="850"/>
      <c r="H200" s="862"/>
      <c r="I200" s="862"/>
      <c r="J200" s="862"/>
      <c r="K200" s="48"/>
      <c r="O200" s="666"/>
    </row>
    <row r="201" spans="1:15" s="678" customFormat="1" ht="12.75">
      <c r="A201" s="48"/>
      <c r="B201" s="48"/>
      <c r="C201" s="48"/>
      <c r="D201" s="63"/>
      <c r="E201" s="63"/>
      <c r="F201" s="850"/>
      <c r="G201" s="850"/>
      <c r="H201" s="862"/>
      <c r="I201" s="862"/>
      <c r="J201" s="862"/>
      <c r="K201" s="48"/>
      <c r="O201" s="666"/>
    </row>
    <row r="202" spans="1:15" s="678" customFormat="1" ht="12.75">
      <c r="A202" s="48"/>
      <c r="B202" s="48"/>
      <c r="C202" s="48"/>
      <c r="D202" s="63"/>
      <c r="E202" s="63"/>
      <c r="F202" s="850"/>
      <c r="G202" s="850"/>
      <c r="H202" s="862"/>
      <c r="I202" s="862"/>
      <c r="J202" s="862"/>
      <c r="K202" s="48"/>
      <c r="O202" s="666"/>
    </row>
    <row r="203" spans="1:15" s="678" customFormat="1" ht="12.75">
      <c r="A203" s="48"/>
      <c r="B203" s="48"/>
      <c r="C203" s="48"/>
      <c r="D203" s="63"/>
      <c r="E203" s="63"/>
      <c r="F203" s="850"/>
      <c r="G203" s="850"/>
      <c r="H203" s="862"/>
      <c r="I203" s="862"/>
      <c r="J203" s="862"/>
      <c r="K203" s="48"/>
      <c r="O203" s="666"/>
    </row>
    <row r="204" spans="1:15" s="678" customFormat="1" ht="12.75">
      <c r="A204" s="48"/>
      <c r="B204" s="48"/>
      <c r="C204" s="48"/>
      <c r="D204" s="63"/>
      <c r="E204" s="63"/>
      <c r="F204" s="850"/>
      <c r="G204" s="850"/>
      <c r="H204" s="862"/>
      <c r="I204" s="862"/>
      <c r="J204" s="862"/>
      <c r="K204" s="48"/>
      <c r="O204" s="666"/>
    </row>
    <row r="205" spans="1:15" s="678" customFormat="1" ht="12.75">
      <c r="A205" s="48"/>
      <c r="B205" s="48"/>
      <c r="C205" s="48"/>
      <c r="D205" s="63"/>
      <c r="E205" s="63"/>
      <c r="F205" s="850"/>
      <c r="G205" s="850"/>
      <c r="H205" s="862"/>
      <c r="I205" s="862"/>
      <c r="J205" s="862"/>
      <c r="K205" s="48"/>
      <c r="O205" s="666"/>
    </row>
    <row r="206" spans="1:15" s="678" customFormat="1" ht="12.75">
      <c r="A206" s="48"/>
      <c r="B206" s="48"/>
      <c r="C206" s="48"/>
      <c r="D206" s="63"/>
      <c r="E206" s="63"/>
      <c r="F206" s="850"/>
      <c r="G206" s="850"/>
      <c r="H206" s="862"/>
      <c r="I206" s="862"/>
      <c r="J206" s="862"/>
      <c r="K206" s="48"/>
      <c r="O206" s="666"/>
    </row>
    <row r="207" spans="1:15" s="678" customFormat="1" ht="12.75">
      <c r="A207" s="48"/>
      <c r="B207" s="48"/>
      <c r="C207" s="48"/>
      <c r="D207" s="63"/>
      <c r="E207" s="63"/>
      <c r="F207" s="850"/>
      <c r="G207" s="850"/>
      <c r="H207" s="862"/>
      <c r="I207" s="862"/>
      <c r="J207" s="862"/>
      <c r="K207" s="48"/>
      <c r="O207" s="666"/>
    </row>
    <row r="208" spans="1:15" s="678" customFormat="1" ht="12.75">
      <c r="A208" s="48"/>
      <c r="B208" s="48"/>
      <c r="C208" s="48"/>
      <c r="D208" s="63"/>
      <c r="E208" s="63"/>
      <c r="F208" s="850"/>
      <c r="G208" s="850"/>
      <c r="H208" s="862"/>
      <c r="I208" s="862"/>
      <c r="J208" s="862"/>
      <c r="K208" s="48"/>
      <c r="O208" s="666"/>
    </row>
    <row r="209" spans="1:15" s="678" customFormat="1" ht="12.75">
      <c r="A209" s="48"/>
      <c r="B209" s="48"/>
      <c r="C209" s="48"/>
      <c r="D209" s="63"/>
      <c r="E209" s="63"/>
      <c r="F209" s="850"/>
      <c r="G209" s="850"/>
      <c r="H209" s="862"/>
      <c r="I209" s="862"/>
      <c r="J209" s="862"/>
      <c r="K209" s="48"/>
      <c r="O209" s="666"/>
    </row>
    <row r="210" spans="1:15" s="678" customFormat="1" ht="12.75">
      <c r="A210" s="48"/>
      <c r="B210" s="48"/>
      <c r="C210" s="48"/>
      <c r="D210" s="63"/>
      <c r="E210" s="63"/>
      <c r="F210" s="850"/>
      <c r="G210" s="850"/>
      <c r="H210" s="862"/>
      <c r="I210" s="862"/>
      <c r="J210" s="862"/>
      <c r="K210" s="48"/>
      <c r="O210" s="666"/>
    </row>
    <row r="211" spans="1:15" s="678" customFormat="1" ht="12.75">
      <c r="A211" s="48"/>
      <c r="B211" s="48"/>
      <c r="C211" s="48"/>
      <c r="D211" s="63"/>
      <c r="E211" s="63"/>
      <c r="F211" s="850"/>
      <c r="G211" s="850"/>
      <c r="H211" s="862"/>
      <c r="I211" s="862"/>
      <c r="J211" s="862"/>
      <c r="K211" s="48"/>
      <c r="O211" s="666"/>
    </row>
    <row r="212" spans="1:15" s="678" customFormat="1" ht="12.75">
      <c r="A212" s="48"/>
      <c r="B212" s="48"/>
      <c r="C212" s="48"/>
      <c r="D212" s="63"/>
      <c r="E212" s="63"/>
      <c r="F212" s="850"/>
      <c r="G212" s="850"/>
      <c r="H212" s="862"/>
      <c r="I212" s="862"/>
      <c r="J212" s="862"/>
      <c r="K212" s="48"/>
      <c r="O212" s="666"/>
    </row>
    <row r="213" spans="1:15" s="678" customFormat="1" ht="12.75">
      <c r="A213" s="48"/>
      <c r="B213" s="48"/>
      <c r="C213" s="48"/>
      <c r="D213" s="63"/>
      <c r="E213" s="63"/>
      <c r="F213" s="850"/>
      <c r="G213" s="850"/>
      <c r="H213" s="862"/>
      <c r="I213" s="862"/>
      <c r="J213" s="862"/>
      <c r="K213" s="48"/>
      <c r="O213" s="666"/>
    </row>
    <row r="214" spans="1:15" s="678" customFormat="1" ht="12.75">
      <c r="A214" s="48"/>
      <c r="B214" s="48"/>
      <c r="C214" s="48"/>
      <c r="D214" s="63"/>
      <c r="E214" s="63"/>
      <c r="F214" s="850"/>
      <c r="G214" s="850"/>
      <c r="H214" s="862"/>
      <c r="I214" s="862"/>
      <c r="J214" s="862"/>
      <c r="K214" s="48"/>
      <c r="O214" s="666"/>
    </row>
    <row r="215" spans="1:15" s="678" customFormat="1" ht="12.75">
      <c r="A215" s="48"/>
      <c r="B215" s="48"/>
      <c r="C215" s="48"/>
      <c r="D215" s="63"/>
      <c r="E215" s="63"/>
      <c r="F215" s="850"/>
      <c r="G215" s="850"/>
      <c r="H215" s="862"/>
      <c r="I215" s="862"/>
      <c r="J215" s="862"/>
      <c r="K215" s="48"/>
      <c r="O215" s="666"/>
    </row>
    <row r="216" spans="1:15" s="678" customFormat="1" ht="12.75">
      <c r="A216" s="48"/>
      <c r="B216" s="48"/>
      <c r="C216" s="48"/>
      <c r="D216" s="63"/>
      <c r="E216" s="63"/>
      <c r="F216" s="850"/>
      <c r="G216" s="850"/>
      <c r="H216" s="862"/>
      <c r="I216" s="862"/>
      <c r="J216" s="862"/>
      <c r="K216" s="48"/>
      <c r="O216" s="666"/>
    </row>
    <row r="217" spans="1:15" s="678" customFormat="1" ht="12.75">
      <c r="A217" s="48"/>
      <c r="B217" s="48"/>
      <c r="C217" s="48"/>
      <c r="D217" s="63"/>
      <c r="E217" s="63"/>
      <c r="F217" s="850"/>
      <c r="G217" s="850"/>
      <c r="H217" s="862"/>
      <c r="I217" s="862"/>
      <c r="J217" s="862"/>
      <c r="K217" s="48"/>
      <c r="O217" s="666"/>
    </row>
    <row r="218" spans="1:15" s="678" customFormat="1" ht="12.75">
      <c r="A218" s="48"/>
      <c r="B218" s="48"/>
      <c r="C218" s="48"/>
      <c r="D218" s="63"/>
      <c r="E218" s="63"/>
      <c r="F218" s="850"/>
      <c r="G218" s="850"/>
      <c r="H218" s="862"/>
      <c r="I218" s="862"/>
      <c r="J218" s="862"/>
      <c r="K218" s="48"/>
      <c r="O218" s="666"/>
    </row>
    <row r="219" spans="1:15" s="678" customFormat="1" ht="12.75">
      <c r="A219" s="48"/>
      <c r="B219" s="48"/>
      <c r="C219" s="48"/>
      <c r="D219" s="63"/>
      <c r="E219" s="63"/>
      <c r="F219" s="850"/>
      <c r="G219" s="850"/>
      <c r="H219" s="862"/>
      <c r="I219" s="862"/>
      <c r="J219" s="862"/>
      <c r="K219" s="48"/>
      <c r="O219" s="666"/>
    </row>
    <row r="220" spans="1:15" s="678" customFormat="1" ht="12.75">
      <c r="A220" s="48"/>
      <c r="B220" s="48"/>
      <c r="C220" s="48"/>
      <c r="D220" s="63"/>
      <c r="E220" s="63"/>
      <c r="F220" s="850"/>
      <c r="G220" s="850"/>
      <c r="H220" s="862"/>
      <c r="I220" s="862"/>
      <c r="J220" s="862"/>
      <c r="K220" s="48"/>
      <c r="O220" s="666"/>
    </row>
    <row r="221" spans="1:15" s="678" customFormat="1" ht="12.75">
      <c r="A221" s="48"/>
      <c r="B221" s="48"/>
      <c r="C221" s="48"/>
      <c r="D221" s="63"/>
      <c r="E221" s="63"/>
      <c r="F221" s="850"/>
      <c r="G221" s="850"/>
      <c r="H221" s="862"/>
      <c r="I221" s="862"/>
      <c r="J221" s="862"/>
      <c r="K221" s="48"/>
      <c r="O221" s="666"/>
    </row>
    <row r="222" spans="1:15" s="678" customFormat="1" ht="12.75">
      <c r="A222" s="48"/>
      <c r="B222" s="48"/>
      <c r="C222" s="48"/>
      <c r="D222" s="63"/>
      <c r="E222" s="63"/>
      <c r="F222" s="850"/>
      <c r="G222" s="850"/>
      <c r="H222" s="862"/>
      <c r="I222" s="862"/>
      <c r="J222" s="862"/>
      <c r="K222" s="48"/>
      <c r="O222" s="666"/>
    </row>
    <row r="223" spans="1:15" s="678" customFormat="1" ht="12.75">
      <c r="A223" s="48"/>
      <c r="B223" s="48"/>
      <c r="C223" s="48"/>
      <c r="D223" s="63"/>
      <c r="E223" s="63"/>
      <c r="F223" s="850"/>
      <c r="G223" s="850"/>
      <c r="H223" s="862"/>
      <c r="I223" s="862"/>
      <c r="J223" s="862"/>
      <c r="K223" s="48"/>
      <c r="O223" s="666"/>
    </row>
    <row r="224" spans="1:15" s="678" customFormat="1" ht="12.75">
      <c r="A224" s="48"/>
      <c r="B224" s="48"/>
      <c r="C224" s="48"/>
      <c r="D224" s="63"/>
      <c r="E224" s="63"/>
      <c r="F224" s="850"/>
      <c r="G224" s="850"/>
      <c r="H224" s="862"/>
      <c r="I224" s="862"/>
      <c r="J224" s="862"/>
      <c r="K224" s="48"/>
      <c r="O224" s="666"/>
    </row>
    <row r="225" spans="1:15" s="678" customFormat="1" ht="12.75">
      <c r="A225" s="48"/>
      <c r="B225" s="48"/>
      <c r="C225" s="48"/>
      <c r="D225" s="63"/>
      <c r="E225" s="63"/>
      <c r="F225" s="850"/>
      <c r="G225" s="850"/>
      <c r="H225" s="862"/>
      <c r="I225" s="862"/>
      <c r="J225" s="862"/>
      <c r="K225" s="48"/>
      <c r="O225" s="666"/>
    </row>
    <row r="226" spans="1:15" s="678" customFormat="1" ht="12.75">
      <c r="A226" s="48"/>
      <c r="B226" s="48"/>
      <c r="C226" s="48"/>
      <c r="D226" s="63"/>
      <c r="E226" s="63"/>
      <c r="F226" s="850"/>
      <c r="G226" s="850"/>
      <c r="H226" s="862"/>
      <c r="I226" s="862"/>
      <c r="J226" s="862"/>
      <c r="K226" s="48"/>
      <c r="O226" s="666"/>
    </row>
    <row r="227" spans="1:15" s="678" customFormat="1" ht="12.75">
      <c r="A227" s="48"/>
      <c r="B227" s="48"/>
      <c r="C227" s="48"/>
      <c r="D227" s="63"/>
      <c r="E227" s="63"/>
      <c r="F227" s="850"/>
      <c r="G227" s="850"/>
      <c r="H227" s="862"/>
      <c r="I227" s="862"/>
      <c r="J227" s="862"/>
      <c r="K227" s="48"/>
      <c r="O227" s="666"/>
    </row>
    <row r="228" spans="1:15" s="678" customFormat="1" ht="12.75">
      <c r="A228" s="48"/>
      <c r="B228" s="48"/>
      <c r="C228" s="48"/>
      <c r="D228" s="63"/>
      <c r="E228" s="63"/>
      <c r="F228" s="850"/>
      <c r="G228" s="850"/>
      <c r="H228" s="862"/>
      <c r="I228" s="862"/>
      <c r="J228" s="862"/>
      <c r="K228" s="48"/>
      <c r="O228" s="666"/>
    </row>
    <row r="229" spans="1:15" s="678" customFormat="1" ht="12.75">
      <c r="A229" s="48"/>
      <c r="B229" s="48"/>
      <c r="C229" s="48"/>
      <c r="D229" s="63"/>
      <c r="E229" s="63"/>
      <c r="F229" s="850"/>
      <c r="G229" s="850"/>
      <c r="H229" s="862"/>
      <c r="I229" s="862"/>
      <c r="J229" s="862"/>
      <c r="K229" s="48"/>
      <c r="O229" s="666"/>
    </row>
    <row r="230" spans="1:15" s="678" customFormat="1" ht="12.75">
      <c r="A230" s="48"/>
      <c r="B230" s="48"/>
      <c r="C230" s="48"/>
      <c r="D230" s="63"/>
      <c r="E230" s="63"/>
      <c r="F230" s="850"/>
      <c r="G230" s="850"/>
      <c r="H230" s="862"/>
      <c r="I230" s="862"/>
      <c r="J230" s="862"/>
      <c r="K230" s="48"/>
      <c r="O230" s="666"/>
    </row>
    <row r="231" spans="1:15" s="678" customFormat="1" ht="12.75">
      <c r="A231" s="48"/>
      <c r="B231" s="48"/>
      <c r="C231" s="48"/>
      <c r="D231" s="63"/>
      <c r="E231" s="63"/>
      <c r="F231" s="850"/>
      <c r="G231" s="850"/>
      <c r="H231" s="862"/>
      <c r="I231" s="862"/>
      <c r="J231" s="862"/>
      <c r="K231" s="48"/>
      <c r="O231" s="666"/>
    </row>
    <row r="232" spans="1:15" s="678" customFormat="1" ht="12.75">
      <c r="A232" s="48"/>
      <c r="B232" s="48"/>
      <c r="C232" s="48"/>
      <c r="D232" s="63"/>
      <c r="E232" s="63"/>
      <c r="F232" s="850"/>
      <c r="G232" s="850"/>
      <c r="H232" s="862"/>
      <c r="I232" s="862"/>
      <c r="J232" s="862"/>
      <c r="K232" s="48"/>
      <c r="O232" s="666"/>
    </row>
    <row r="233" spans="1:15" s="678" customFormat="1" ht="12.75">
      <c r="A233" s="48"/>
      <c r="B233" s="48"/>
      <c r="C233" s="48"/>
      <c r="D233" s="63"/>
      <c r="E233" s="63"/>
      <c r="F233" s="850"/>
      <c r="G233" s="850"/>
      <c r="H233" s="862"/>
      <c r="I233" s="862"/>
      <c r="J233" s="862"/>
      <c r="K233" s="48"/>
      <c r="O233" s="666"/>
    </row>
    <row r="234" spans="1:15" s="678" customFormat="1" ht="12.75">
      <c r="A234" s="48"/>
      <c r="B234" s="48"/>
      <c r="C234" s="48"/>
      <c r="D234" s="63"/>
      <c r="E234" s="63"/>
      <c r="F234" s="850"/>
      <c r="G234" s="850"/>
      <c r="H234" s="862"/>
      <c r="I234" s="862"/>
      <c r="J234" s="862"/>
      <c r="K234" s="48"/>
      <c r="O234" s="666"/>
    </row>
    <row r="235" spans="1:15" s="678" customFormat="1" ht="12.75">
      <c r="A235" s="48"/>
      <c r="B235" s="48"/>
      <c r="C235" s="48"/>
      <c r="D235" s="63"/>
      <c r="E235" s="63"/>
      <c r="F235" s="850"/>
      <c r="G235" s="850"/>
      <c r="H235" s="862"/>
      <c r="I235" s="862"/>
      <c r="J235" s="862"/>
      <c r="K235" s="48"/>
      <c r="O235" s="666"/>
    </row>
    <row r="236" spans="1:15" s="678" customFormat="1" ht="12.75">
      <c r="A236" s="48"/>
      <c r="B236" s="48"/>
      <c r="C236" s="48"/>
      <c r="D236" s="63"/>
      <c r="E236" s="63"/>
      <c r="F236" s="850"/>
      <c r="G236" s="850"/>
      <c r="H236" s="862"/>
      <c r="I236" s="862"/>
      <c r="J236" s="862"/>
      <c r="K236" s="48"/>
      <c r="O236" s="666"/>
    </row>
    <row r="237" spans="1:15" s="678" customFormat="1" ht="12.75">
      <c r="A237" s="48"/>
      <c r="B237" s="48"/>
      <c r="C237" s="48"/>
      <c r="D237" s="63"/>
      <c r="E237" s="63"/>
      <c r="F237" s="850"/>
      <c r="G237" s="850"/>
      <c r="H237" s="862"/>
      <c r="I237" s="862"/>
      <c r="J237" s="862"/>
      <c r="K237" s="48"/>
      <c r="O237" s="666"/>
    </row>
    <row r="238" spans="1:15" s="678" customFormat="1" ht="12.75">
      <c r="A238" s="48"/>
      <c r="B238" s="48"/>
      <c r="C238" s="48"/>
      <c r="D238" s="63"/>
      <c r="E238" s="63"/>
      <c r="F238" s="850"/>
      <c r="G238" s="850"/>
      <c r="H238" s="862"/>
      <c r="I238" s="862"/>
      <c r="J238" s="862"/>
      <c r="K238" s="48"/>
      <c r="O238" s="666"/>
    </row>
    <row r="239" spans="1:15" s="678" customFormat="1" ht="12.75">
      <c r="A239" s="48"/>
      <c r="B239" s="48"/>
      <c r="C239" s="48"/>
      <c r="D239" s="63"/>
      <c r="E239" s="63"/>
      <c r="F239" s="850"/>
      <c r="G239" s="850"/>
      <c r="H239" s="862"/>
      <c r="I239" s="862"/>
      <c r="J239" s="862"/>
      <c r="K239" s="48"/>
      <c r="O239" s="666"/>
    </row>
    <row r="240" spans="1:15" s="678" customFormat="1" ht="12.75">
      <c r="A240" s="48"/>
      <c r="B240" s="48"/>
      <c r="C240" s="48"/>
      <c r="D240" s="63"/>
      <c r="E240" s="63"/>
      <c r="F240" s="850"/>
      <c r="G240" s="850"/>
      <c r="H240" s="862"/>
      <c r="I240" s="862"/>
      <c r="J240" s="862"/>
      <c r="K240" s="48"/>
      <c r="O240" s="666"/>
    </row>
    <row r="241" spans="1:15" s="678" customFormat="1" ht="12.75">
      <c r="A241" s="48"/>
      <c r="B241" s="48"/>
      <c r="C241" s="48"/>
      <c r="D241" s="63"/>
      <c r="E241" s="63"/>
      <c r="F241" s="850"/>
      <c r="G241" s="850"/>
      <c r="H241" s="862"/>
      <c r="I241" s="862"/>
      <c r="J241" s="862"/>
      <c r="K241" s="48"/>
      <c r="O241" s="666"/>
    </row>
    <row r="242" spans="1:15" s="678" customFormat="1" ht="12.75">
      <c r="A242" s="48"/>
      <c r="B242" s="48"/>
      <c r="C242" s="48"/>
      <c r="D242" s="63"/>
      <c r="E242" s="63"/>
      <c r="F242" s="850"/>
      <c r="G242" s="850"/>
      <c r="H242" s="862"/>
      <c r="I242" s="862"/>
      <c r="J242" s="862"/>
      <c r="K242" s="48"/>
      <c r="O242" s="666"/>
    </row>
    <row r="243" spans="1:15" s="678" customFormat="1" ht="12.75">
      <c r="A243" s="48"/>
      <c r="B243" s="48"/>
      <c r="C243" s="48"/>
      <c r="D243" s="63"/>
      <c r="E243" s="63"/>
      <c r="F243" s="850"/>
      <c r="G243" s="850"/>
      <c r="H243" s="862"/>
      <c r="I243" s="862"/>
      <c r="J243" s="862"/>
      <c r="K243" s="48"/>
      <c r="O243" s="666"/>
    </row>
    <row r="244" spans="1:15" s="678" customFormat="1" ht="12.75">
      <c r="A244" s="48"/>
      <c r="B244" s="48"/>
      <c r="C244" s="48"/>
      <c r="D244" s="63"/>
      <c r="E244" s="63"/>
      <c r="F244" s="850"/>
      <c r="G244" s="850"/>
      <c r="H244" s="862"/>
      <c r="I244" s="862"/>
      <c r="J244" s="862"/>
      <c r="K244" s="48"/>
      <c r="O244" s="666"/>
    </row>
    <row r="245" spans="1:15" s="678" customFormat="1" ht="12.75">
      <c r="A245" s="48"/>
      <c r="B245" s="48"/>
      <c r="C245" s="48"/>
      <c r="D245" s="63"/>
      <c r="E245" s="63"/>
      <c r="F245" s="850"/>
      <c r="G245" s="850"/>
      <c r="H245" s="862"/>
      <c r="I245" s="862"/>
      <c r="J245" s="862"/>
      <c r="K245" s="48"/>
      <c r="O245" s="666"/>
    </row>
    <row r="246" spans="1:15" s="678" customFormat="1" ht="12.75">
      <c r="A246" s="48"/>
      <c r="B246" s="48"/>
      <c r="C246" s="48"/>
      <c r="D246" s="63"/>
      <c r="E246" s="63"/>
      <c r="F246" s="850"/>
      <c r="G246" s="850"/>
      <c r="H246" s="862"/>
      <c r="I246" s="862"/>
      <c r="J246" s="862"/>
      <c r="K246" s="48"/>
      <c r="O246" s="666"/>
    </row>
    <row r="247" spans="1:15" s="678" customFormat="1" ht="12.75">
      <c r="A247" s="48"/>
      <c r="B247" s="48"/>
      <c r="C247" s="48"/>
      <c r="D247" s="63"/>
      <c r="E247" s="63"/>
      <c r="F247" s="850"/>
      <c r="G247" s="850"/>
      <c r="H247" s="862"/>
      <c r="I247" s="862"/>
      <c r="J247" s="862"/>
      <c r="K247" s="48"/>
      <c r="O247" s="666"/>
    </row>
    <row r="248" spans="1:15" s="678" customFormat="1" ht="12.75">
      <c r="A248" s="48"/>
      <c r="B248" s="48"/>
      <c r="C248" s="48"/>
      <c r="D248" s="63"/>
      <c r="E248" s="63"/>
      <c r="F248" s="850"/>
      <c r="G248" s="850"/>
      <c r="H248" s="862"/>
      <c r="I248" s="862"/>
      <c r="J248" s="862"/>
      <c r="K248" s="48"/>
      <c r="O248" s="666"/>
    </row>
    <row r="249" spans="1:15" s="678" customFormat="1" ht="12.75">
      <c r="A249" s="48"/>
      <c r="B249" s="48"/>
      <c r="C249" s="48"/>
      <c r="D249" s="63"/>
      <c r="E249" s="63"/>
      <c r="F249" s="850"/>
      <c r="G249" s="850"/>
      <c r="H249" s="862"/>
      <c r="I249" s="862"/>
      <c r="J249" s="862"/>
      <c r="K249" s="48"/>
      <c r="O249" s="666"/>
    </row>
    <row r="250" spans="1:15" s="678" customFormat="1" ht="12.75">
      <c r="A250" s="48"/>
      <c r="B250" s="48"/>
      <c r="C250" s="48"/>
      <c r="D250" s="63"/>
      <c r="E250" s="63"/>
      <c r="F250" s="850"/>
      <c r="G250" s="850"/>
      <c r="H250" s="862"/>
      <c r="I250" s="862"/>
      <c r="J250" s="862"/>
      <c r="K250" s="48"/>
      <c r="O250" s="666"/>
    </row>
    <row r="251" spans="1:15" s="678" customFormat="1" ht="12.75">
      <c r="A251" s="48"/>
      <c r="B251" s="48"/>
      <c r="C251" s="48"/>
      <c r="D251" s="63"/>
      <c r="E251" s="63"/>
      <c r="F251" s="850"/>
      <c r="G251" s="850"/>
      <c r="H251" s="862"/>
      <c r="I251" s="862"/>
      <c r="J251" s="862"/>
      <c r="K251" s="48"/>
      <c r="O251" s="666"/>
    </row>
    <row r="252" spans="1:15" s="678" customFormat="1" ht="12.75">
      <c r="A252" s="48"/>
      <c r="B252" s="48"/>
      <c r="C252" s="48"/>
      <c r="D252" s="63"/>
      <c r="E252" s="63"/>
      <c r="F252" s="850"/>
      <c r="G252" s="850"/>
      <c r="H252" s="862"/>
      <c r="I252" s="862"/>
      <c r="J252" s="862"/>
      <c r="K252" s="48"/>
      <c r="O252" s="666"/>
    </row>
    <row r="253" spans="1:15" s="678" customFormat="1" ht="12.75">
      <c r="A253" s="48"/>
      <c r="B253" s="48"/>
      <c r="C253" s="48"/>
      <c r="D253" s="63"/>
      <c r="E253" s="63"/>
      <c r="F253" s="850"/>
      <c r="G253" s="850"/>
      <c r="H253" s="862"/>
      <c r="I253" s="862"/>
      <c r="J253" s="862"/>
      <c r="K253" s="48"/>
      <c r="O253" s="666"/>
    </row>
    <row r="254" spans="1:15" s="678" customFormat="1" ht="12.75">
      <c r="A254" s="48"/>
      <c r="B254" s="48"/>
      <c r="C254" s="48"/>
      <c r="D254" s="63"/>
      <c r="E254" s="63"/>
      <c r="F254" s="850"/>
      <c r="G254" s="850"/>
      <c r="H254" s="862"/>
      <c r="I254" s="862"/>
      <c r="J254" s="862"/>
      <c r="K254" s="48"/>
      <c r="O254" s="666"/>
    </row>
    <row r="255" spans="1:15" s="678" customFormat="1" ht="12.75">
      <c r="A255" s="48"/>
      <c r="B255" s="48"/>
      <c r="C255" s="48"/>
      <c r="D255" s="63"/>
      <c r="E255" s="63"/>
      <c r="F255" s="850"/>
      <c r="G255" s="850"/>
      <c r="H255" s="862"/>
      <c r="I255" s="862"/>
      <c r="J255" s="862"/>
      <c r="K255" s="48"/>
      <c r="O255" s="666"/>
    </row>
    <row r="256" spans="1:15" s="678" customFormat="1" ht="12.75">
      <c r="A256" s="48"/>
      <c r="B256" s="48"/>
      <c r="C256" s="48"/>
      <c r="D256" s="63"/>
      <c r="E256" s="63"/>
      <c r="F256" s="850"/>
      <c r="G256" s="850"/>
      <c r="H256" s="862"/>
      <c r="I256" s="862"/>
      <c r="J256" s="862"/>
      <c r="K256" s="48"/>
      <c r="O256" s="666"/>
    </row>
    <row r="257" spans="1:15" s="678" customFormat="1" ht="12.75">
      <c r="A257" s="48"/>
      <c r="B257" s="48"/>
      <c r="C257" s="48"/>
      <c r="D257" s="63"/>
      <c r="E257" s="63"/>
      <c r="F257" s="850"/>
      <c r="G257" s="850"/>
      <c r="H257" s="862"/>
      <c r="I257" s="862"/>
      <c r="J257" s="862"/>
      <c r="K257" s="48"/>
      <c r="O257" s="666"/>
    </row>
    <row r="258" spans="1:15" s="678" customFormat="1" ht="12.75">
      <c r="A258" s="48"/>
      <c r="B258" s="48"/>
      <c r="C258" s="48"/>
      <c r="D258" s="63"/>
      <c r="E258" s="63"/>
      <c r="F258" s="850"/>
      <c r="G258" s="850"/>
      <c r="H258" s="862"/>
      <c r="I258" s="862"/>
      <c r="J258" s="862"/>
      <c r="K258" s="48"/>
      <c r="O258" s="666"/>
    </row>
    <row r="259" spans="1:15" s="678" customFormat="1" ht="12.75">
      <c r="A259" s="48"/>
      <c r="B259" s="48"/>
      <c r="C259" s="48"/>
      <c r="D259" s="63"/>
      <c r="E259" s="63"/>
      <c r="F259" s="850"/>
      <c r="G259" s="850"/>
      <c r="H259" s="862"/>
      <c r="I259" s="862"/>
      <c r="J259" s="862"/>
      <c r="K259" s="48"/>
      <c r="O259" s="666"/>
    </row>
    <row r="260" spans="1:15" s="678" customFormat="1" ht="12.75">
      <c r="A260" s="48"/>
      <c r="B260" s="48"/>
      <c r="C260" s="48"/>
      <c r="D260" s="63"/>
      <c r="E260" s="63"/>
      <c r="F260" s="850"/>
      <c r="G260" s="850"/>
      <c r="H260" s="862"/>
      <c r="I260" s="862"/>
      <c r="J260" s="862"/>
      <c r="K260" s="48"/>
      <c r="O260" s="666"/>
    </row>
    <row r="261" spans="1:15" s="678" customFormat="1" ht="12.75">
      <c r="A261" s="48"/>
      <c r="B261" s="48"/>
      <c r="C261" s="48"/>
      <c r="D261" s="63"/>
      <c r="E261" s="63"/>
      <c r="F261" s="850"/>
      <c r="G261" s="850"/>
      <c r="H261" s="862"/>
      <c r="I261" s="862"/>
      <c r="J261" s="862"/>
      <c r="K261" s="48"/>
      <c r="O261" s="666"/>
    </row>
    <row r="262" spans="1:15" s="678" customFormat="1" ht="12.75">
      <c r="A262" s="48"/>
      <c r="B262" s="48"/>
      <c r="C262" s="48"/>
      <c r="D262" s="63"/>
      <c r="E262" s="63"/>
      <c r="F262" s="850"/>
      <c r="G262" s="850"/>
      <c r="H262" s="862"/>
      <c r="I262" s="862"/>
      <c r="J262" s="862"/>
      <c r="K262" s="48"/>
      <c r="O262" s="666"/>
    </row>
    <row r="263" spans="1:15" s="678" customFormat="1" ht="12.75">
      <c r="A263" s="48"/>
      <c r="B263" s="48"/>
      <c r="C263" s="48"/>
      <c r="D263" s="63"/>
      <c r="E263" s="63"/>
      <c r="F263" s="850"/>
      <c r="G263" s="850"/>
      <c r="H263" s="862"/>
      <c r="I263" s="862"/>
      <c r="J263" s="862"/>
      <c r="K263" s="48"/>
      <c r="O263" s="666"/>
    </row>
    <row r="264" spans="1:15" s="678" customFormat="1" ht="12.75">
      <c r="A264" s="48"/>
      <c r="B264" s="48"/>
      <c r="C264" s="48"/>
      <c r="D264" s="63"/>
      <c r="E264" s="63"/>
      <c r="F264" s="850"/>
      <c r="G264" s="850"/>
      <c r="H264" s="862"/>
      <c r="I264" s="862"/>
      <c r="J264" s="862"/>
      <c r="K264" s="48"/>
      <c r="O264" s="666"/>
    </row>
    <row r="265" spans="1:15" s="678" customFormat="1" ht="12.75">
      <c r="A265" s="48"/>
      <c r="B265" s="48"/>
      <c r="C265" s="48"/>
      <c r="D265" s="63"/>
      <c r="E265" s="63"/>
      <c r="F265" s="850"/>
      <c r="G265" s="850"/>
      <c r="H265" s="862"/>
      <c r="I265" s="862"/>
      <c r="J265" s="862"/>
      <c r="K265" s="48"/>
      <c r="O265" s="666"/>
    </row>
    <row r="266" spans="1:15" s="678" customFormat="1" ht="12.75">
      <c r="A266" s="48"/>
      <c r="B266" s="48"/>
      <c r="C266" s="48"/>
      <c r="D266" s="63"/>
      <c r="E266" s="63"/>
      <c r="F266" s="850"/>
      <c r="G266" s="850"/>
      <c r="H266" s="862"/>
      <c r="I266" s="862"/>
      <c r="J266" s="862"/>
      <c r="K266" s="48"/>
      <c r="O266" s="666"/>
    </row>
    <row r="267" spans="1:15" s="678" customFormat="1" ht="12.75">
      <c r="A267" s="48"/>
      <c r="B267" s="48"/>
      <c r="C267" s="48"/>
      <c r="D267" s="63"/>
      <c r="E267" s="63"/>
      <c r="F267" s="850"/>
      <c r="G267" s="850"/>
      <c r="H267" s="862"/>
      <c r="I267" s="862"/>
      <c r="J267" s="862"/>
      <c r="K267" s="48"/>
      <c r="O267" s="666"/>
    </row>
    <row r="268" spans="1:15" s="678" customFormat="1" ht="12.75">
      <c r="A268" s="48"/>
      <c r="B268" s="48"/>
      <c r="C268" s="48"/>
      <c r="D268" s="63"/>
      <c r="E268" s="63"/>
      <c r="F268" s="850"/>
      <c r="G268" s="850"/>
      <c r="H268" s="862"/>
      <c r="I268" s="862"/>
      <c r="J268" s="862"/>
      <c r="K268" s="48"/>
      <c r="O268" s="666"/>
    </row>
    <row r="269" spans="1:15" s="678" customFormat="1" ht="12.75">
      <c r="A269" s="48"/>
      <c r="B269" s="48"/>
      <c r="C269" s="48"/>
      <c r="D269" s="63"/>
      <c r="E269" s="63"/>
      <c r="F269" s="850"/>
      <c r="G269" s="850"/>
      <c r="H269" s="862"/>
      <c r="I269" s="862"/>
      <c r="J269" s="862"/>
      <c r="K269" s="48"/>
      <c r="O269" s="666"/>
    </row>
    <row r="270" spans="1:15" s="678" customFormat="1" ht="12.75">
      <c r="A270" s="48"/>
      <c r="B270" s="48"/>
      <c r="C270" s="48"/>
      <c r="D270" s="63"/>
      <c r="E270" s="63"/>
      <c r="F270" s="850"/>
      <c r="G270" s="850"/>
      <c r="H270" s="862"/>
      <c r="I270" s="862"/>
      <c r="J270" s="862"/>
      <c r="K270" s="48"/>
      <c r="O270" s="666"/>
    </row>
    <row r="271" spans="1:15" s="678" customFormat="1" ht="12.75">
      <c r="A271" s="48"/>
      <c r="B271" s="48"/>
      <c r="C271" s="48"/>
      <c r="D271" s="63"/>
      <c r="E271" s="63"/>
      <c r="F271" s="850"/>
      <c r="G271" s="850"/>
      <c r="H271" s="862"/>
      <c r="I271" s="862"/>
      <c r="J271" s="862"/>
      <c r="K271" s="48"/>
      <c r="O271" s="666"/>
    </row>
    <row r="272" spans="1:15" s="678" customFormat="1" ht="12.75">
      <c r="A272" s="48"/>
      <c r="B272" s="48"/>
      <c r="C272" s="48"/>
      <c r="D272" s="63"/>
      <c r="E272" s="63"/>
      <c r="F272" s="850"/>
      <c r="G272" s="850"/>
      <c r="H272" s="862"/>
      <c r="I272" s="862"/>
      <c r="J272" s="862"/>
      <c r="K272" s="48"/>
      <c r="O272" s="666"/>
    </row>
    <row r="273" spans="1:15" s="678" customFormat="1" ht="12.75">
      <c r="A273" s="48"/>
      <c r="B273" s="48"/>
      <c r="C273" s="48"/>
      <c r="D273" s="63"/>
      <c r="E273" s="63"/>
      <c r="F273" s="850"/>
      <c r="G273" s="850"/>
      <c r="H273" s="862"/>
      <c r="I273" s="862"/>
      <c r="J273" s="862"/>
      <c r="K273" s="48"/>
      <c r="O273" s="666"/>
    </row>
    <row r="274" spans="1:15" s="678" customFormat="1" ht="12.75">
      <c r="A274" s="48"/>
      <c r="B274" s="48"/>
      <c r="C274" s="48"/>
      <c r="D274" s="63"/>
      <c r="E274" s="63"/>
      <c r="F274" s="850"/>
      <c r="G274" s="850"/>
      <c r="H274" s="862"/>
      <c r="I274" s="862"/>
      <c r="J274" s="862"/>
      <c r="K274" s="48"/>
      <c r="O274" s="666"/>
    </row>
    <row r="275" spans="1:15" s="678" customFormat="1" ht="12.75">
      <c r="A275" s="48"/>
      <c r="B275" s="48"/>
      <c r="C275" s="48"/>
      <c r="D275" s="63"/>
      <c r="E275" s="63"/>
      <c r="F275" s="850"/>
      <c r="G275" s="850"/>
      <c r="H275" s="862"/>
      <c r="I275" s="862"/>
      <c r="J275" s="862"/>
      <c r="K275" s="48"/>
      <c r="O275" s="666"/>
    </row>
    <row r="276" spans="1:15" s="678" customFormat="1" ht="12.75">
      <c r="A276" s="48"/>
      <c r="B276" s="48"/>
      <c r="C276" s="48"/>
      <c r="D276" s="63"/>
      <c r="E276" s="63"/>
      <c r="F276" s="850"/>
      <c r="G276" s="850"/>
      <c r="H276" s="862"/>
      <c r="I276" s="862"/>
      <c r="J276" s="862"/>
      <c r="K276" s="48"/>
      <c r="O276" s="666"/>
    </row>
    <row r="277" spans="1:15" s="678" customFormat="1" ht="12.75">
      <c r="A277" s="48"/>
      <c r="B277" s="48"/>
      <c r="C277" s="48"/>
      <c r="D277" s="63"/>
      <c r="E277" s="63"/>
      <c r="F277" s="850"/>
      <c r="G277" s="850"/>
      <c r="H277" s="862"/>
      <c r="I277" s="862"/>
      <c r="J277" s="862"/>
      <c r="K277" s="48"/>
      <c r="O277" s="666"/>
    </row>
    <row r="278" spans="1:15" s="678" customFormat="1" ht="12.75">
      <c r="A278" s="48"/>
      <c r="B278" s="48"/>
      <c r="C278" s="48"/>
      <c r="D278" s="63"/>
      <c r="E278" s="63"/>
      <c r="F278" s="850"/>
      <c r="G278" s="850"/>
      <c r="H278" s="862"/>
      <c r="I278" s="862"/>
      <c r="J278" s="862"/>
      <c r="K278" s="48"/>
      <c r="O278" s="666"/>
    </row>
    <row r="279" spans="1:15" s="678" customFormat="1" ht="12.75">
      <c r="A279" s="48"/>
      <c r="B279" s="48"/>
      <c r="C279" s="48"/>
      <c r="D279" s="63"/>
      <c r="E279" s="63"/>
      <c r="F279" s="850"/>
      <c r="G279" s="850"/>
      <c r="H279" s="862"/>
      <c r="I279" s="862"/>
      <c r="J279" s="862"/>
      <c r="K279" s="48"/>
      <c r="O279" s="666"/>
    </row>
    <row r="280" spans="1:15" s="678" customFormat="1" ht="12.75">
      <c r="A280" s="48"/>
      <c r="B280" s="48"/>
      <c r="C280" s="48"/>
      <c r="D280" s="63"/>
      <c r="E280" s="63"/>
      <c r="F280" s="850"/>
      <c r="G280" s="850"/>
      <c r="H280" s="862"/>
      <c r="I280" s="862"/>
      <c r="J280" s="862"/>
      <c r="K280" s="48"/>
      <c r="O280" s="666"/>
    </row>
    <row r="281" spans="1:15" s="678" customFormat="1" ht="12.75">
      <c r="A281" s="48"/>
      <c r="B281" s="48"/>
      <c r="C281" s="48"/>
      <c r="D281" s="63"/>
      <c r="E281" s="63"/>
      <c r="F281" s="850"/>
      <c r="G281" s="850"/>
      <c r="H281" s="862"/>
      <c r="I281" s="862"/>
      <c r="J281" s="862"/>
      <c r="K281" s="48"/>
      <c r="O281" s="666"/>
    </row>
    <row r="282" spans="1:15" s="678" customFormat="1" ht="12.75">
      <c r="A282" s="48"/>
      <c r="B282" s="48"/>
      <c r="C282" s="48"/>
      <c r="D282" s="63"/>
      <c r="E282" s="63"/>
      <c r="F282" s="850"/>
      <c r="G282" s="850"/>
      <c r="H282" s="862"/>
      <c r="I282" s="862"/>
      <c r="J282" s="862"/>
      <c r="K282" s="48"/>
      <c r="O282" s="666"/>
    </row>
    <row r="283" spans="1:15" s="678" customFormat="1" ht="12.75">
      <c r="A283" s="48"/>
      <c r="B283" s="48"/>
      <c r="C283" s="48"/>
      <c r="D283" s="63"/>
      <c r="E283" s="63"/>
      <c r="F283" s="850"/>
      <c r="G283" s="850"/>
      <c r="H283" s="862"/>
      <c r="I283" s="862"/>
      <c r="J283" s="862"/>
      <c r="K283" s="48"/>
      <c r="O283" s="666"/>
    </row>
    <row r="284" spans="1:15" s="678" customFormat="1" ht="12.75">
      <c r="A284" s="48"/>
      <c r="B284" s="48"/>
      <c r="C284" s="48"/>
      <c r="D284" s="63"/>
      <c r="E284" s="63"/>
      <c r="F284" s="850"/>
      <c r="G284" s="850"/>
      <c r="H284" s="862"/>
      <c r="I284" s="862"/>
      <c r="J284" s="862"/>
      <c r="K284" s="48"/>
      <c r="O284" s="666"/>
    </row>
    <row r="285" spans="1:15" s="678" customFormat="1" ht="12.75">
      <c r="A285" s="48"/>
      <c r="B285" s="48"/>
      <c r="C285" s="48"/>
      <c r="D285" s="63"/>
      <c r="E285" s="63"/>
      <c r="F285" s="850"/>
      <c r="G285" s="850"/>
      <c r="H285" s="862"/>
      <c r="I285" s="862"/>
      <c r="J285" s="862"/>
      <c r="K285" s="48"/>
      <c r="O285" s="666"/>
    </row>
    <row r="286" spans="1:15" s="678" customFormat="1" ht="12.75">
      <c r="A286" s="48"/>
      <c r="B286" s="48"/>
      <c r="C286" s="48"/>
      <c r="D286" s="63"/>
      <c r="E286" s="63"/>
      <c r="F286" s="850"/>
      <c r="G286" s="850"/>
      <c r="H286" s="862"/>
      <c r="I286" s="862"/>
      <c r="J286" s="862"/>
      <c r="K286" s="48"/>
      <c r="O286" s="666"/>
    </row>
    <row r="287" spans="1:15" s="678" customFormat="1" ht="12.75">
      <c r="A287" s="48"/>
      <c r="B287" s="48"/>
      <c r="C287" s="48"/>
      <c r="D287" s="63"/>
      <c r="E287" s="63"/>
      <c r="F287" s="850"/>
      <c r="G287" s="850"/>
      <c r="H287" s="862"/>
      <c r="I287" s="862"/>
      <c r="J287" s="862"/>
      <c r="K287" s="48"/>
      <c r="O287" s="666"/>
    </row>
    <row r="288" spans="1:15" s="678" customFormat="1" ht="12.75">
      <c r="A288" s="48"/>
      <c r="B288" s="48"/>
      <c r="C288" s="48"/>
      <c r="D288" s="63"/>
      <c r="E288" s="63"/>
      <c r="F288" s="850"/>
      <c r="G288" s="850"/>
      <c r="H288" s="862"/>
      <c r="I288" s="862"/>
      <c r="J288" s="862"/>
      <c r="K288" s="48"/>
      <c r="O288" s="666"/>
    </row>
    <row r="289" spans="1:15" s="678" customFormat="1" ht="12.75">
      <c r="A289" s="48"/>
      <c r="B289" s="48"/>
      <c r="C289" s="48"/>
      <c r="D289" s="63"/>
      <c r="E289" s="63"/>
      <c r="F289" s="850"/>
      <c r="G289" s="850"/>
      <c r="H289" s="862"/>
      <c r="I289" s="862"/>
      <c r="J289" s="862"/>
      <c r="K289" s="48"/>
      <c r="O289" s="666"/>
    </row>
    <row r="290" spans="1:15" s="678" customFormat="1" ht="12.75">
      <c r="A290" s="48"/>
      <c r="B290" s="48"/>
      <c r="C290" s="48"/>
      <c r="D290" s="63"/>
      <c r="E290" s="63"/>
      <c r="F290" s="850"/>
      <c r="G290" s="850"/>
      <c r="H290" s="862"/>
      <c r="I290" s="862"/>
      <c r="J290" s="862"/>
      <c r="K290" s="48"/>
      <c r="O290" s="666"/>
    </row>
    <row r="291" spans="1:15" s="678" customFormat="1" ht="12.75">
      <c r="A291" s="48"/>
      <c r="B291" s="48"/>
      <c r="C291" s="48"/>
      <c r="D291" s="63"/>
      <c r="E291" s="63"/>
      <c r="F291" s="850"/>
      <c r="G291" s="850"/>
      <c r="H291" s="862"/>
      <c r="I291" s="862"/>
      <c r="J291" s="862"/>
      <c r="K291" s="48"/>
      <c r="O291" s="666"/>
    </row>
    <row r="292" spans="1:15" s="678" customFormat="1" ht="12.75">
      <c r="A292" s="48"/>
      <c r="B292" s="48"/>
      <c r="C292" s="48"/>
      <c r="D292" s="63"/>
      <c r="E292" s="63"/>
      <c r="F292" s="850"/>
      <c r="G292" s="850"/>
      <c r="H292" s="862"/>
      <c r="I292" s="862"/>
      <c r="J292" s="862"/>
      <c r="K292" s="48"/>
      <c r="O292" s="666"/>
    </row>
    <row r="293" spans="1:15" s="678" customFormat="1" ht="12.75">
      <c r="A293" s="48"/>
      <c r="B293" s="48"/>
      <c r="C293" s="48"/>
      <c r="D293" s="63"/>
      <c r="E293" s="63"/>
      <c r="F293" s="850"/>
      <c r="G293" s="850"/>
      <c r="H293" s="862"/>
      <c r="I293" s="862"/>
      <c r="J293" s="862"/>
      <c r="K293" s="48"/>
      <c r="O293" s="666"/>
    </row>
    <row r="294" spans="1:15" s="678" customFormat="1" ht="12.75">
      <c r="A294" s="48"/>
      <c r="B294" s="48"/>
      <c r="C294" s="48"/>
      <c r="D294" s="63"/>
      <c r="E294" s="63"/>
      <c r="F294" s="850"/>
      <c r="G294" s="850"/>
      <c r="H294" s="862"/>
      <c r="I294" s="862"/>
      <c r="J294" s="862"/>
      <c r="K294" s="48"/>
      <c r="O294" s="666"/>
    </row>
    <row r="295" spans="1:15" s="678" customFormat="1" ht="12.75">
      <c r="A295" s="48"/>
      <c r="B295" s="48"/>
      <c r="C295" s="48"/>
      <c r="D295" s="63"/>
      <c r="E295" s="63"/>
      <c r="F295" s="850"/>
      <c r="G295" s="850"/>
      <c r="H295" s="862"/>
      <c r="I295" s="862"/>
      <c r="J295" s="862"/>
      <c r="K295" s="48"/>
      <c r="O295" s="666"/>
    </row>
    <row r="296" spans="1:15" s="678" customFormat="1" ht="12.75">
      <c r="A296" s="48"/>
      <c r="B296" s="48"/>
      <c r="C296" s="48"/>
      <c r="D296" s="63"/>
      <c r="E296" s="63"/>
      <c r="F296" s="850"/>
      <c r="G296" s="850"/>
      <c r="H296" s="862"/>
      <c r="I296" s="862"/>
      <c r="J296" s="862"/>
      <c r="K296" s="48"/>
      <c r="O296" s="666"/>
    </row>
    <row r="297" spans="1:15" s="678" customFormat="1" ht="12.75">
      <c r="A297" s="48"/>
      <c r="B297" s="48"/>
      <c r="C297" s="48"/>
      <c r="D297" s="63"/>
      <c r="E297" s="63"/>
      <c r="F297" s="850"/>
      <c r="G297" s="850"/>
      <c r="H297" s="862"/>
      <c r="I297" s="862"/>
      <c r="J297" s="862"/>
      <c r="K297" s="48"/>
      <c r="O297" s="666"/>
    </row>
    <row r="298" spans="1:15" s="678" customFormat="1" ht="12.75">
      <c r="A298" s="48"/>
      <c r="B298" s="48"/>
      <c r="C298" s="48"/>
      <c r="D298" s="63"/>
      <c r="E298" s="63"/>
      <c r="F298" s="850"/>
      <c r="G298" s="850"/>
      <c r="H298" s="862"/>
      <c r="I298" s="862"/>
      <c r="J298" s="862"/>
      <c r="K298" s="48"/>
      <c r="O298" s="666"/>
    </row>
    <row r="299" spans="1:15" s="678" customFormat="1" ht="12.75">
      <c r="A299" s="48"/>
      <c r="B299" s="48"/>
      <c r="C299" s="48"/>
      <c r="D299" s="63"/>
      <c r="E299" s="63"/>
      <c r="F299" s="850"/>
      <c r="G299" s="850"/>
      <c r="H299" s="862"/>
      <c r="I299" s="862"/>
      <c r="J299" s="862"/>
      <c r="K299" s="48"/>
      <c r="O299" s="666"/>
    </row>
    <row r="300" spans="1:15" s="678" customFormat="1" ht="12.75">
      <c r="A300" s="48"/>
      <c r="B300" s="48"/>
      <c r="C300" s="48"/>
      <c r="D300" s="63"/>
      <c r="E300" s="63"/>
      <c r="F300" s="850"/>
      <c r="G300" s="850"/>
      <c r="H300" s="862"/>
      <c r="I300" s="862"/>
      <c r="J300" s="862"/>
      <c r="K300" s="48"/>
      <c r="O300" s="666"/>
    </row>
    <row r="301" spans="1:15" s="678" customFormat="1" ht="12.75">
      <c r="A301" s="48"/>
      <c r="B301" s="48"/>
      <c r="C301" s="48"/>
      <c r="D301" s="63"/>
      <c r="E301" s="63"/>
      <c r="F301" s="850"/>
      <c r="G301" s="850"/>
      <c r="H301" s="862"/>
      <c r="I301" s="862"/>
      <c r="J301" s="862"/>
      <c r="K301" s="48"/>
      <c r="O301" s="666"/>
    </row>
    <row r="302" spans="1:15" s="678" customFormat="1" ht="12.75">
      <c r="A302" s="48"/>
      <c r="B302" s="48"/>
      <c r="C302" s="48"/>
      <c r="D302" s="63"/>
      <c r="E302" s="63"/>
      <c r="F302" s="850"/>
      <c r="G302" s="850"/>
      <c r="H302" s="862"/>
      <c r="I302" s="862"/>
      <c r="J302" s="862"/>
      <c r="K302" s="48"/>
      <c r="O302" s="666"/>
    </row>
    <row r="303" spans="1:15" s="678" customFormat="1" ht="12.75">
      <c r="A303" s="48"/>
      <c r="B303" s="48"/>
      <c r="C303" s="48"/>
      <c r="D303" s="63"/>
      <c r="E303" s="63"/>
      <c r="F303" s="850"/>
      <c r="G303" s="850"/>
      <c r="H303" s="862"/>
      <c r="I303" s="862"/>
      <c r="J303" s="862"/>
      <c r="K303" s="48"/>
      <c r="O303" s="666"/>
    </row>
    <row r="304" spans="1:15" s="678" customFormat="1" ht="12.75">
      <c r="A304" s="48"/>
      <c r="B304" s="48"/>
      <c r="C304" s="48"/>
      <c r="D304" s="63"/>
      <c r="E304" s="63"/>
      <c r="F304" s="850"/>
      <c r="G304" s="850"/>
      <c r="H304" s="862"/>
      <c r="I304" s="862"/>
      <c r="J304" s="862"/>
      <c r="K304" s="48"/>
      <c r="O304" s="666"/>
    </row>
    <row r="305" spans="1:15" s="678" customFormat="1" ht="12.75">
      <c r="A305" s="48"/>
      <c r="B305" s="48"/>
      <c r="C305" s="48"/>
      <c r="D305" s="63"/>
      <c r="E305" s="63"/>
      <c r="F305" s="850"/>
      <c r="G305" s="850"/>
      <c r="H305" s="862"/>
      <c r="I305" s="862"/>
      <c r="J305" s="862"/>
      <c r="K305" s="48"/>
      <c r="O305" s="666"/>
    </row>
    <row r="306" spans="1:15" s="678" customFormat="1" ht="12.75">
      <c r="A306" s="48"/>
      <c r="B306" s="48"/>
      <c r="C306" s="48"/>
      <c r="D306" s="63"/>
      <c r="E306" s="63"/>
      <c r="F306" s="850"/>
      <c r="G306" s="850"/>
      <c r="H306" s="862"/>
      <c r="I306" s="862"/>
      <c r="J306" s="862"/>
      <c r="K306" s="48"/>
      <c r="O306" s="666"/>
    </row>
    <row r="307" spans="1:15" s="678" customFormat="1" ht="12.75">
      <c r="A307" s="48"/>
      <c r="B307" s="48"/>
      <c r="C307" s="48"/>
      <c r="D307" s="63"/>
      <c r="E307" s="63"/>
      <c r="F307" s="850"/>
      <c r="G307" s="850"/>
      <c r="H307" s="862"/>
      <c r="I307" s="862"/>
      <c r="J307" s="862"/>
      <c r="K307" s="48"/>
      <c r="O307" s="666"/>
    </row>
    <row r="308" spans="1:15" s="678" customFormat="1" ht="12.75">
      <c r="A308" s="48"/>
      <c r="B308" s="48"/>
      <c r="C308" s="48"/>
      <c r="D308" s="63"/>
      <c r="E308" s="63"/>
      <c r="F308" s="850"/>
      <c r="G308" s="850"/>
      <c r="H308" s="862"/>
      <c r="I308" s="862"/>
      <c r="J308" s="862"/>
      <c r="K308" s="48"/>
      <c r="O308" s="666"/>
    </row>
    <row r="309" spans="1:15" s="678" customFormat="1" ht="12.75">
      <c r="A309" s="48"/>
      <c r="B309" s="48"/>
      <c r="C309" s="48"/>
      <c r="D309" s="63"/>
      <c r="E309" s="63"/>
      <c r="F309" s="850"/>
      <c r="G309" s="850"/>
      <c r="H309" s="862"/>
      <c r="I309" s="862"/>
      <c r="J309" s="862"/>
      <c r="K309" s="48"/>
      <c r="O309" s="666"/>
    </row>
    <row r="310" spans="1:15" s="678" customFormat="1" ht="12.75">
      <c r="A310" s="48"/>
      <c r="B310" s="48"/>
      <c r="C310" s="48"/>
      <c r="D310" s="63"/>
      <c r="E310" s="63"/>
      <c r="F310" s="850"/>
      <c r="G310" s="850"/>
      <c r="H310" s="862"/>
      <c r="I310" s="862"/>
      <c r="J310" s="862"/>
      <c r="K310" s="48"/>
      <c r="O310" s="666"/>
    </row>
    <row r="311" spans="1:15" s="678" customFormat="1" ht="12.75">
      <c r="A311" s="48"/>
      <c r="B311" s="48"/>
      <c r="C311" s="48"/>
      <c r="D311" s="63"/>
      <c r="E311" s="63"/>
      <c r="F311" s="850"/>
      <c r="G311" s="850"/>
      <c r="H311" s="862"/>
      <c r="I311" s="862"/>
      <c r="J311" s="862"/>
      <c r="K311" s="48"/>
      <c r="O311" s="666"/>
    </row>
    <row r="312" spans="1:15" s="678" customFormat="1" ht="12.75">
      <c r="A312" s="48"/>
      <c r="B312" s="48"/>
      <c r="C312" s="48"/>
      <c r="D312" s="63"/>
      <c r="E312" s="63"/>
      <c r="F312" s="850"/>
      <c r="G312" s="850"/>
      <c r="H312" s="862"/>
      <c r="I312" s="862"/>
      <c r="J312" s="862"/>
      <c r="K312" s="48"/>
      <c r="O312" s="666"/>
    </row>
    <row r="313" spans="1:15" s="678" customFormat="1" ht="12.75">
      <c r="A313" s="48"/>
      <c r="B313" s="48"/>
      <c r="C313" s="48"/>
      <c r="D313" s="63"/>
      <c r="E313" s="63"/>
      <c r="F313" s="850"/>
      <c r="G313" s="850"/>
      <c r="H313" s="862"/>
      <c r="I313" s="862"/>
      <c r="J313" s="862"/>
      <c r="K313" s="48"/>
      <c r="O313" s="666"/>
    </row>
    <row r="314" spans="1:15" s="678" customFormat="1" ht="12.75">
      <c r="A314" s="48"/>
      <c r="B314" s="48"/>
      <c r="C314" s="48"/>
      <c r="D314" s="63"/>
      <c r="E314" s="63"/>
      <c r="F314" s="850"/>
      <c r="G314" s="850"/>
      <c r="H314" s="862"/>
      <c r="I314" s="862"/>
      <c r="J314" s="862"/>
      <c r="K314" s="48"/>
      <c r="O314" s="666"/>
    </row>
    <row r="315" spans="1:15" s="678" customFormat="1" ht="12.75">
      <c r="A315" s="48"/>
      <c r="B315" s="48"/>
      <c r="C315" s="48"/>
      <c r="D315" s="63"/>
      <c r="E315" s="63"/>
      <c r="F315" s="850"/>
      <c r="G315" s="850"/>
      <c r="H315" s="862"/>
      <c r="I315" s="862"/>
      <c r="J315" s="862"/>
      <c r="K315" s="48"/>
      <c r="O315" s="666"/>
    </row>
    <row r="316" spans="1:15" s="678" customFormat="1" ht="12.75">
      <c r="A316" s="48"/>
      <c r="B316" s="48"/>
      <c r="C316" s="48"/>
      <c r="D316" s="63"/>
      <c r="E316" s="63"/>
      <c r="F316" s="850"/>
      <c r="G316" s="850"/>
      <c r="H316" s="862"/>
      <c r="I316" s="862"/>
      <c r="J316" s="862"/>
      <c r="K316" s="48"/>
      <c r="O316" s="666"/>
    </row>
    <row r="317" spans="1:15" s="678" customFormat="1" ht="12.75">
      <c r="A317" s="48"/>
      <c r="B317" s="48"/>
      <c r="C317" s="48"/>
      <c r="D317" s="63"/>
      <c r="E317" s="63"/>
      <c r="F317" s="850"/>
      <c r="G317" s="850"/>
      <c r="H317" s="862"/>
      <c r="I317" s="862"/>
      <c r="J317" s="862"/>
      <c r="K317" s="48"/>
      <c r="O317" s="666"/>
    </row>
    <row r="318" spans="1:15" s="678" customFormat="1" ht="12.75">
      <c r="A318" s="48"/>
      <c r="B318" s="48"/>
      <c r="C318" s="48"/>
      <c r="D318" s="63"/>
      <c r="E318" s="63"/>
      <c r="F318" s="850"/>
      <c r="G318" s="850"/>
      <c r="H318" s="862"/>
      <c r="I318" s="862"/>
      <c r="J318" s="862"/>
      <c r="K318" s="48"/>
      <c r="O318" s="666"/>
    </row>
    <row r="319" spans="1:15" s="678" customFormat="1" ht="12.75">
      <c r="A319" s="48"/>
      <c r="B319" s="48"/>
      <c r="C319" s="48"/>
      <c r="D319" s="63"/>
      <c r="E319" s="63"/>
      <c r="F319" s="850"/>
      <c r="G319" s="850"/>
      <c r="H319" s="862"/>
      <c r="I319" s="862"/>
      <c r="J319" s="862"/>
      <c r="K319" s="48"/>
      <c r="O319" s="666"/>
    </row>
    <row r="320" spans="1:15" s="678" customFormat="1" ht="12.75">
      <c r="A320" s="48"/>
      <c r="B320" s="48"/>
      <c r="C320" s="48"/>
      <c r="D320" s="63"/>
      <c r="E320" s="63"/>
      <c r="F320" s="850"/>
      <c r="G320" s="850"/>
      <c r="H320" s="862"/>
      <c r="I320" s="862"/>
      <c r="J320" s="862"/>
      <c r="K320" s="48"/>
      <c r="O320" s="666"/>
    </row>
    <row r="321" spans="1:15" s="678" customFormat="1" ht="12.75">
      <c r="A321" s="48"/>
      <c r="B321" s="48"/>
      <c r="C321" s="48"/>
      <c r="D321" s="63"/>
      <c r="E321" s="63"/>
      <c r="F321" s="850"/>
      <c r="G321" s="850"/>
      <c r="H321" s="862"/>
      <c r="I321" s="862"/>
      <c r="J321" s="862"/>
      <c r="K321" s="48"/>
      <c r="O321" s="666"/>
    </row>
    <row r="322" spans="1:15" s="678" customFormat="1" ht="12.75">
      <c r="A322" s="48"/>
      <c r="B322" s="48"/>
      <c r="C322" s="48"/>
      <c r="D322" s="63"/>
      <c r="E322" s="63"/>
      <c r="F322" s="850"/>
      <c r="G322" s="850"/>
      <c r="H322" s="862"/>
      <c r="I322" s="862"/>
      <c r="J322" s="862"/>
      <c r="K322" s="48"/>
      <c r="O322" s="666"/>
    </row>
    <row r="323" spans="1:15" s="678" customFormat="1" ht="12.75">
      <c r="A323" s="48"/>
      <c r="B323" s="48"/>
      <c r="C323" s="48"/>
      <c r="D323" s="63"/>
      <c r="E323" s="63"/>
      <c r="F323" s="850"/>
      <c r="G323" s="850"/>
      <c r="H323" s="862"/>
      <c r="I323" s="862"/>
      <c r="J323" s="862"/>
      <c r="K323" s="48"/>
      <c r="O323" s="666"/>
    </row>
    <row r="324" spans="1:15" s="678" customFormat="1" ht="12.75">
      <c r="A324" s="48"/>
      <c r="B324" s="48"/>
      <c r="C324" s="48"/>
      <c r="D324" s="63"/>
      <c r="E324" s="63"/>
      <c r="F324" s="850"/>
      <c r="G324" s="850"/>
      <c r="H324" s="862"/>
      <c r="I324" s="862"/>
      <c r="J324" s="862"/>
      <c r="K324" s="48"/>
      <c r="O324" s="666"/>
    </row>
    <row r="325" spans="1:15" s="678" customFormat="1" ht="12.75">
      <c r="A325" s="48"/>
      <c r="B325" s="48"/>
      <c r="C325" s="48"/>
      <c r="D325" s="63"/>
      <c r="E325" s="63"/>
      <c r="F325" s="850"/>
      <c r="G325" s="850"/>
      <c r="H325" s="862"/>
      <c r="I325" s="862"/>
      <c r="J325" s="862"/>
      <c r="K325" s="48"/>
      <c r="O325" s="666"/>
    </row>
    <row r="326" spans="1:15" s="678" customFormat="1" ht="12.75">
      <c r="A326" s="48"/>
      <c r="B326" s="48"/>
      <c r="C326" s="48"/>
      <c r="D326" s="63"/>
      <c r="E326" s="63"/>
      <c r="F326" s="850"/>
      <c r="G326" s="850"/>
      <c r="H326" s="862"/>
      <c r="I326" s="862"/>
      <c r="J326" s="862"/>
      <c r="K326" s="48"/>
      <c r="O326" s="666"/>
    </row>
    <row r="327" spans="1:15" s="678" customFormat="1" ht="12.75">
      <c r="A327" s="48"/>
      <c r="B327" s="48"/>
      <c r="C327" s="48"/>
      <c r="D327" s="63"/>
      <c r="E327" s="63"/>
      <c r="F327" s="850"/>
      <c r="G327" s="850"/>
      <c r="H327" s="862"/>
      <c r="I327" s="862"/>
      <c r="J327" s="862"/>
      <c r="K327" s="48"/>
      <c r="O327" s="666"/>
    </row>
    <row r="328" spans="1:15" s="678" customFormat="1" ht="12.75">
      <c r="A328" s="48"/>
      <c r="B328" s="48"/>
      <c r="C328" s="48"/>
      <c r="D328" s="63"/>
      <c r="E328" s="63"/>
      <c r="F328" s="850"/>
      <c r="G328" s="850"/>
      <c r="H328" s="862"/>
      <c r="I328" s="862"/>
      <c r="J328" s="862"/>
      <c r="K328" s="48"/>
      <c r="O328" s="666"/>
    </row>
    <row r="329" spans="1:15" s="678" customFormat="1" ht="12.75">
      <c r="A329" s="48"/>
      <c r="B329" s="48"/>
      <c r="C329" s="48"/>
      <c r="D329" s="63"/>
      <c r="E329" s="63"/>
      <c r="F329" s="850"/>
      <c r="G329" s="850"/>
      <c r="H329" s="862"/>
      <c r="I329" s="862"/>
      <c r="J329" s="862"/>
      <c r="K329" s="48"/>
      <c r="O329" s="666"/>
    </row>
    <row r="330" spans="1:15" s="678" customFormat="1" ht="12.75">
      <c r="A330" s="48"/>
      <c r="B330" s="48"/>
      <c r="C330" s="48"/>
      <c r="D330" s="63"/>
      <c r="E330" s="63"/>
      <c r="F330" s="850"/>
      <c r="G330" s="850"/>
      <c r="H330" s="862"/>
      <c r="I330" s="862"/>
      <c r="J330" s="862"/>
      <c r="K330" s="48"/>
      <c r="O330" s="666"/>
    </row>
    <row r="331" spans="1:15" s="678" customFormat="1" ht="12.75">
      <c r="A331" s="48"/>
      <c r="B331" s="48"/>
      <c r="C331" s="48"/>
      <c r="D331" s="63"/>
      <c r="E331" s="63"/>
      <c r="F331" s="850"/>
      <c r="G331" s="850"/>
      <c r="H331" s="862"/>
      <c r="I331" s="862"/>
      <c r="J331" s="862"/>
      <c r="K331" s="48"/>
      <c r="O331" s="666"/>
    </row>
    <row r="332" spans="1:15" s="678" customFormat="1" ht="12.75">
      <c r="A332" s="48"/>
      <c r="B332" s="48"/>
      <c r="C332" s="48"/>
      <c r="D332" s="63"/>
      <c r="E332" s="63"/>
      <c r="F332" s="850"/>
      <c r="G332" s="850"/>
      <c r="H332" s="862"/>
      <c r="I332" s="862"/>
      <c r="J332" s="862"/>
      <c r="K332" s="48"/>
      <c r="O332" s="666"/>
    </row>
    <row r="333" spans="1:15" s="678" customFormat="1" ht="12.75">
      <c r="A333" s="48"/>
      <c r="B333" s="48"/>
      <c r="C333" s="48"/>
      <c r="D333" s="63"/>
      <c r="E333" s="63"/>
      <c r="F333" s="850"/>
      <c r="G333" s="850"/>
      <c r="H333" s="862"/>
      <c r="I333" s="862"/>
      <c r="J333" s="862"/>
      <c r="K333" s="48"/>
      <c r="O333" s="666"/>
    </row>
    <row r="334" spans="1:15" s="678" customFormat="1" ht="12.75">
      <c r="A334" s="48"/>
      <c r="B334" s="48"/>
      <c r="C334" s="48"/>
      <c r="D334" s="63"/>
      <c r="E334" s="63"/>
      <c r="F334" s="850"/>
      <c r="G334" s="850"/>
      <c r="H334" s="862"/>
      <c r="I334" s="862"/>
      <c r="J334" s="862"/>
      <c r="K334" s="48"/>
      <c r="O334" s="666"/>
    </row>
    <row r="335" spans="1:15" s="678" customFormat="1" ht="12.75">
      <c r="A335" s="48"/>
      <c r="B335" s="48"/>
      <c r="C335" s="48"/>
      <c r="D335" s="63"/>
      <c r="E335" s="63"/>
      <c r="F335" s="850"/>
      <c r="G335" s="850"/>
      <c r="H335" s="862"/>
      <c r="I335" s="862"/>
      <c r="J335" s="862"/>
      <c r="K335" s="48"/>
      <c r="O335" s="666"/>
    </row>
    <row r="336" spans="1:15" s="678" customFormat="1" ht="12.75">
      <c r="A336" s="48"/>
      <c r="B336" s="48"/>
      <c r="C336" s="48"/>
      <c r="D336" s="63"/>
      <c r="E336" s="63"/>
      <c r="F336" s="850"/>
      <c r="G336" s="850"/>
      <c r="H336" s="862"/>
      <c r="I336" s="862"/>
      <c r="J336" s="862"/>
      <c r="K336" s="48"/>
      <c r="O336" s="666"/>
    </row>
    <row r="337" spans="1:15" s="678" customFormat="1" ht="12.75">
      <c r="A337" s="48"/>
      <c r="B337" s="48"/>
      <c r="C337" s="48"/>
      <c r="D337" s="63"/>
      <c r="E337" s="63"/>
      <c r="F337" s="850"/>
      <c r="G337" s="850"/>
      <c r="H337" s="862"/>
      <c r="I337" s="862"/>
      <c r="J337" s="862"/>
      <c r="K337" s="48"/>
      <c r="O337" s="666"/>
    </row>
    <row r="338" spans="1:15" s="678" customFormat="1" ht="12.75">
      <c r="A338" s="48"/>
      <c r="B338" s="48"/>
      <c r="C338" s="48"/>
      <c r="D338" s="63"/>
      <c r="E338" s="63"/>
      <c r="F338" s="850"/>
      <c r="G338" s="850"/>
      <c r="H338" s="862"/>
      <c r="I338" s="862"/>
      <c r="J338" s="862"/>
      <c r="K338" s="48"/>
      <c r="O338" s="666"/>
    </row>
    <row r="339" spans="1:15" s="678" customFormat="1" ht="12.75">
      <c r="A339" s="48"/>
      <c r="B339" s="48"/>
      <c r="C339" s="48"/>
      <c r="D339" s="63"/>
      <c r="E339" s="63"/>
      <c r="F339" s="850"/>
      <c r="G339" s="850"/>
      <c r="H339" s="862"/>
      <c r="I339" s="862"/>
      <c r="J339" s="862"/>
      <c r="K339" s="48"/>
      <c r="O339" s="666"/>
    </row>
    <row r="340" spans="1:15" s="678" customFormat="1" ht="12.75">
      <c r="A340" s="48"/>
      <c r="B340" s="48"/>
      <c r="C340" s="48"/>
      <c r="D340" s="63"/>
      <c r="E340" s="63"/>
      <c r="F340" s="850"/>
      <c r="G340" s="850"/>
      <c r="H340" s="862"/>
      <c r="I340" s="862"/>
      <c r="J340" s="862"/>
      <c r="K340" s="48"/>
      <c r="O340" s="666"/>
    </row>
    <row r="341" spans="1:15" s="678" customFormat="1" ht="12.75">
      <c r="A341" s="48"/>
      <c r="B341" s="48"/>
      <c r="C341" s="48"/>
      <c r="D341" s="63"/>
      <c r="E341" s="63"/>
      <c r="F341" s="850"/>
      <c r="G341" s="850"/>
      <c r="H341" s="862"/>
      <c r="I341" s="862"/>
      <c r="J341" s="862"/>
      <c r="K341" s="48"/>
      <c r="O341" s="666"/>
    </row>
    <row r="342" spans="1:15" s="678" customFormat="1" ht="12.75">
      <c r="A342" s="48"/>
      <c r="B342" s="48"/>
      <c r="C342" s="48"/>
      <c r="D342" s="63"/>
      <c r="E342" s="63"/>
      <c r="F342" s="850"/>
      <c r="G342" s="850"/>
      <c r="H342" s="862"/>
      <c r="I342" s="862"/>
      <c r="J342" s="862"/>
      <c r="K342" s="48"/>
      <c r="O342" s="666"/>
    </row>
    <row r="343" spans="1:15" s="678" customFormat="1" ht="12.75">
      <c r="A343" s="48"/>
      <c r="B343" s="48"/>
      <c r="C343" s="48"/>
      <c r="D343" s="63"/>
      <c r="E343" s="63"/>
      <c r="F343" s="850"/>
      <c r="G343" s="850"/>
      <c r="H343" s="862"/>
      <c r="I343" s="862"/>
      <c r="J343" s="862"/>
      <c r="K343" s="48"/>
      <c r="O343" s="666"/>
    </row>
    <row r="344" spans="1:15" s="678" customFormat="1" ht="12.75">
      <c r="A344" s="48"/>
      <c r="B344" s="48"/>
      <c r="C344" s="48"/>
      <c r="D344" s="63"/>
      <c r="E344" s="63"/>
      <c r="F344" s="850"/>
      <c r="G344" s="850"/>
      <c r="H344" s="862"/>
      <c r="I344" s="862"/>
      <c r="J344" s="862"/>
      <c r="K344" s="48"/>
      <c r="O344" s="666"/>
    </row>
    <row r="345" spans="1:15" s="678" customFormat="1" ht="12.75">
      <c r="A345" s="48"/>
      <c r="B345" s="48"/>
      <c r="C345" s="48"/>
      <c r="D345" s="63"/>
      <c r="E345" s="63"/>
      <c r="F345" s="850"/>
      <c r="G345" s="850"/>
      <c r="H345" s="862"/>
      <c r="I345" s="862"/>
      <c r="J345" s="862"/>
      <c r="K345" s="48"/>
      <c r="O345" s="666"/>
    </row>
    <row r="346" spans="1:15" s="678" customFormat="1" ht="12.75">
      <c r="A346" s="48"/>
      <c r="B346" s="48"/>
      <c r="C346" s="48"/>
      <c r="D346" s="63"/>
      <c r="E346" s="63"/>
      <c r="F346" s="850"/>
      <c r="G346" s="850"/>
      <c r="H346" s="862"/>
      <c r="I346" s="862"/>
      <c r="J346" s="862"/>
      <c r="K346" s="48"/>
      <c r="O346" s="666"/>
    </row>
    <row r="347" spans="1:15" s="678" customFormat="1" ht="12.75">
      <c r="A347" s="48"/>
      <c r="B347" s="48"/>
      <c r="C347" s="48"/>
      <c r="D347" s="63"/>
      <c r="E347" s="63"/>
      <c r="F347" s="850"/>
      <c r="G347" s="850"/>
      <c r="H347" s="862"/>
      <c r="I347" s="862"/>
      <c r="J347" s="862"/>
      <c r="K347" s="48"/>
      <c r="O347" s="666"/>
    </row>
    <row r="348" spans="1:15" s="678" customFormat="1" ht="12.75">
      <c r="A348" s="48"/>
      <c r="B348" s="48"/>
      <c r="C348" s="48"/>
      <c r="D348" s="63"/>
      <c r="E348" s="63"/>
      <c r="F348" s="850"/>
      <c r="G348" s="850"/>
      <c r="H348" s="862"/>
      <c r="I348" s="862"/>
      <c r="J348" s="862"/>
      <c r="K348" s="48"/>
      <c r="O348" s="666"/>
    </row>
    <row r="349" spans="1:15" s="678" customFormat="1" ht="12.75">
      <c r="A349" s="48"/>
      <c r="B349" s="48"/>
      <c r="C349" s="48"/>
      <c r="D349" s="63"/>
      <c r="E349" s="63"/>
      <c r="F349" s="850"/>
      <c r="G349" s="850"/>
      <c r="H349" s="862"/>
      <c r="I349" s="862"/>
      <c r="J349" s="862"/>
      <c r="K349" s="48"/>
      <c r="O349" s="666"/>
    </row>
    <row r="350" spans="1:15" s="678" customFormat="1" ht="12.75">
      <c r="A350" s="48"/>
      <c r="B350" s="48"/>
      <c r="C350" s="48"/>
      <c r="D350" s="63"/>
      <c r="E350" s="63"/>
      <c r="F350" s="850"/>
      <c r="G350" s="850"/>
      <c r="H350" s="862"/>
      <c r="I350" s="862"/>
      <c r="J350" s="862"/>
      <c r="K350" s="48"/>
      <c r="O350" s="666"/>
    </row>
    <row r="351" spans="1:15" s="678" customFormat="1" ht="12.75">
      <c r="A351" s="48"/>
      <c r="B351" s="48"/>
      <c r="C351" s="48"/>
      <c r="D351" s="63"/>
      <c r="E351" s="63"/>
      <c r="F351" s="850"/>
      <c r="G351" s="850"/>
      <c r="H351" s="862"/>
      <c r="I351" s="862"/>
      <c r="J351" s="862"/>
      <c r="K351" s="48"/>
      <c r="O351" s="666"/>
    </row>
    <row r="352" spans="1:15" s="678" customFormat="1" ht="12.75">
      <c r="A352" s="48"/>
      <c r="B352" s="48"/>
      <c r="C352" s="48"/>
      <c r="D352" s="63"/>
      <c r="E352" s="63"/>
      <c r="F352" s="850"/>
      <c r="G352" s="850"/>
      <c r="H352" s="862"/>
      <c r="I352" s="862"/>
      <c r="J352" s="862"/>
      <c r="K352" s="48"/>
      <c r="O352" s="666"/>
    </row>
    <row r="353" spans="1:15" s="678" customFormat="1" ht="12.75">
      <c r="A353" s="48"/>
      <c r="B353" s="48"/>
      <c r="C353" s="48"/>
      <c r="D353" s="63"/>
      <c r="E353" s="63"/>
      <c r="F353" s="850"/>
      <c r="G353" s="850"/>
      <c r="H353" s="862"/>
      <c r="I353" s="862"/>
      <c r="J353" s="862"/>
      <c r="K353" s="48"/>
      <c r="O353" s="666"/>
    </row>
    <row r="354" spans="1:15" s="678" customFormat="1" ht="12.75">
      <c r="A354" s="48"/>
      <c r="B354" s="48"/>
      <c r="C354" s="48"/>
      <c r="D354" s="63"/>
      <c r="E354" s="63"/>
      <c r="F354" s="850"/>
      <c r="G354" s="850"/>
      <c r="H354" s="862"/>
      <c r="I354" s="862"/>
      <c r="J354" s="862"/>
      <c r="K354" s="48"/>
      <c r="O354" s="666"/>
    </row>
    <row r="355" spans="1:15" s="678" customFormat="1" ht="12.75">
      <c r="A355" s="48"/>
      <c r="B355" s="48"/>
      <c r="C355" s="48"/>
      <c r="D355" s="63"/>
      <c r="E355" s="63"/>
      <c r="F355" s="850"/>
      <c r="G355" s="850"/>
      <c r="H355" s="862"/>
      <c r="I355" s="862"/>
      <c r="J355" s="862"/>
      <c r="K355" s="48"/>
      <c r="O355" s="666"/>
    </row>
    <row r="356" spans="1:15" s="678" customFormat="1" ht="12.75">
      <c r="A356" s="48"/>
      <c r="B356" s="48"/>
      <c r="C356" s="48"/>
      <c r="D356" s="63"/>
      <c r="E356" s="63"/>
      <c r="F356" s="850"/>
      <c r="G356" s="850"/>
      <c r="H356" s="862"/>
      <c r="I356" s="862"/>
      <c r="J356" s="862"/>
      <c r="K356" s="48"/>
      <c r="O356" s="666"/>
    </row>
    <row r="357" spans="1:15" s="678" customFormat="1" ht="12.75">
      <c r="A357" s="48"/>
      <c r="B357" s="48"/>
      <c r="C357" s="48"/>
      <c r="D357" s="63"/>
      <c r="E357" s="63"/>
      <c r="F357" s="850"/>
      <c r="G357" s="850"/>
      <c r="H357" s="862"/>
      <c r="I357" s="862"/>
      <c r="J357" s="862"/>
      <c r="K357" s="48"/>
      <c r="O357" s="666"/>
    </row>
    <row r="358" spans="1:15" s="678" customFormat="1" ht="12.75">
      <c r="A358" s="48"/>
      <c r="B358" s="48"/>
      <c r="C358" s="48"/>
      <c r="D358" s="63"/>
      <c r="E358" s="63"/>
      <c r="F358" s="850"/>
      <c r="G358" s="850"/>
      <c r="H358" s="862"/>
      <c r="I358" s="862"/>
      <c r="J358" s="862"/>
      <c r="K358" s="48"/>
      <c r="O358" s="666"/>
    </row>
    <row r="359" spans="1:15" s="678" customFormat="1" ht="12.75">
      <c r="A359" s="48"/>
      <c r="B359" s="48"/>
      <c r="C359" s="48"/>
      <c r="D359" s="63"/>
      <c r="E359" s="63"/>
      <c r="F359" s="850"/>
      <c r="G359" s="850"/>
      <c r="H359" s="862"/>
      <c r="I359" s="862"/>
      <c r="J359" s="862"/>
      <c r="K359" s="48"/>
      <c r="O359" s="666"/>
    </row>
    <row r="360" spans="1:15" s="678" customFormat="1" ht="12.75">
      <c r="A360" s="48"/>
      <c r="B360" s="48"/>
      <c r="C360" s="48"/>
      <c r="D360" s="63"/>
      <c r="E360" s="63"/>
      <c r="F360" s="850"/>
      <c r="G360" s="850"/>
      <c r="H360" s="862"/>
      <c r="I360" s="862"/>
      <c r="J360" s="862"/>
      <c r="K360" s="48"/>
      <c r="O360" s="666"/>
    </row>
    <row r="361" spans="1:15" s="678" customFormat="1" ht="12.75">
      <c r="A361" s="48"/>
      <c r="B361" s="48"/>
      <c r="C361" s="48"/>
      <c r="D361" s="63"/>
      <c r="E361" s="63"/>
      <c r="F361" s="850"/>
      <c r="G361" s="850"/>
      <c r="H361" s="862"/>
      <c r="I361" s="862"/>
      <c r="J361" s="862"/>
      <c r="K361" s="48"/>
      <c r="O361" s="666"/>
    </row>
    <row r="362" spans="1:15" s="678" customFormat="1" ht="12.75">
      <c r="A362" s="48"/>
      <c r="B362" s="48"/>
      <c r="C362" s="48"/>
      <c r="D362" s="63"/>
      <c r="E362" s="63"/>
      <c r="F362" s="850"/>
      <c r="G362" s="850"/>
      <c r="H362" s="862"/>
      <c r="I362" s="862"/>
      <c r="J362" s="862"/>
      <c r="K362" s="48"/>
      <c r="O362" s="666"/>
    </row>
    <row r="363" spans="1:15" s="678" customFormat="1" ht="12.75">
      <c r="A363" s="48"/>
      <c r="B363" s="48"/>
      <c r="C363" s="48"/>
      <c r="D363" s="63"/>
      <c r="E363" s="63"/>
      <c r="F363" s="850"/>
      <c r="G363" s="850"/>
      <c r="H363" s="862"/>
      <c r="I363" s="862"/>
      <c r="J363" s="862"/>
      <c r="K363" s="48"/>
      <c r="O363" s="666"/>
    </row>
    <row r="364" spans="1:15" s="678" customFormat="1" ht="12.75">
      <c r="A364" s="48"/>
      <c r="B364" s="48"/>
      <c r="C364" s="48"/>
      <c r="D364" s="63"/>
      <c r="E364" s="63"/>
      <c r="F364" s="850"/>
      <c r="G364" s="850"/>
      <c r="H364" s="862"/>
      <c r="I364" s="862"/>
      <c r="J364" s="862"/>
      <c r="K364" s="48"/>
      <c r="O364" s="666"/>
    </row>
    <row r="365" spans="1:15" s="678" customFormat="1" ht="12.75">
      <c r="A365" s="48"/>
      <c r="B365" s="48"/>
      <c r="C365" s="48"/>
      <c r="D365" s="63"/>
      <c r="E365" s="63"/>
      <c r="F365" s="850"/>
      <c r="G365" s="850"/>
      <c r="H365" s="862"/>
      <c r="I365" s="862"/>
      <c r="J365" s="862"/>
      <c r="K365" s="48"/>
      <c r="O365" s="666"/>
    </row>
    <row r="366" spans="1:15" s="678" customFormat="1" ht="12.75">
      <c r="A366" s="48"/>
      <c r="B366" s="48"/>
      <c r="C366" s="48"/>
      <c r="D366" s="63"/>
      <c r="E366" s="63"/>
      <c r="F366" s="850"/>
      <c r="G366" s="850"/>
      <c r="H366" s="862"/>
      <c r="I366" s="862"/>
      <c r="J366" s="862"/>
      <c r="K366" s="48"/>
      <c r="O366" s="666"/>
    </row>
    <row r="367" spans="1:15" s="678" customFormat="1" ht="12.75">
      <c r="A367" s="48"/>
      <c r="B367" s="48"/>
      <c r="C367" s="48"/>
      <c r="D367" s="63"/>
      <c r="E367" s="63"/>
      <c r="F367" s="850"/>
      <c r="G367" s="850"/>
      <c r="H367" s="862"/>
      <c r="I367" s="862"/>
      <c r="J367" s="862"/>
      <c r="K367" s="48"/>
      <c r="O367" s="666"/>
    </row>
    <row r="368" spans="1:15" s="678" customFormat="1" ht="12.75">
      <c r="A368" s="48"/>
      <c r="B368" s="48"/>
      <c r="C368" s="48"/>
      <c r="D368" s="63"/>
      <c r="E368" s="63"/>
      <c r="F368" s="850"/>
      <c r="G368" s="850"/>
      <c r="H368" s="862"/>
      <c r="I368" s="862"/>
      <c r="J368" s="862"/>
      <c r="K368" s="48"/>
      <c r="O368" s="666"/>
    </row>
    <row r="369" spans="1:15" s="678" customFormat="1" ht="12.75">
      <c r="A369" s="48"/>
      <c r="B369" s="48"/>
      <c r="C369" s="48"/>
      <c r="D369" s="63"/>
      <c r="E369" s="63"/>
      <c r="F369" s="850"/>
      <c r="G369" s="850"/>
      <c r="H369" s="862"/>
      <c r="I369" s="862"/>
      <c r="J369" s="862"/>
      <c r="K369" s="48"/>
      <c r="O369" s="666"/>
    </row>
    <row r="370" spans="1:15" s="678" customFormat="1" ht="12.75">
      <c r="A370" s="48"/>
      <c r="B370" s="48"/>
      <c r="C370" s="48"/>
      <c r="D370" s="63"/>
      <c r="E370" s="63"/>
      <c r="F370" s="850"/>
      <c r="G370" s="850"/>
      <c r="H370" s="862"/>
      <c r="I370" s="862"/>
      <c r="J370" s="862"/>
      <c r="K370" s="48"/>
      <c r="O370" s="666"/>
    </row>
    <row r="371" spans="1:15" s="678" customFormat="1" ht="12.75">
      <c r="A371" s="48"/>
      <c r="B371" s="48"/>
      <c r="C371" s="48"/>
      <c r="D371" s="63"/>
      <c r="E371" s="63"/>
      <c r="F371" s="850"/>
      <c r="G371" s="850"/>
      <c r="H371" s="862"/>
      <c r="I371" s="862"/>
      <c r="J371" s="862"/>
      <c r="K371" s="48"/>
      <c r="O371" s="666"/>
    </row>
    <row r="372" spans="1:15" s="678" customFormat="1" ht="12.75">
      <c r="A372" s="48"/>
      <c r="B372" s="48"/>
      <c r="C372" s="48"/>
      <c r="D372" s="63"/>
      <c r="E372" s="63"/>
      <c r="F372" s="850"/>
      <c r="G372" s="850"/>
      <c r="H372" s="862"/>
      <c r="I372" s="862"/>
      <c r="J372" s="862"/>
      <c r="K372" s="48"/>
      <c r="O372" s="666"/>
    </row>
    <row r="373" spans="1:15" s="678" customFormat="1" ht="12.75">
      <c r="A373" s="48"/>
      <c r="B373" s="48"/>
      <c r="C373" s="48"/>
      <c r="D373" s="63"/>
      <c r="E373" s="63"/>
      <c r="F373" s="850"/>
      <c r="G373" s="850"/>
      <c r="H373" s="862"/>
      <c r="I373" s="862"/>
      <c r="J373" s="862"/>
      <c r="K373" s="48"/>
      <c r="O373" s="666"/>
    </row>
    <row r="374" spans="1:15" s="678" customFormat="1" ht="12.75">
      <c r="A374" s="48"/>
      <c r="B374" s="48"/>
      <c r="C374" s="48"/>
      <c r="D374" s="63"/>
      <c r="E374" s="63"/>
      <c r="F374" s="850"/>
      <c r="G374" s="850"/>
      <c r="H374" s="862"/>
      <c r="I374" s="862"/>
      <c r="J374" s="862"/>
      <c r="K374" s="48"/>
      <c r="O374" s="666"/>
    </row>
    <row r="375" spans="1:15" s="678" customFormat="1" ht="12.75">
      <c r="A375" s="48"/>
      <c r="B375" s="48"/>
      <c r="C375" s="48"/>
      <c r="D375" s="63"/>
      <c r="E375" s="63"/>
      <c r="F375" s="850"/>
      <c r="G375" s="850"/>
      <c r="H375" s="862"/>
      <c r="I375" s="862"/>
      <c r="J375" s="862"/>
      <c r="K375" s="48"/>
      <c r="O375" s="666"/>
    </row>
    <row r="376" spans="1:15" s="678" customFormat="1" ht="12.75">
      <c r="A376" s="48"/>
      <c r="B376" s="48"/>
      <c r="C376" s="48"/>
      <c r="D376" s="63"/>
      <c r="E376" s="63"/>
      <c r="F376" s="850"/>
      <c r="G376" s="850"/>
      <c r="H376" s="862"/>
      <c r="I376" s="862"/>
      <c r="J376" s="862"/>
      <c r="K376" s="48"/>
      <c r="O376" s="666"/>
    </row>
    <row r="377" spans="1:15" s="678" customFormat="1" ht="12.75">
      <c r="A377" s="48"/>
      <c r="B377" s="48"/>
      <c r="C377" s="48"/>
      <c r="D377" s="63"/>
      <c r="E377" s="63"/>
      <c r="F377" s="850"/>
      <c r="G377" s="850"/>
      <c r="H377" s="862"/>
      <c r="I377" s="862"/>
      <c r="J377" s="862"/>
      <c r="K377" s="48"/>
      <c r="O377" s="666"/>
    </row>
    <row r="378" spans="1:15" s="678" customFormat="1" ht="12.75">
      <c r="A378" s="48"/>
      <c r="B378" s="48"/>
      <c r="C378" s="48"/>
      <c r="D378" s="63"/>
      <c r="E378" s="63"/>
      <c r="F378" s="850"/>
      <c r="G378" s="850"/>
      <c r="H378" s="862"/>
      <c r="I378" s="862"/>
      <c r="J378" s="862"/>
      <c r="K378" s="48"/>
      <c r="O378" s="666"/>
    </row>
    <row r="379" spans="1:15" s="678" customFormat="1" ht="12.75">
      <c r="A379" s="48"/>
      <c r="B379" s="48"/>
      <c r="C379" s="48"/>
      <c r="D379" s="63"/>
      <c r="E379" s="63"/>
      <c r="F379" s="850"/>
      <c r="G379" s="850"/>
      <c r="H379" s="862"/>
      <c r="I379" s="862"/>
      <c r="J379" s="862"/>
      <c r="K379" s="48"/>
      <c r="O379" s="666"/>
    </row>
    <row r="380" spans="1:15" s="678" customFormat="1" ht="12.75">
      <c r="A380" s="48"/>
      <c r="B380" s="48"/>
      <c r="C380" s="48"/>
      <c r="D380" s="63"/>
      <c r="E380" s="63"/>
      <c r="F380" s="850"/>
      <c r="G380" s="850"/>
      <c r="H380" s="862"/>
      <c r="I380" s="862"/>
      <c r="J380" s="862"/>
      <c r="K380" s="48"/>
      <c r="O380" s="666"/>
    </row>
    <row r="381" spans="1:15" s="678" customFormat="1" ht="12.75">
      <c r="A381" s="48"/>
      <c r="B381" s="48"/>
      <c r="C381" s="48"/>
      <c r="D381" s="63"/>
      <c r="E381" s="63"/>
      <c r="F381" s="850"/>
      <c r="G381" s="850"/>
      <c r="H381" s="862"/>
      <c r="I381" s="862"/>
      <c r="J381" s="862"/>
      <c r="K381" s="48"/>
      <c r="O381" s="666"/>
    </row>
    <row r="382" spans="1:15" s="678" customFormat="1" ht="12.75">
      <c r="A382" s="48"/>
      <c r="B382" s="48"/>
      <c r="C382" s="48"/>
      <c r="D382" s="63"/>
      <c r="E382" s="63"/>
      <c r="F382" s="850"/>
      <c r="G382" s="850"/>
      <c r="H382" s="862"/>
      <c r="I382" s="862"/>
      <c r="J382" s="862"/>
      <c r="K382" s="48"/>
      <c r="O382" s="666"/>
    </row>
    <row r="383" spans="1:15" s="678" customFormat="1" ht="12.75">
      <c r="A383" s="48"/>
      <c r="B383" s="48"/>
      <c r="C383" s="48"/>
      <c r="D383" s="63"/>
      <c r="E383" s="63"/>
      <c r="F383" s="850"/>
      <c r="G383" s="850"/>
      <c r="H383" s="862"/>
      <c r="I383" s="862"/>
      <c r="J383" s="862"/>
      <c r="K383" s="48"/>
      <c r="O383" s="666"/>
    </row>
    <row r="384" spans="1:15" s="678" customFormat="1" ht="12.75">
      <c r="A384" s="48"/>
      <c r="B384" s="48"/>
      <c r="C384" s="48"/>
      <c r="D384" s="63"/>
      <c r="E384" s="63"/>
      <c r="F384" s="850"/>
      <c r="G384" s="850"/>
      <c r="H384" s="862"/>
      <c r="I384" s="862"/>
      <c r="J384" s="862"/>
      <c r="K384" s="48"/>
      <c r="O384" s="666"/>
    </row>
    <row r="385" spans="1:15" s="678" customFormat="1" ht="12.75">
      <c r="A385" s="48"/>
      <c r="B385" s="48"/>
      <c r="C385" s="48"/>
      <c r="D385" s="63"/>
      <c r="E385" s="63"/>
      <c r="F385" s="850"/>
      <c r="G385" s="850"/>
      <c r="H385" s="862"/>
      <c r="I385" s="862"/>
      <c r="J385" s="862"/>
      <c r="K385" s="48"/>
      <c r="O385" s="666"/>
    </row>
    <row r="386" spans="1:15" s="678" customFormat="1" ht="12.75">
      <c r="A386" s="48"/>
      <c r="B386" s="48"/>
      <c r="C386" s="48"/>
      <c r="D386" s="63"/>
      <c r="E386" s="63"/>
      <c r="F386" s="850"/>
      <c r="G386" s="850"/>
      <c r="H386" s="862"/>
      <c r="I386" s="862"/>
      <c r="J386" s="862"/>
      <c r="K386" s="48"/>
      <c r="O386" s="666"/>
    </row>
    <row r="387" spans="1:15" s="678" customFormat="1" ht="12.75">
      <c r="A387" s="48"/>
      <c r="B387" s="48"/>
      <c r="C387" s="48"/>
      <c r="D387" s="63"/>
      <c r="E387" s="63"/>
      <c r="F387" s="850"/>
      <c r="G387" s="850"/>
      <c r="H387" s="862"/>
      <c r="I387" s="862"/>
      <c r="J387" s="862"/>
      <c r="K387" s="48"/>
      <c r="O387" s="666"/>
    </row>
    <row r="388" spans="1:15" s="678" customFormat="1" ht="12.75">
      <c r="A388" s="48"/>
      <c r="B388" s="48"/>
      <c r="C388" s="48"/>
      <c r="D388" s="63"/>
      <c r="E388" s="63"/>
      <c r="F388" s="850"/>
      <c r="G388" s="850"/>
      <c r="H388" s="862"/>
      <c r="I388" s="862"/>
      <c r="J388" s="862"/>
      <c r="K388" s="48"/>
      <c r="O388" s="666"/>
    </row>
    <row r="389" spans="1:15" s="678" customFormat="1" ht="12.75">
      <c r="A389" s="48"/>
      <c r="B389" s="48"/>
      <c r="C389" s="48"/>
      <c r="D389" s="63"/>
      <c r="E389" s="63"/>
      <c r="F389" s="850"/>
      <c r="G389" s="850"/>
      <c r="H389" s="862"/>
      <c r="I389" s="862"/>
      <c r="J389" s="862"/>
      <c r="K389" s="48"/>
      <c r="O389" s="666"/>
    </row>
    <row r="390" spans="1:15" s="678" customFormat="1" ht="12.75">
      <c r="A390" s="48"/>
      <c r="B390" s="48"/>
      <c r="C390" s="48"/>
      <c r="D390" s="63"/>
      <c r="E390" s="63"/>
      <c r="F390" s="850"/>
      <c r="G390" s="850"/>
      <c r="H390" s="862"/>
      <c r="I390" s="862"/>
      <c r="J390" s="862"/>
      <c r="K390" s="48"/>
      <c r="O390" s="666"/>
    </row>
    <row r="391" spans="1:15" s="678" customFormat="1" ht="12.75">
      <c r="A391" s="48"/>
      <c r="B391" s="48"/>
      <c r="C391" s="48"/>
      <c r="D391" s="63"/>
      <c r="E391" s="63"/>
      <c r="F391" s="850"/>
      <c r="G391" s="850"/>
      <c r="H391" s="862"/>
      <c r="I391" s="862"/>
      <c r="J391" s="862"/>
      <c r="K391" s="48"/>
      <c r="O391" s="666"/>
    </row>
    <row r="392" spans="1:15" s="678" customFormat="1" ht="12.75">
      <c r="A392" s="48"/>
      <c r="B392" s="48"/>
      <c r="C392" s="48"/>
      <c r="D392" s="63"/>
      <c r="E392" s="63"/>
      <c r="F392" s="850"/>
      <c r="G392" s="850"/>
      <c r="H392" s="862"/>
      <c r="I392" s="862"/>
      <c r="J392" s="862"/>
      <c r="K392" s="48"/>
      <c r="O392" s="666"/>
    </row>
    <row r="393" spans="1:15" s="678" customFormat="1" ht="12.75">
      <c r="A393" s="48"/>
      <c r="B393" s="48"/>
      <c r="C393" s="48"/>
      <c r="D393" s="63"/>
      <c r="E393" s="63"/>
      <c r="F393" s="850"/>
      <c r="G393" s="850"/>
      <c r="H393" s="862"/>
      <c r="I393" s="862"/>
      <c r="J393" s="862"/>
      <c r="K393" s="48"/>
      <c r="O393" s="666"/>
    </row>
    <row r="394" spans="1:15" s="678" customFormat="1" ht="12.75">
      <c r="A394" s="48"/>
      <c r="B394" s="48"/>
      <c r="C394" s="48"/>
      <c r="D394" s="63"/>
      <c r="E394" s="63"/>
      <c r="F394" s="850"/>
      <c r="G394" s="850"/>
      <c r="H394" s="862"/>
      <c r="I394" s="862"/>
      <c r="J394" s="862"/>
      <c r="K394" s="48"/>
      <c r="O394" s="666"/>
    </row>
    <row r="395" spans="1:15" s="678" customFormat="1" ht="12.75">
      <c r="A395" s="48"/>
      <c r="B395" s="48"/>
      <c r="C395" s="48"/>
      <c r="D395" s="63"/>
      <c r="E395" s="63"/>
      <c r="F395" s="850"/>
      <c r="G395" s="850"/>
      <c r="H395" s="862"/>
      <c r="I395" s="862"/>
      <c r="J395" s="862"/>
      <c r="K395" s="48"/>
      <c r="O395" s="666"/>
    </row>
    <row r="396" spans="1:15" s="678" customFormat="1" ht="12.75">
      <c r="A396" s="48"/>
      <c r="B396" s="48"/>
      <c r="C396" s="48"/>
      <c r="D396" s="63"/>
      <c r="E396" s="63"/>
      <c r="F396" s="850"/>
      <c r="G396" s="850"/>
      <c r="H396" s="862"/>
      <c r="I396" s="862"/>
      <c r="J396" s="862"/>
      <c r="K396" s="48"/>
      <c r="O396" s="666"/>
    </row>
    <row r="397" spans="1:15" s="678" customFormat="1" ht="12.75">
      <c r="A397" s="48"/>
      <c r="B397" s="48"/>
      <c r="C397" s="48"/>
      <c r="D397" s="63"/>
      <c r="E397" s="63"/>
      <c r="F397" s="850"/>
      <c r="G397" s="850"/>
      <c r="H397" s="862"/>
      <c r="I397" s="862"/>
      <c r="J397" s="862"/>
      <c r="K397" s="48"/>
      <c r="O397" s="666"/>
    </row>
    <row r="398" spans="1:15" s="678" customFormat="1" ht="12.75">
      <c r="A398" s="48"/>
      <c r="B398" s="48"/>
      <c r="C398" s="48"/>
      <c r="D398" s="63"/>
      <c r="E398" s="63"/>
      <c r="F398" s="850"/>
      <c r="G398" s="850"/>
      <c r="H398" s="862"/>
      <c r="I398" s="862"/>
      <c r="J398" s="862"/>
      <c r="K398" s="48"/>
      <c r="O398" s="666"/>
    </row>
    <row r="399" spans="1:15" s="678" customFormat="1" ht="12.75">
      <c r="A399" s="48"/>
      <c r="B399" s="48"/>
      <c r="C399" s="48"/>
      <c r="D399" s="63"/>
      <c r="E399" s="63"/>
      <c r="F399" s="850"/>
      <c r="G399" s="850"/>
      <c r="H399" s="862"/>
      <c r="I399" s="862"/>
      <c r="J399" s="862"/>
      <c r="K399" s="48"/>
      <c r="O399" s="666"/>
    </row>
    <row r="400" spans="1:15" s="678" customFormat="1" ht="12.75">
      <c r="A400" s="48"/>
      <c r="B400" s="48"/>
      <c r="C400" s="48"/>
      <c r="D400" s="63"/>
      <c r="E400" s="63"/>
      <c r="F400" s="850"/>
      <c r="G400" s="850"/>
      <c r="H400" s="862"/>
      <c r="I400" s="862"/>
      <c r="J400" s="862"/>
      <c r="K400" s="48"/>
      <c r="O400" s="666"/>
    </row>
    <row r="401" spans="1:15" s="678" customFormat="1" ht="12.75">
      <c r="A401" s="48"/>
      <c r="B401" s="48"/>
      <c r="C401" s="48"/>
      <c r="D401" s="63"/>
      <c r="E401" s="63"/>
      <c r="F401" s="850"/>
      <c r="G401" s="850"/>
      <c r="H401" s="862"/>
      <c r="I401" s="862"/>
      <c r="J401" s="862"/>
      <c r="K401" s="48"/>
      <c r="O401" s="666"/>
    </row>
    <row r="402" spans="1:15" s="678" customFormat="1" ht="12.75">
      <c r="A402" s="48"/>
      <c r="B402" s="48"/>
      <c r="C402" s="48"/>
      <c r="D402" s="63"/>
      <c r="E402" s="63"/>
      <c r="F402" s="850"/>
      <c r="G402" s="850"/>
      <c r="H402" s="862"/>
      <c r="I402" s="862"/>
      <c r="J402" s="862"/>
      <c r="K402" s="48"/>
      <c r="O402" s="666"/>
    </row>
    <row r="403" spans="1:15" s="678" customFormat="1" ht="12.75">
      <c r="A403" s="48"/>
      <c r="B403" s="48"/>
      <c r="C403" s="48"/>
      <c r="D403" s="63"/>
      <c r="E403" s="63"/>
      <c r="F403" s="850"/>
      <c r="G403" s="850"/>
      <c r="H403" s="862"/>
      <c r="I403" s="862"/>
      <c r="J403" s="862"/>
      <c r="K403" s="48"/>
      <c r="O403" s="666"/>
    </row>
    <row r="404" spans="1:15" s="678" customFormat="1" ht="12.75">
      <c r="A404" s="48"/>
      <c r="B404" s="48"/>
      <c r="C404" s="48"/>
      <c r="D404" s="63"/>
      <c r="E404" s="63"/>
      <c r="F404" s="850"/>
      <c r="G404" s="850"/>
      <c r="H404" s="862"/>
      <c r="I404" s="862"/>
      <c r="J404" s="862"/>
      <c r="K404" s="48"/>
      <c r="O404" s="666"/>
    </row>
    <row r="405" spans="1:15" s="678" customFormat="1" ht="12.75">
      <c r="A405" s="48"/>
      <c r="B405" s="48"/>
      <c r="C405" s="48"/>
      <c r="D405" s="63"/>
      <c r="E405" s="63"/>
      <c r="F405" s="850"/>
      <c r="G405" s="850"/>
      <c r="H405" s="862"/>
      <c r="I405" s="862"/>
      <c r="J405" s="862"/>
      <c r="K405" s="48"/>
      <c r="O405" s="666"/>
    </row>
    <row r="406" spans="1:15" s="678" customFormat="1" ht="12.75">
      <c r="A406" s="48"/>
      <c r="B406" s="48"/>
      <c r="C406" s="48"/>
      <c r="D406" s="63"/>
      <c r="E406" s="63"/>
      <c r="F406" s="850"/>
      <c r="G406" s="850"/>
      <c r="H406" s="862"/>
      <c r="I406" s="862"/>
      <c r="J406" s="862"/>
      <c r="K406" s="48"/>
      <c r="O406" s="666"/>
    </row>
    <row r="407" spans="1:15" s="678" customFormat="1" ht="12.75">
      <c r="A407" s="48"/>
      <c r="B407" s="48"/>
      <c r="C407" s="48"/>
      <c r="D407" s="63"/>
      <c r="E407" s="63"/>
      <c r="F407" s="850"/>
      <c r="G407" s="850"/>
      <c r="H407" s="862"/>
      <c r="I407" s="862"/>
      <c r="J407" s="862"/>
      <c r="K407" s="48"/>
      <c r="O407" s="666"/>
    </row>
    <row r="408" spans="1:15" s="678" customFormat="1" ht="12.75">
      <c r="A408" s="48"/>
      <c r="B408" s="48"/>
      <c r="C408" s="48"/>
      <c r="D408" s="63"/>
      <c r="E408" s="63"/>
      <c r="F408" s="850"/>
      <c r="G408" s="850"/>
      <c r="H408" s="862"/>
      <c r="I408" s="862"/>
      <c r="J408" s="862"/>
      <c r="K408" s="48"/>
      <c r="O408" s="666"/>
    </row>
    <row r="409" spans="1:15" s="678" customFormat="1" ht="12.75">
      <c r="A409" s="48"/>
      <c r="B409" s="48"/>
      <c r="C409" s="48"/>
      <c r="D409" s="63"/>
      <c r="E409" s="63"/>
      <c r="F409" s="850"/>
      <c r="G409" s="850"/>
      <c r="H409" s="862"/>
      <c r="I409" s="862"/>
      <c r="J409" s="862"/>
      <c r="K409" s="48"/>
      <c r="O409" s="666"/>
    </row>
    <row r="410" spans="1:15" s="678" customFormat="1" ht="12.75">
      <c r="A410" s="48"/>
      <c r="B410" s="48"/>
      <c r="C410" s="48"/>
      <c r="D410" s="63"/>
      <c r="E410" s="63"/>
      <c r="F410" s="850"/>
      <c r="G410" s="850"/>
      <c r="H410" s="862"/>
      <c r="I410" s="862"/>
      <c r="J410" s="862"/>
      <c r="K410" s="48"/>
      <c r="O410" s="666"/>
    </row>
    <row r="411" spans="1:15" s="678" customFormat="1" ht="12.75">
      <c r="A411" s="48"/>
      <c r="B411" s="48"/>
      <c r="C411" s="48"/>
      <c r="D411" s="63"/>
      <c r="E411" s="63"/>
      <c r="F411" s="850"/>
      <c r="G411" s="850"/>
      <c r="H411" s="862"/>
      <c r="I411" s="862"/>
      <c r="J411" s="862"/>
      <c r="K411" s="48"/>
      <c r="O411" s="666"/>
    </row>
    <row r="412" spans="1:15" s="678" customFormat="1" ht="12.75">
      <c r="A412" s="48"/>
      <c r="B412" s="48"/>
      <c r="C412" s="48"/>
      <c r="D412" s="63"/>
      <c r="E412" s="63"/>
      <c r="F412" s="850"/>
      <c r="G412" s="850"/>
      <c r="H412" s="862"/>
      <c r="I412" s="862"/>
      <c r="J412" s="862"/>
      <c r="K412" s="48"/>
      <c r="O412" s="666"/>
    </row>
    <row r="413" spans="1:15" s="678" customFormat="1" ht="12.75">
      <c r="A413" s="48"/>
      <c r="B413" s="48"/>
      <c r="C413" s="48"/>
      <c r="D413" s="63"/>
      <c r="E413" s="63"/>
      <c r="F413" s="850"/>
      <c r="G413" s="850"/>
      <c r="H413" s="862"/>
      <c r="I413" s="862"/>
      <c r="J413" s="862"/>
      <c r="K413" s="48"/>
      <c r="O413" s="666"/>
    </row>
    <row r="414" spans="1:15" s="678" customFormat="1" ht="12.75">
      <c r="A414" s="48"/>
      <c r="B414" s="48"/>
      <c r="C414" s="48"/>
      <c r="D414" s="63"/>
      <c r="E414" s="63"/>
      <c r="F414" s="850"/>
      <c r="G414" s="850"/>
      <c r="H414" s="862"/>
      <c r="I414" s="862"/>
      <c r="J414" s="862"/>
      <c r="K414" s="48"/>
      <c r="O414" s="666"/>
    </row>
    <row r="415" spans="1:15" s="678" customFormat="1" ht="12.75">
      <c r="A415" s="48"/>
      <c r="B415" s="48"/>
      <c r="C415" s="48"/>
      <c r="D415" s="63"/>
      <c r="E415" s="63"/>
      <c r="F415" s="850"/>
      <c r="G415" s="850"/>
      <c r="H415" s="862"/>
      <c r="I415" s="862"/>
      <c r="J415" s="862"/>
      <c r="K415" s="48"/>
      <c r="O415" s="666"/>
    </row>
    <row r="416" spans="1:15" s="678" customFormat="1" ht="12.75">
      <c r="A416" s="48"/>
      <c r="B416" s="48"/>
      <c r="C416" s="48"/>
      <c r="D416" s="63"/>
      <c r="E416" s="63"/>
      <c r="F416" s="850"/>
      <c r="G416" s="850"/>
      <c r="H416" s="862"/>
      <c r="I416" s="862"/>
      <c r="J416" s="862"/>
      <c r="K416" s="48"/>
      <c r="O416" s="666"/>
    </row>
    <row r="417" spans="1:15" s="678" customFormat="1" ht="12.75">
      <c r="A417" s="48"/>
      <c r="B417" s="48"/>
      <c r="C417" s="48"/>
      <c r="D417" s="63"/>
      <c r="E417" s="63"/>
      <c r="F417" s="850"/>
      <c r="G417" s="850"/>
      <c r="H417" s="862"/>
      <c r="I417" s="862"/>
      <c r="J417" s="862"/>
      <c r="K417" s="48"/>
      <c r="O417" s="666"/>
    </row>
    <row r="418" spans="1:15" s="678" customFormat="1" ht="12.75">
      <c r="A418" s="48"/>
      <c r="B418" s="48"/>
      <c r="C418" s="48"/>
      <c r="D418" s="63"/>
      <c r="E418" s="63"/>
      <c r="F418" s="850"/>
      <c r="G418" s="850"/>
      <c r="H418" s="862"/>
      <c r="I418" s="862"/>
      <c r="J418" s="862"/>
      <c r="K418" s="48"/>
      <c r="O418" s="666"/>
    </row>
    <row r="419" spans="1:15" s="678" customFormat="1" ht="12.75">
      <c r="A419" s="48"/>
      <c r="B419" s="48"/>
      <c r="C419" s="48"/>
      <c r="D419" s="63"/>
      <c r="E419" s="63"/>
      <c r="F419" s="850"/>
      <c r="G419" s="850"/>
      <c r="H419" s="862"/>
      <c r="I419" s="862"/>
      <c r="J419" s="862"/>
      <c r="K419" s="48"/>
      <c r="O419" s="666"/>
    </row>
    <row r="420" spans="1:15" s="678" customFormat="1" ht="12.75">
      <c r="A420" s="48"/>
      <c r="B420" s="48"/>
      <c r="C420" s="48"/>
      <c r="D420" s="63"/>
      <c r="E420" s="63"/>
      <c r="F420" s="850"/>
      <c r="G420" s="850"/>
      <c r="H420" s="862"/>
      <c r="I420" s="862"/>
      <c r="J420" s="862"/>
      <c r="K420" s="48"/>
      <c r="O420" s="666"/>
    </row>
    <row r="421" spans="1:15" s="678" customFormat="1" ht="12.75">
      <c r="A421" s="48"/>
      <c r="B421" s="48"/>
      <c r="C421" s="48"/>
      <c r="D421" s="63"/>
      <c r="E421" s="63"/>
      <c r="F421" s="850"/>
      <c r="G421" s="850"/>
      <c r="H421" s="862"/>
      <c r="I421" s="862"/>
      <c r="J421" s="862"/>
      <c r="K421" s="48"/>
      <c r="O421" s="666"/>
    </row>
    <row r="422" spans="1:15" s="678" customFormat="1" ht="12.75">
      <c r="A422" s="48"/>
      <c r="B422" s="48"/>
      <c r="C422" s="48"/>
      <c r="D422" s="63"/>
      <c r="E422" s="63"/>
      <c r="F422" s="850"/>
      <c r="G422" s="850"/>
      <c r="H422" s="862"/>
      <c r="I422" s="862"/>
      <c r="J422" s="862"/>
      <c r="K422" s="48"/>
      <c r="O422" s="666"/>
    </row>
    <row r="423" spans="1:15" s="678" customFormat="1" ht="12.75">
      <c r="A423" s="48"/>
      <c r="B423" s="48"/>
      <c r="C423" s="48"/>
      <c r="D423" s="63"/>
      <c r="E423" s="63"/>
      <c r="F423" s="850"/>
      <c r="G423" s="850"/>
      <c r="H423" s="862"/>
      <c r="I423" s="862"/>
      <c r="J423" s="862"/>
      <c r="K423" s="48"/>
      <c r="O423" s="666"/>
    </row>
    <row r="424" spans="1:15" s="678" customFormat="1" ht="12.75">
      <c r="A424" s="48"/>
      <c r="B424" s="48"/>
      <c r="C424" s="48"/>
      <c r="D424" s="63"/>
      <c r="E424" s="63"/>
      <c r="F424" s="850"/>
      <c r="G424" s="850"/>
      <c r="H424" s="862"/>
      <c r="I424" s="862"/>
      <c r="J424" s="862"/>
      <c r="K424" s="48"/>
      <c r="O424" s="666"/>
    </row>
    <row r="425" spans="1:15" s="678" customFormat="1" ht="12.75">
      <c r="A425" s="48"/>
      <c r="B425" s="48"/>
      <c r="C425" s="48"/>
      <c r="D425" s="63"/>
      <c r="E425" s="63"/>
      <c r="F425" s="850"/>
      <c r="G425" s="850"/>
      <c r="H425" s="862"/>
      <c r="I425" s="862"/>
      <c r="J425" s="862"/>
      <c r="K425" s="48"/>
      <c r="O425" s="666"/>
    </row>
    <row r="426" spans="1:15" s="678" customFormat="1" ht="12.75">
      <c r="A426" s="48"/>
      <c r="B426" s="48"/>
      <c r="C426" s="48"/>
      <c r="D426" s="63"/>
      <c r="E426" s="63"/>
      <c r="F426" s="850"/>
      <c r="G426" s="850"/>
      <c r="H426" s="862"/>
      <c r="I426" s="862"/>
      <c r="J426" s="862"/>
      <c r="K426" s="48"/>
      <c r="O426" s="666"/>
    </row>
    <row r="427" spans="1:15" s="678" customFormat="1" ht="12.75">
      <c r="A427" s="48"/>
      <c r="B427" s="48"/>
      <c r="C427" s="48"/>
      <c r="D427" s="63"/>
      <c r="E427" s="63"/>
      <c r="F427" s="850"/>
      <c r="G427" s="850"/>
      <c r="H427" s="862"/>
      <c r="I427" s="862"/>
      <c r="J427" s="862"/>
      <c r="K427" s="48"/>
      <c r="O427" s="666"/>
    </row>
    <row r="428" spans="1:15" s="678" customFormat="1" ht="12.75">
      <c r="A428" s="48"/>
      <c r="B428" s="48"/>
      <c r="C428" s="48"/>
      <c r="D428" s="63"/>
      <c r="E428" s="63"/>
      <c r="F428" s="850"/>
      <c r="G428" s="850"/>
      <c r="H428" s="862"/>
      <c r="I428" s="862"/>
      <c r="J428" s="862"/>
      <c r="K428" s="48"/>
      <c r="O428" s="666"/>
    </row>
    <row r="429" spans="1:15" s="678" customFormat="1" ht="12.75">
      <c r="A429" s="48"/>
      <c r="B429" s="48"/>
      <c r="C429" s="48"/>
      <c r="D429" s="63"/>
      <c r="E429" s="63"/>
      <c r="F429" s="850"/>
      <c r="G429" s="850"/>
      <c r="H429" s="862"/>
      <c r="I429" s="862"/>
      <c r="J429" s="862"/>
      <c r="K429" s="48"/>
      <c r="O429" s="666"/>
    </row>
    <row r="430" spans="1:15" s="678" customFormat="1" ht="12.75">
      <c r="A430" s="48"/>
      <c r="B430" s="48"/>
      <c r="C430" s="48"/>
      <c r="D430" s="63"/>
      <c r="E430" s="63"/>
      <c r="F430" s="850"/>
      <c r="G430" s="850"/>
      <c r="H430" s="862"/>
      <c r="I430" s="862"/>
      <c r="J430" s="862"/>
      <c r="K430" s="48"/>
      <c r="O430" s="666"/>
    </row>
    <row r="431" spans="1:15" s="678" customFormat="1" ht="12.75">
      <c r="A431" s="48"/>
      <c r="B431" s="48"/>
      <c r="C431" s="48"/>
      <c r="D431" s="63"/>
      <c r="E431" s="63"/>
      <c r="F431" s="850"/>
      <c r="G431" s="850"/>
      <c r="H431" s="862"/>
      <c r="I431" s="862"/>
      <c r="J431" s="862"/>
      <c r="K431" s="48"/>
      <c r="O431" s="666"/>
    </row>
    <row r="432" spans="1:15" s="678" customFormat="1" ht="12.75">
      <c r="A432" s="48"/>
      <c r="B432" s="48"/>
      <c r="C432" s="48"/>
      <c r="D432" s="63"/>
      <c r="E432" s="63"/>
      <c r="F432" s="850"/>
      <c r="G432" s="850"/>
      <c r="H432" s="862"/>
      <c r="I432" s="862"/>
      <c r="J432" s="862"/>
      <c r="K432" s="48"/>
      <c r="O432" s="666"/>
    </row>
    <row r="433" spans="1:15" s="678" customFormat="1" ht="12.75">
      <c r="A433" s="48"/>
      <c r="B433" s="48"/>
      <c r="C433" s="48"/>
      <c r="D433" s="63"/>
      <c r="E433" s="63"/>
      <c r="F433" s="850"/>
      <c r="G433" s="850"/>
      <c r="H433" s="862"/>
      <c r="I433" s="862"/>
      <c r="J433" s="862"/>
      <c r="K433" s="48"/>
      <c r="O433" s="666"/>
    </row>
    <row r="434" spans="1:15" s="678" customFormat="1" ht="12.75">
      <c r="A434" s="48"/>
      <c r="B434" s="48"/>
      <c r="C434" s="48"/>
      <c r="D434" s="63"/>
      <c r="E434" s="63"/>
      <c r="F434" s="850"/>
      <c r="G434" s="850"/>
      <c r="H434" s="862"/>
      <c r="I434" s="862"/>
      <c r="J434" s="862"/>
      <c r="K434" s="48"/>
      <c r="O434" s="666"/>
    </row>
    <row r="435" spans="1:15" s="678" customFormat="1" ht="12.75">
      <c r="A435" s="48"/>
      <c r="B435" s="48"/>
      <c r="C435" s="48"/>
      <c r="D435" s="63"/>
      <c r="E435" s="63"/>
      <c r="F435" s="850"/>
      <c r="G435" s="850"/>
      <c r="H435" s="862"/>
      <c r="I435" s="862"/>
      <c r="J435" s="862"/>
      <c r="K435" s="48"/>
      <c r="O435" s="666"/>
    </row>
    <row r="436" spans="1:15" s="678" customFormat="1" ht="12.75">
      <c r="A436" s="48"/>
      <c r="B436" s="48"/>
      <c r="C436" s="48"/>
      <c r="D436" s="63"/>
      <c r="E436" s="63"/>
      <c r="F436" s="850"/>
      <c r="G436" s="850"/>
      <c r="H436" s="862"/>
      <c r="I436" s="862"/>
      <c r="J436" s="862"/>
      <c r="K436" s="48"/>
      <c r="O436" s="666"/>
    </row>
    <row r="437" spans="1:15" s="678" customFormat="1" ht="12.75">
      <c r="A437" s="48"/>
      <c r="B437" s="48"/>
      <c r="C437" s="48"/>
      <c r="D437" s="63"/>
      <c r="E437" s="63"/>
      <c r="F437" s="850"/>
      <c r="G437" s="850"/>
      <c r="H437" s="862"/>
      <c r="I437" s="862"/>
      <c r="J437" s="862"/>
      <c r="K437" s="48"/>
      <c r="O437" s="666"/>
    </row>
    <row r="438" spans="1:15" s="678" customFormat="1" ht="12.75">
      <c r="A438" s="48"/>
      <c r="B438" s="48"/>
      <c r="C438" s="48"/>
      <c r="D438" s="63"/>
      <c r="E438" s="63"/>
      <c r="F438" s="850"/>
      <c r="G438" s="850"/>
      <c r="H438" s="862"/>
      <c r="I438" s="862"/>
      <c r="J438" s="862"/>
      <c r="K438" s="48"/>
      <c r="O438" s="666"/>
    </row>
    <row r="439" spans="1:15" s="678" customFormat="1" ht="12.75">
      <c r="A439" s="48"/>
      <c r="B439" s="48"/>
      <c r="C439" s="48"/>
      <c r="D439" s="63"/>
      <c r="E439" s="63"/>
      <c r="F439" s="850"/>
      <c r="G439" s="850"/>
      <c r="H439" s="862"/>
      <c r="I439" s="862"/>
      <c r="J439" s="862"/>
      <c r="K439" s="48"/>
      <c r="O439" s="666"/>
    </row>
    <row r="440" spans="1:15" s="678" customFormat="1" ht="12.75">
      <c r="A440" s="48"/>
      <c r="B440" s="48"/>
      <c r="C440" s="48"/>
      <c r="D440" s="63"/>
      <c r="E440" s="63"/>
      <c r="F440" s="850"/>
      <c r="G440" s="850"/>
      <c r="H440" s="862"/>
      <c r="I440" s="862"/>
      <c r="J440" s="862"/>
      <c r="K440" s="48"/>
      <c r="O440" s="666"/>
    </row>
    <row r="441" spans="1:15" s="678" customFormat="1" ht="12.75">
      <c r="A441" s="48"/>
      <c r="B441" s="48"/>
      <c r="C441" s="48"/>
      <c r="D441" s="63"/>
      <c r="E441" s="63"/>
      <c r="F441" s="850"/>
      <c r="G441" s="850"/>
      <c r="H441" s="862"/>
      <c r="I441" s="862"/>
      <c r="J441" s="862"/>
      <c r="K441" s="48"/>
      <c r="O441" s="666"/>
    </row>
    <row r="442" spans="1:15" s="678" customFormat="1" ht="12.75">
      <c r="A442" s="48"/>
      <c r="B442" s="48"/>
      <c r="C442" s="48"/>
      <c r="D442" s="63"/>
      <c r="E442" s="63"/>
      <c r="F442" s="850"/>
      <c r="G442" s="850"/>
      <c r="H442" s="862"/>
      <c r="I442" s="862"/>
      <c r="J442" s="862"/>
      <c r="K442" s="48"/>
      <c r="O442" s="666"/>
    </row>
    <row r="443" spans="1:15" s="678" customFormat="1" ht="12.75">
      <c r="A443" s="48"/>
      <c r="B443" s="48"/>
      <c r="C443" s="48"/>
      <c r="D443" s="63"/>
      <c r="E443" s="63"/>
      <c r="F443" s="850"/>
      <c r="G443" s="850"/>
      <c r="H443" s="862"/>
      <c r="I443" s="862"/>
      <c r="J443" s="862"/>
      <c r="K443" s="48"/>
      <c r="O443" s="666"/>
    </row>
    <row r="444" spans="1:15" s="678" customFormat="1" ht="12.75">
      <c r="A444" s="48"/>
      <c r="B444" s="48"/>
      <c r="C444" s="48"/>
      <c r="D444" s="63"/>
      <c r="E444" s="63"/>
      <c r="F444" s="850"/>
      <c r="G444" s="850"/>
      <c r="H444" s="862"/>
      <c r="I444" s="862"/>
      <c r="J444" s="862"/>
      <c r="K444" s="48"/>
      <c r="O444" s="666"/>
    </row>
    <row r="445" spans="1:15" s="678" customFormat="1" ht="12.75">
      <c r="A445" s="48"/>
      <c r="B445" s="48"/>
      <c r="C445" s="48"/>
      <c r="D445" s="63"/>
      <c r="E445" s="63"/>
      <c r="F445" s="850"/>
      <c r="G445" s="850"/>
      <c r="H445" s="862"/>
      <c r="I445" s="862"/>
      <c r="J445" s="862"/>
      <c r="K445" s="48"/>
      <c r="O445" s="666"/>
    </row>
    <row r="446" spans="1:15" s="678" customFormat="1" ht="12.75">
      <c r="A446" s="48"/>
      <c r="B446" s="48"/>
      <c r="C446" s="48"/>
      <c r="D446" s="63"/>
      <c r="E446" s="63"/>
      <c r="F446" s="850"/>
      <c r="G446" s="850"/>
      <c r="H446" s="862"/>
      <c r="I446" s="862"/>
      <c r="J446" s="862"/>
      <c r="K446" s="48"/>
      <c r="O446" s="666"/>
    </row>
    <row r="447" spans="1:15" s="678" customFormat="1" ht="12.75">
      <c r="A447" s="48"/>
      <c r="B447" s="48"/>
      <c r="C447" s="48"/>
      <c r="D447" s="63"/>
      <c r="E447" s="63"/>
      <c r="F447" s="850"/>
      <c r="G447" s="850"/>
      <c r="H447" s="862"/>
      <c r="I447" s="862"/>
      <c r="J447" s="862"/>
      <c r="K447" s="48"/>
      <c r="O447" s="666"/>
    </row>
    <row r="448" spans="1:15" s="678" customFormat="1" ht="12.75">
      <c r="A448" s="48"/>
      <c r="B448" s="48"/>
      <c r="C448" s="48"/>
      <c r="D448" s="63"/>
      <c r="E448" s="63"/>
      <c r="F448" s="850"/>
      <c r="G448" s="850"/>
      <c r="H448" s="862"/>
      <c r="I448" s="862"/>
      <c r="J448" s="862"/>
      <c r="K448" s="48"/>
      <c r="O448" s="666"/>
    </row>
    <row r="449" spans="1:15" s="678" customFormat="1" ht="12.75">
      <c r="A449" s="48"/>
      <c r="B449" s="48"/>
      <c r="C449" s="48"/>
      <c r="D449" s="63"/>
      <c r="E449" s="63"/>
      <c r="F449" s="850"/>
      <c r="G449" s="850"/>
      <c r="H449" s="862"/>
      <c r="I449" s="862"/>
      <c r="J449" s="862"/>
      <c r="K449" s="48"/>
      <c r="O449" s="666"/>
    </row>
    <row r="450" spans="1:15" s="678" customFormat="1" ht="12.75">
      <c r="A450" s="48"/>
      <c r="B450" s="48"/>
      <c r="C450" s="48"/>
      <c r="D450" s="63"/>
      <c r="E450" s="63"/>
      <c r="F450" s="850"/>
      <c r="G450" s="850"/>
      <c r="H450" s="862"/>
      <c r="I450" s="862"/>
      <c r="J450" s="862"/>
      <c r="K450" s="48"/>
      <c r="O450" s="666"/>
    </row>
    <row r="451" spans="1:15" s="678" customFormat="1" ht="12.75">
      <c r="A451" s="48"/>
      <c r="B451" s="48"/>
      <c r="C451" s="48"/>
      <c r="D451" s="63"/>
      <c r="E451" s="63"/>
      <c r="F451" s="850"/>
      <c r="G451" s="850"/>
      <c r="H451" s="862"/>
      <c r="I451" s="862"/>
      <c r="J451" s="862"/>
      <c r="K451" s="48"/>
      <c r="O451" s="666"/>
    </row>
    <row r="452" spans="1:15" s="678" customFormat="1" ht="12.75">
      <c r="A452" s="48"/>
      <c r="B452" s="48"/>
      <c r="C452" s="48"/>
      <c r="D452" s="63"/>
      <c r="E452" s="63"/>
      <c r="F452" s="850"/>
      <c r="G452" s="850"/>
      <c r="H452" s="862"/>
      <c r="I452" s="862"/>
      <c r="J452" s="862"/>
      <c r="K452" s="48"/>
      <c r="O452" s="666"/>
    </row>
    <row r="453" spans="1:15" s="678" customFormat="1" ht="12.75">
      <c r="A453" s="48"/>
      <c r="B453" s="48"/>
      <c r="C453" s="48"/>
      <c r="D453" s="63"/>
      <c r="E453" s="63"/>
      <c r="F453" s="850"/>
      <c r="G453" s="850"/>
      <c r="H453" s="862"/>
      <c r="I453" s="862"/>
      <c r="J453" s="862"/>
      <c r="K453" s="48"/>
      <c r="O453" s="666"/>
    </row>
    <row r="454" spans="1:15" s="678" customFormat="1" ht="12.75">
      <c r="A454" s="48"/>
      <c r="B454" s="48"/>
      <c r="C454" s="48"/>
      <c r="D454" s="63"/>
      <c r="E454" s="63"/>
      <c r="F454" s="850"/>
      <c r="G454" s="850"/>
      <c r="H454" s="862"/>
      <c r="I454" s="862"/>
      <c r="J454" s="862"/>
      <c r="K454" s="48"/>
      <c r="O454" s="666"/>
    </row>
    <row r="455" spans="1:15" s="678" customFormat="1" ht="12.75">
      <c r="A455" s="48"/>
      <c r="B455" s="48"/>
      <c r="C455" s="48"/>
      <c r="D455" s="63"/>
      <c r="E455" s="63"/>
      <c r="F455" s="850"/>
      <c r="G455" s="850"/>
      <c r="H455" s="862"/>
      <c r="I455" s="862"/>
      <c r="J455" s="862"/>
      <c r="K455" s="48"/>
      <c r="O455" s="666"/>
    </row>
    <row r="456" spans="1:15" s="678" customFormat="1" ht="12.75">
      <c r="A456" s="48"/>
      <c r="B456" s="48"/>
      <c r="C456" s="48"/>
      <c r="D456" s="63"/>
      <c r="E456" s="63"/>
      <c r="F456" s="850"/>
      <c r="G456" s="850"/>
      <c r="H456" s="862"/>
      <c r="I456" s="862"/>
      <c r="J456" s="862"/>
      <c r="K456" s="48"/>
      <c r="O456" s="666"/>
    </row>
    <row r="457" spans="1:15" s="678" customFormat="1" ht="12.75">
      <c r="A457" s="48"/>
      <c r="B457" s="48"/>
      <c r="C457" s="48"/>
      <c r="D457" s="63"/>
      <c r="E457" s="63"/>
      <c r="F457" s="850"/>
      <c r="G457" s="850"/>
      <c r="H457" s="862"/>
      <c r="I457" s="862"/>
      <c r="J457" s="862"/>
      <c r="K457" s="48"/>
      <c r="O457" s="666"/>
    </row>
    <row r="458" spans="1:15" s="678" customFormat="1" ht="12.75">
      <c r="A458" s="48"/>
      <c r="B458" s="48"/>
      <c r="C458" s="48"/>
      <c r="D458" s="63"/>
      <c r="E458" s="63"/>
      <c r="F458" s="850"/>
      <c r="G458" s="850"/>
      <c r="H458" s="862"/>
      <c r="I458" s="862"/>
      <c r="J458" s="862"/>
      <c r="K458" s="48"/>
      <c r="O458" s="666"/>
    </row>
    <row r="459" spans="1:15" s="678" customFormat="1" ht="12.75">
      <c r="A459" s="48"/>
      <c r="B459" s="48"/>
      <c r="C459" s="48"/>
      <c r="D459" s="63"/>
      <c r="E459" s="63"/>
      <c r="F459" s="850"/>
      <c r="G459" s="850"/>
      <c r="H459" s="862"/>
      <c r="I459" s="862"/>
      <c r="J459" s="862"/>
      <c r="K459" s="48"/>
      <c r="O459" s="666"/>
    </row>
    <row r="460" spans="1:15" s="678" customFormat="1" ht="12.75">
      <c r="A460" s="48"/>
      <c r="B460" s="48"/>
      <c r="C460" s="48"/>
      <c r="D460" s="63"/>
      <c r="E460" s="63"/>
      <c r="F460" s="850"/>
      <c r="G460" s="850"/>
      <c r="H460" s="862"/>
      <c r="I460" s="862"/>
      <c r="J460" s="862"/>
      <c r="K460" s="48"/>
      <c r="O460" s="666"/>
    </row>
    <row r="461" spans="1:15" s="678" customFormat="1" ht="12.75">
      <c r="A461" s="48"/>
      <c r="B461" s="48"/>
      <c r="C461" s="48"/>
      <c r="D461" s="63"/>
      <c r="E461" s="63"/>
      <c r="F461" s="850"/>
      <c r="G461" s="850"/>
      <c r="H461" s="862"/>
      <c r="I461" s="862"/>
      <c r="J461" s="862"/>
      <c r="K461" s="48"/>
      <c r="O461" s="666"/>
    </row>
    <row r="462" spans="1:15" s="678" customFormat="1" ht="12.75">
      <c r="A462" s="48"/>
      <c r="B462" s="48"/>
      <c r="C462" s="48"/>
      <c r="D462" s="63"/>
      <c r="E462" s="63"/>
      <c r="F462" s="850"/>
      <c r="G462" s="850"/>
      <c r="H462" s="862"/>
      <c r="I462" s="862"/>
      <c r="J462" s="862"/>
      <c r="K462" s="48"/>
      <c r="O462" s="666"/>
    </row>
    <row r="463" spans="1:15" s="678" customFormat="1" ht="12.75">
      <c r="A463" s="48"/>
      <c r="B463" s="48"/>
      <c r="C463" s="48"/>
      <c r="D463" s="63"/>
      <c r="E463" s="63"/>
      <c r="F463" s="850"/>
      <c r="G463" s="850"/>
      <c r="H463" s="862"/>
      <c r="I463" s="862"/>
      <c r="J463" s="862"/>
      <c r="K463" s="48"/>
      <c r="O463" s="666"/>
    </row>
    <row r="464" spans="1:15" s="678" customFormat="1" ht="12.75">
      <c r="A464" s="48"/>
      <c r="B464" s="48"/>
      <c r="C464" s="48"/>
      <c r="D464" s="63"/>
      <c r="E464" s="63"/>
      <c r="F464" s="850"/>
      <c r="G464" s="850"/>
      <c r="H464" s="862"/>
      <c r="I464" s="862"/>
      <c r="J464" s="862"/>
      <c r="K464" s="48"/>
      <c r="O464" s="666"/>
    </row>
    <row r="465" spans="1:15" s="678" customFormat="1" ht="12.75">
      <c r="A465" s="48"/>
      <c r="B465" s="48"/>
      <c r="C465" s="48"/>
      <c r="D465" s="63"/>
      <c r="E465" s="63"/>
      <c r="F465" s="850"/>
      <c r="G465" s="850"/>
      <c r="H465" s="862"/>
      <c r="I465" s="862"/>
      <c r="J465" s="862"/>
      <c r="K465" s="48"/>
      <c r="O465" s="666"/>
    </row>
    <row r="466" spans="1:15" s="678" customFormat="1" ht="12.75">
      <c r="A466" s="48"/>
      <c r="B466" s="48"/>
      <c r="C466" s="48"/>
      <c r="D466" s="63"/>
      <c r="E466" s="63"/>
      <c r="F466" s="850"/>
      <c r="G466" s="850"/>
      <c r="H466" s="862"/>
      <c r="I466" s="862"/>
      <c r="J466" s="862"/>
      <c r="K466" s="48"/>
      <c r="O466" s="666"/>
    </row>
    <row r="467" spans="1:15" s="678" customFormat="1" ht="12.75">
      <c r="A467" s="48"/>
      <c r="B467" s="48"/>
      <c r="C467" s="48"/>
      <c r="D467" s="63"/>
      <c r="E467" s="63"/>
      <c r="F467" s="850"/>
      <c r="G467" s="850"/>
      <c r="H467" s="862"/>
      <c r="I467" s="862"/>
      <c r="J467" s="862"/>
      <c r="K467" s="48"/>
      <c r="O467" s="666"/>
    </row>
    <row r="468" spans="1:15" s="678" customFormat="1" ht="12.75">
      <c r="A468" s="48"/>
      <c r="B468" s="48"/>
      <c r="C468" s="48"/>
      <c r="D468" s="63"/>
      <c r="E468" s="63"/>
      <c r="F468" s="850"/>
      <c r="G468" s="850"/>
      <c r="H468" s="862"/>
      <c r="I468" s="862"/>
      <c r="J468" s="862"/>
      <c r="K468" s="48"/>
      <c r="O468" s="666"/>
    </row>
    <row r="469" spans="1:15" s="678" customFormat="1" ht="12.75">
      <c r="A469" s="48"/>
      <c r="B469" s="48"/>
      <c r="C469" s="48"/>
      <c r="D469" s="63"/>
      <c r="E469" s="63"/>
      <c r="F469" s="850"/>
      <c r="G469" s="850"/>
      <c r="H469" s="862"/>
      <c r="I469" s="862"/>
      <c r="J469" s="862"/>
      <c r="K469" s="48"/>
      <c r="O469" s="666"/>
    </row>
    <row r="470" spans="1:15" s="678" customFormat="1" ht="12.75">
      <c r="A470" s="48"/>
      <c r="B470" s="48"/>
      <c r="C470" s="48"/>
      <c r="D470" s="63"/>
      <c r="E470" s="63"/>
      <c r="F470" s="850"/>
      <c r="G470" s="850"/>
      <c r="H470" s="862"/>
      <c r="I470" s="862"/>
      <c r="J470" s="862"/>
      <c r="K470" s="48"/>
      <c r="O470" s="666"/>
    </row>
    <row r="471" spans="1:15" s="678" customFormat="1" ht="12.75">
      <c r="A471" s="48"/>
      <c r="B471" s="48"/>
      <c r="C471" s="48"/>
      <c r="D471" s="63"/>
      <c r="E471" s="63"/>
      <c r="F471" s="850"/>
      <c r="G471" s="850"/>
      <c r="H471" s="862"/>
      <c r="I471" s="862"/>
      <c r="J471" s="862"/>
      <c r="K471" s="48"/>
      <c r="O471" s="666"/>
    </row>
    <row r="472" spans="1:15" s="678" customFormat="1" ht="12.75">
      <c r="A472" s="48"/>
      <c r="B472" s="48"/>
      <c r="C472" s="48"/>
      <c r="D472" s="63"/>
      <c r="E472" s="63"/>
      <c r="F472" s="850"/>
      <c r="G472" s="850"/>
      <c r="H472" s="862"/>
      <c r="I472" s="862"/>
      <c r="J472" s="862"/>
      <c r="K472" s="48"/>
      <c r="O472" s="666"/>
    </row>
    <row r="473" spans="1:15" s="678" customFormat="1" ht="12.75">
      <c r="A473" s="48"/>
      <c r="B473" s="48"/>
      <c r="C473" s="48"/>
      <c r="D473" s="63"/>
      <c r="E473" s="63"/>
      <c r="F473" s="850"/>
      <c r="G473" s="850"/>
      <c r="H473" s="862"/>
      <c r="I473" s="862"/>
      <c r="J473" s="862"/>
      <c r="K473" s="48"/>
      <c r="O473" s="666"/>
    </row>
    <row r="474" spans="1:15" s="678" customFormat="1" ht="12.75">
      <c r="A474" s="48"/>
      <c r="B474" s="48"/>
      <c r="C474" s="48"/>
      <c r="D474" s="63"/>
      <c r="E474" s="63"/>
      <c r="F474" s="850"/>
      <c r="G474" s="850"/>
      <c r="H474" s="862"/>
      <c r="I474" s="862"/>
      <c r="J474" s="862"/>
      <c r="K474" s="48"/>
      <c r="O474" s="666"/>
    </row>
    <row r="475" spans="1:15" s="678" customFormat="1" ht="12.75">
      <c r="A475" s="48"/>
      <c r="B475" s="48"/>
      <c r="C475" s="48"/>
      <c r="D475" s="63"/>
      <c r="E475" s="63"/>
      <c r="F475" s="850"/>
      <c r="G475" s="850"/>
      <c r="H475" s="862"/>
      <c r="I475" s="862"/>
      <c r="J475" s="862"/>
      <c r="K475" s="48"/>
      <c r="O475" s="666"/>
    </row>
    <row r="476" spans="1:15" s="678" customFormat="1" ht="12.75">
      <c r="A476" s="48"/>
      <c r="B476" s="48"/>
      <c r="C476" s="48"/>
      <c r="D476" s="63"/>
      <c r="E476" s="63"/>
      <c r="F476" s="850"/>
      <c r="G476" s="850"/>
      <c r="H476" s="862"/>
      <c r="I476" s="862"/>
      <c r="J476" s="862"/>
      <c r="K476" s="48"/>
      <c r="O476" s="666"/>
    </row>
    <row r="477" spans="1:15" s="678" customFormat="1" ht="12.75">
      <c r="A477" s="48"/>
      <c r="B477" s="48"/>
      <c r="C477" s="48"/>
      <c r="D477" s="63"/>
      <c r="E477" s="63"/>
      <c r="F477" s="850"/>
      <c r="G477" s="850"/>
      <c r="H477" s="862"/>
      <c r="I477" s="862"/>
      <c r="J477" s="862"/>
      <c r="K477" s="48"/>
      <c r="O477" s="666"/>
    </row>
    <row r="478" spans="1:15" s="678" customFormat="1" ht="12.75">
      <c r="A478" s="48"/>
      <c r="B478" s="48"/>
      <c r="C478" s="48"/>
      <c r="D478" s="63"/>
      <c r="E478" s="63"/>
      <c r="F478" s="850"/>
      <c r="G478" s="850"/>
      <c r="H478" s="862"/>
      <c r="I478" s="862"/>
      <c r="J478" s="862"/>
      <c r="K478" s="48"/>
      <c r="O478" s="666"/>
    </row>
    <row r="479" spans="1:15" s="678" customFormat="1" ht="12.75">
      <c r="A479" s="48"/>
      <c r="B479" s="48"/>
      <c r="C479" s="48"/>
      <c r="D479" s="63"/>
      <c r="E479" s="63"/>
      <c r="F479" s="850"/>
      <c r="G479" s="850"/>
      <c r="H479" s="862"/>
      <c r="I479" s="862"/>
      <c r="J479" s="862"/>
      <c r="K479" s="48"/>
      <c r="O479" s="666"/>
    </row>
    <row r="480" spans="1:15" s="678" customFormat="1" ht="12.75">
      <c r="A480" s="48"/>
      <c r="B480" s="48"/>
      <c r="C480" s="48"/>
      <c r="D480" s="63"/>
      <c r="E480" s="63"/>
      <c r="F480" s="850"/>
      <c r="G480" s="850"/>
      <c r="H480" s="862"/>
      <c r="I480" s="862"/>
      <c r="J480" s="862"/>
      <c r="K480" s="48"/>
      <c r="O480" s="666"/>
    </row>
    <row r="481" spans="1:15" s="678" customFormat="1" ht="12.75">
      <c r="A481" s="48"/>
      <c r="B481" s="48"/>
      <c r="C481" s="48"/>
      <c r="D481" s="63"/>
      <c r="E481" s="63"/>
      <c r="F481" s="850"/>
      <c r="G481" s="850"/>
      <c r="H481" s="862"/>
      <c r="I481" s="862"/>
      <c r="J481" s="862"/>
      <c r="K481" s="48"/>
      <c r="O481" s="666"/>
    </row>
    <row r="482" spans="1:15" s="678" customFormat="1" ht="12.75">
      <c r="A482" s="48"/>
      <c r="B482" s="48"/>
      <c r="C482" s="48"/>
      <c r="D482" s="63"/>
      <c r="E482" s="63"/>
      <c r="F482" s="850"/>
      <c r="G482" s="850"/>
      <c r="H482" s="862"/>
      <c r="I482" s="862"/>
      <c r="J482" s="862"/>
      <c r="K482" s="48"/>
      <c r="O482" s="666"/>
    </row>
    <row r="483" spans="1:15" s="678" customFormat="1" ht="12.75">
      <c r="A483" s="48"/>
      <c r="B483" s="48"/>
      <c r="C483" s="48"/>
      <c r="D483" s="63"/>
      <c r="E483" s="63"/>
      <c r="F483" s="850"/>
      <c r="G483" s="850"/>
      <c r="H483" s="862"/>
      <c r="I483" s="862"/>
      <c r="J483" s="862"/>
      <c r="K483" s="48"/>
      <c r="O483" s="666"/>
    </row>
    <row r="484" spans="1:15" s="678" customFormat="1" ht="12.75">
      <c r="A484" s="48"/>
      <c r="B484" s="48"/>
      <c r="C484" s="48"/>
      <c r="D484" s="63"/>
      <c r="E484" s="63"/>
      <c r="F484" s="850"/>
      <c r="G484" s="850"/>
      <c r="H484" s="862"/>
      <c r="I484" s="862"/>
      <c r="J484" s="862"/>
      <c r="K484" s="48"/>
      <c r="O484" s="666"/>
    </row>
    <row r="485" spans="1:15" s="678" customFormat="1" ht="12.75">
      <c r="A485" s="48"/>
      <c r="B485" s="48"/>
      <c r="C485" s="48"/>
      <c r="D485" s="63"/>
      <c r="E485" s="63"/>
      <c r="F485" s="850"/>
      <c r="G485" s="850"/>
      <c r="H485" s="862"/>
      <c r="I485" s="862"/>
      <c r="J485" s="862"/>
      <c r="K485" s="48"/>
      <c r="O485" s="666"/>
    </row>
    <row r="486" spans="1:15" s="678" customFormat="1" ht="12.75">
      <c r="A486" s="48"/>
      <c r="B486" s="48"/>
      <c r="C486" s="48"/>
      <c r="D486" s="63"/>
      <c r="E486" s="63"/>
      <c r="F486" s="850"/>
      <c r="G486" s="850"/>
      <c r="H486" s="862"/>
      <c r="I486" s="862"/>
      <c r="J486" s="862"/>
      <c r="K486" s="48"/>
      <c r="O486" s="666"/>
    </row>
    <row r="487" spans="1:15" s="678" customFormat="1" ht="12.75">
      <c r="A487" s="48"/>
      <c r="B487" s="48"/>
      <c r="C487" s="48"/>
      <c r="D487" s="63"/>
      <c r="E487" s="63"/>
      <c r="F487" s="850"/>
      <c r="G487" s="850"/>
      <c r="H487" s="862"/>
      <c r="I487" s="862"/>
      <c r="J487" s="862"/>
      <c r="K487" s="48"/>
      <c r="O487" s="666"/>
    </row>
    <row r="488" spans="1:15" s="678" customFormat="1" ht="12.75">
      <c r="A488" s="48"/>
      <c r="B488" s="48"/>
      <c r="C488" s="48"/>
      <c r="D488" s="63"/>
      <c r="E488" s="63"/>
      <c r="F488" s="850"/>
      <c r="G488" s="850"/>
      <c r="H488" s="862"/>
      <c r="I488" s="862"/>
      <c r="J488" s="862"/>
      <c r="K488" s="48"/>
      <c r="O488" s="666"/>
    </row>
    <row r="489" spans="1:15" s="678" customFormat="1" ht="12.75">
      <c r="A489" s="48"/>
      <c r="B489" s="48"/>
      <c r="C489" s="48"/>
      <c r="D489" s="63"/>
      <c r="E489" s="63"/>
      <c r="F489" s="850"/>
      <c r="G489" s="850"/>
      <c r="H489" s="862"/>
      <c r="I489" s="862"/>
      <c r="J489" s="862"/>
      <c r="K489" s="48"/>
      <c r="O489" s="666"/>
    </row>
    <row r="490" spans="1:15" s="678" customFormat="1" ht="12.75">
      <c r="A490" s="48"/>
      <c r="B490" s="48"/>
      <c r="C490" s="48"/>
      <c r="D490" s="63"/>
      <c r="E490" s="63"/>
      <c r="F490" s="850"/>
      <c r="G490" s="850"/>
      <c r="H490" s="862"/>
      <c r="I490" s="862"/>
      <c r="J490" s="862"/>
      <c r="K490" s="48"/>
      <c r="O490" s="666"/>
    </row>
    <row r="491" spans="1:15" s="678" customFormat="1" ht="12.75">
      <c r="A491" s="48"/>
      <c r="B491" s="48"/>
      <c r="C491" s="48"/>
      <c r="D491" s="63"/>
      <c r="E491" s="63"/>
      <c r="F491" s="850"/>
      <c r="G491" s="850"/>
      <c r="H491" s="862"/>
      <c r="I491" s="862"/>
      <c r="J491" s="862"/>
      <c r="K491" s="48"/>
      <c r="O491" s="666"/>
    </row>
    <row r="492" spans="1:15" s="678" customFormat="1" ht="12.75">
      <c r="A492" s="48"/>
      <c r="B492" s="48"/>
      <c r="C492" s="48"/>
      <c r="D492" s="63"/>
      <c r="E492" s="63"/>
      <c r="F492" s="850"/>
      <c r="G492" s="850"/>
      <c r="H492" s="862"/>
      <c r="I492" s="862"/>
      <c r="J492" s="862"/>
      <c r="K492" s="48"/>
      <c r="O492" s="666"/>
    </row>
    <row r="493" spans="1:15" s="678" customFormat="1" ht="12.75">
      <c r="A493" s="48"/>
      <c r="B493" s="48"/>
      <c r="C493" s="48"/>
      <c r="D493" s="63"/>
      <c r="E493" s="63"/>
      <c r="F493" s="850"/>
      <c r="G493" s="850"/>
      <c r="H493" s="862"/>
      <c r="I493" s="862"/>
      <c r="J493" s="862"/>
      <c r="K493" s="48"/>
      <c r="O493" s="666"/>
    </row>
    <row r="494" spans="1:15" s="678" customFormat="1" ht="12.75">
      <c r="A494" s="48"/>
      <c r="B494" s="48"/>
      <c r="C494" s="48"/>
      <c r="D494" s="63"/>
      <c r="E494" s="63"/>
      <c r="F494" s="850"/>
      <c r="G494" s="850"/>
      <c r="H494" s="862"/>
      <c r="I494" s="862"/>
      <c r="J494" s="862"/>
      <c r="K494" s="48"/>
      <c r="O494" s="666"/>
    </row>
    <row r="495" spans="1:15" s="678" customFormat="1" ht="12.75">
      <c r="A495" s="48"/>
      <c r="B495" s="48"/>
      <c r="C495" s="48"/>
      <c r="D495" s="63"/>
      <c r="E495" s="63"/>
      <c r="F495" s="850"/>
      <c r="G495" s="850"/>
      <c r="H495" s="862"/>
      <c r="I495" s="862"/>
      <c r="J495" s="862"/>
      <c r="K495" s="48"/>
      <c r="O495" s="666"/>
    </row>
    <row r="496" spans="1:15" s="678" customFormat="1" ht="12.75">
      <c r="A496" s="48"/>
      <c r="B496" s="48"/>
      <c r="C496" s="48"/>
      <c r="D496" s="63"/>
      <c r="E496" s="63"/>
      <c r="F496" s="850"/>
      <c r="G496" s="850"/>
      <c r="H496" s="862"/>
      <c r="I496" s="862"/>
      <c r="J496" s="862"/>
      <c r="K496" s="48"/>
      <c r="O496" s="666"/>
    </row>
    <row r="497" spans="1:15" s="678" customFormat="1" ht="12.75">
      <c r="A497" s="48"/>
      <c r="B497" s="48"/>
      <c r="C497" s="48"/>
      <c r="D497" s="63"/>
      <c r="E497" s="63"/>
      <c r="F497" s="850"/>
      <c r="G497" s="850"/>
      <c r="H497" s="862"/>
      <c r="I497" s="862"/>
      <c r="J497" s="862"/>
      <c r="K497" s="48"/>
      <c r="O497" s="666"/>
    </row>
    <row r="498" spans="1:15" s="678" customFormat="1" ht="12.75">
      <c r="A498" s="48"/>
      <c r="B498" s="48"/>
      <c r="C498" s="48"/>
      <c r="D498" s="63"/>
      <c r="E498" s="63"/>
      <c r="F498" s="850"/>
      <c r="G498" s="850"/>
      <c r="H498" s="862"/>
      <c r="I498" s="862"/>
      <c r="J498" s="862"/>
      <c r="K498" s="48"/>
      <c r="O498" s="666"/>
    </row>
    <row r="499" spans="1:15" s="678" customFormat="1" ht="12.75">
      <c r="A499" s="48"/>
      <c r="B499" s="48"/>
      <c r="C499" s="48"/>
      <c r="D499" s="63"/>
      <c r="E499" s="63"/>
      <c r="F499" s="850"/>
      <c r="G499" s="850"/>
      <c r="H499" s="862"/>
      <c r="I499" s="862"/>
      <c r="J499" s="862"/>
      <c r="K499" s="48"/>
      <c r="O499" s="666"/>
    </row>
    <row r="500" spans="1:15" s="678" customFormat="1" ht="12.75">
      <c r="A500" s="48"/>
      <c r="B500" s="48"/>
      <c r="C500" s="48"/>
      <c r="D500" s="63"/>
      <c r="E500" s="63"/>
      <c r="F500" s="850"/>
      <c r="G500" s="850"/>
      <c r="H500" s="862"/>
      <c r="I500" s="862"/>
      <c r="J500" s="862"/>
      <c r="K500" s="48"/>
      <c r="O500" s="666"/>
    </row>
    <row r="501" spans="1:15" s="678" customFormat="1" ht="12.75">
      <c r="A501" s="48"/>
      <c r="B501" s="48"/>
      <c r="C501" s="48"/>
      <c r="D501" s="63"/>
      <c r="E501" s="63"/>
      <c r="F501" s="850"/>
      <c r="G501" s="850"/>
      <c r="H501" s="862"/>
      <c r="I501" s="862"/>
      <c r="J501" s="862"/>
      <c r="K501" s="48"/>
      <c r="O501" s="666"/>
    </row>
    <row r="502" spans="1:15" s="678" customFormat="1" ht="12.75">
      <c r="A502" s="48"/>
      <c r="B502" s="48"/>
      <c r="C502" s="48"/>
      <c r="D502" s="63"/>
      <c r="E502" s="63"/>
      <c r="F502" s="850"/>
      <c r="G502" s="850"/>
      <c r="H502" s="862"/>
      <c r="I502" s="862"/>
      <c r="J502" s="862"/>
      <c r="K502" s="48"/>
      <c r="O502" s="666"/>
    </row>
    <row r="503" spans="1:15" s="678" customFormat="1" ht="12.75">
      <c r="A503" s="48"/>
      <c r="B503" s="48"/>
      <c r="C503" s="48"/>
      <c r="D503" s="63"/>
      <c r="E503" s="63"/>
      <c r="F503" s="850"/>
      <c r="G503" s="850"/>
      <c r="H503" s="862"/>
      <c r="I503" s="862"/>
      <c r="J503" s="862"/>
      <c r="K503" s="48"/>
      <c r="O503" s="666"/>
    </row>
    <row r="504" spans="1:15" s="678" customFormat="1" ht="12.75">
      <c r="A504" s="48"/>
      <c r="B504" s="48"/>
      <c r="C504" s="48"/>
      <c r="D504" s="63"/>
      <c r="E504" s="63"/>
      <c r="F504" s="850"/>
      <c r="G504" s="850"/>
      <c r="H504" s="862"/>
      <c r="I504" s="862"/>
      <c r="J504" s="862"/>
      <c r="K504" s="48"/>
      <c r="O504" s="666"/>
    </row>
    <row r="505" spans="1:15" s="678" customFormat="1" ht="12.75">
      <c r="A505" s="48"/>
      <c r="B505" s="48"/>
      <c r="C505" s="48"/>
      <c r="D505" s="63"/>
      <c r="E505" s="63"/>
      <c r="F505" s="850"/>
      <c r="G505" s="850"/>
      <c r="H505" s="862"/>
      <c r="I505" s="862"/>
      <c r="J505" s="862"/>
      <c r="K505" s="48"/>
      <c r="O505" s="666"/>
    </row>
    <row r="506" spans="1:15" s="678" customFormat="1" ht="12.75">
      <c r="A506" s="48"/>
      <c r="B506" s="48"/>
      <c r="C506" s="48"/>
      <c r="D506" s="63"/>
      <c r="E506" s="63"/>
      <c r="F506" s="850"/>
      <c r="G506" s="850"/>
      <c r="H506" s="862"/>
      <c r="I506" s="862"/>
      <c r="J506" s="862"/>
      <c r="K506" s="48"/>
      <c r="O506" s="666"/>
    </row>
    <row r="507" spans="1:15" s="678" customFormat="1" ht="12.75">
      <c r="A507" s="48"/>
      <c r="B507" s="48"/>
      <c r="C507" s="48"/>
      <c r="D507" s="63"/>
      <c r="E507" s="63"/>
      <c r="F507" s="850"/>
      <c r="G507" s="850"/>
      <c r="H507" s="862"/>
      <c r="I507" s="862"/>
      <c r="J507" s="862"/>
      <c r="K507" s="48"/>
      <c r="O507" s="666"/>
    </row>
    <row r="508" spans="1:15" s="678" customFormat="1" ht="12.75">
      <c r="A508" s="48"/>
      <c r="B508" s="48"/>
      <c r="C508" s="48"/>
      <c r="D508" s="63"/>
      <c r="E508" s="63"/>
      <c r="F508" s="850"/>
      <c r="G508" s="850"/>
      <c r="H508" s="862"/>
      <c r="I508" s="862"/>
      <c r="J508" s="862"/>
      <c r="K508" s="48"/>
      <c r="O508" s="666"/>
    </row>
    <row r="509" spans="1:15" s="678" customFormat="1" ht="12.75">
      <c r="A509" s="48"/>
      <c r="B509" s="48"/>
      <c r="C509" s="48"/>
      <c r="D509" s="63"/>
      <c r="E509" s="63"/>
      <c r="F509" s="850"/>
      <c r="G509" s="850"/>
      <c r="H509" s="862"/>
      <c r="I509" s="862"/>
      <c r="J509" s="862"/>
      <c r="K509" s="48"/>
      <c r="O509" s="666"/>
    </row>
    <row r="510" spans="1:15" s="678" customFormat="1" ht="12.75">
      <c r="A510" s="48"/>
      <c r="B510" s="48"/>
      <c r="C510" s="48"/>
      <c r="D510" s="63"/>
      <c r="E510" s="63"/>
      <c r="F510" s="850"/>
      <c r="G510" s="850"/>
      <c r="H510" s="862"/>
      <c r="I510" s="862"/>
      <c r="J510" s="862"/>
      <c r="K510" s="48"/>
      <c r="O510" s="666"/>
    </row>
    <row r="511" spans="1:15" s="678" customFormat="1" ht="12.75">
      <c r="A511" s="48"/>
      <c r="B511" s="48"/>
      <c r="C511" s="48"/>
      <c r="D511" s="63"/>
      <c r="E511" s="63"/>
      <c r="F511" s="850"/>
      <c r="G511" s="850"/>
      <c r="H511" s="862"/>
      <c r="I511" s="862"/>
      <c r="J511" s="862"/>
      <c r="K511" s="48"/>
      <c r="O511" s="666"/>
    </row>
    <row r="512" spans="1:15" s="678" customFormat="1" ht="12.75">
      <c r="A512" s="48"/>
      <c r="B512" s="48"/>
      <c r="C512" s="48"/>
      <c r="D512" s="63"/>
      <c r="E512" s="63"/>
      <c r="F512" s="850"/>
      <c r="G512" s="850"/>
      <c r="H512" s="862"/>
      <c r="I512" s="862"/>
      <c r="J512" s="862"/>
      <c r="K512" s="48"/>
      <c r="O512" s="666"/>
    </row>
    <row r="513" spans="1:15" s="678" customFormat="1" ht="12.75">
      <c r="A513" s="48"/>
      <c r="B513" s="48"/>
      <c r="C513" s="48"/>
      <c r="D513" s="63"/>
      <c r="E513" s="63"/>
      <c r="F513" s="850"/>
      <c r="G513" s="850"/>
      <c r="H513" s="862"/>
      <c r="I513" s="862"/>
      <c r="J513" s="862"/>
      <c r="K513" s="48"/>
      <c r="O513" s="666"/>
    </row>
    <row r="514" spans="1:15" s="678" customFormat="1" ht="12.75">
      <c r="A514" s="48"/>
      <c r="B514" s="48"/>
      <c r="C514" s="48"/>
      <c r="D514" s="48"/>
      <c r="E514" s="48"/>
      <c r="F514" s="844" t="s">
        <v>537</v>
      </c>
      <c r="G514" s="844"/>
      <c r="H514" s="862"/>
      <c r="I514" s="862"/>
      <c r="J514" s="862"/>
      <c r="K514" s="48"/>
      <c r="O514" s="666"/>
    </row>
    <row r="515" spans="1:15" s="678" customFormat="1" ht="12.75">
      <c r="A515" s="48"/>
      <c r="B515" s="846" t="s">
        <v>403</v>
      </c>
      <c r="C515" s="48"/>
      <c r="D515" s="48"/>
      <c r="E515" s="48"/>
      <c r="F515" s="847" t="e">
        <f>F59+#REF!</f>
        <v>#REF!</v>
      </c>
      <c r="G515" s="847"/>
      <c r="H515" s="862"/>
      <c r="I515" s="862"/>
      <c r="J515" s="862"/>
      <c r="K515" s="48"/>
      <c r="O515" s="666"/>
    </row>
    <row r="516" spans="1:15" s="678" customFormat="1" ht="12.75">
      <c r="A516" s="48"/>
      <c r="B516" s="48"/>
      <c r="C516" s="48"/>
      <c r="D516" s="48"/>
      <c r="E516" s="48"/>
      <c r="F516" s="48"/>
      <c r="G516" s="48"/>
      <c r="H516" s="862"/>
      <c r="I516" s="862"/>
      <c r="J516" s="862"/>
      <c r="K516" s="48"/>
      <c r="O516" s="666"/>
    </row>
    <row r="517" spans="1:15" s="678" customFormat="1" ht="12.75">
      <c r="A517" s="48"/>
      <c r="B517" s="852" t="s">
        <v>565</v>
      </c>
      <c r="C517" s="48"/>
      <c r="D517" s="48"/>
      <c r="E517" s="48"/>
      <c r="F517" s="48"/>
      <c r="G517" s="48"/>
      <c r="H517" s="862"/>
      <c r="I517" s="862"/>
      <c r="J517" s="862"/>
      <c r="K517" s="48"/>
      <c r="O517" s="666"/>
    </row>
    <row r="518" spans="1:15" s="678" customFormat="1" ht="12.75">
      <c r="A518" s="48"/>
      <c r="B518" s="48"/>
      <c r="C518" s="48"/>
      <c r="D518" s="48"/>
      <c r="E518" s="48"/>
      <c r="F518" s="853"/>
      <c r="G518" s="853"/>
      <c r="H518" s="862"/>
      <c r="I518" s="862"/>
      <c r="J518" s="862"/>
      <c r="K518" s="48"/>
      <c r="O518" s="666"/>
    </row>
  </sheetData>
  <sheetProtection sheet="1"/>
  <mergeCells count="6">
    <mergeCell ref="C24:D24"/>
    <mergeCell ref="H7:J7"/>
    <mergeCell ref="C25:D25"/>
    <mergeCell ref="C26:D26"/>
    <mergeCell ref="C28:D28"/>
    <mergeCell ref="C27:D27"/>
  </mergeCells>
  <conditionalFormatting sqref="H48 H16:H17">
    <cfRule type="expression" priority="19" dxfId="0" stopIfTrue="1">
      <formula>AND(($F16&gt;0),$H16="")</formula>
    </cfRule>
  </conditionalFormatting>
  <conditionalFormatting sqref="H18:H20">
    <cfRule type="expression" priority="18" dxfId="0" stopIfTrue="1">
      <formula>AND(($F18&gt;0),$H18="")</formula>
    </cfRule>
  </conditionalFormatting>
  <conditionalFormatting sqref="H21">
    <cfRule type="expression" priority="17" dxfId="0" stopIfTrue="1">
      <formula>AND(($F21&gt;0),$H21="")</formula>
    </cfRule>
  </conditionalFormatting>
  <conditionalFormatting sqref="H24">
    <cfRule type="expression" priority="16" dxfId="0" stopIfTrue="1">
      <formula>AND(($F24&gt;0),$H24="")</formula>
    </cfRule>
  </conditionalFormatting>
  <conditionalFormatting sqref="H26:H27">
    <cfRule type="expression" priority="15" dxfId="0" stopIfTrue="1">
      <formula>AND(($F26&gt;0),$H26="")</formula>
    </cfRule>
  </conditionalFormatting>
  <conditionalFormatting sqref="H28">
    <cfRule type="expression" priority="14" dxfId="0" stopIfTrue="1">
      <formula>AND(($F28&gt;0),$H28="")</formula>
    </cfRule>
  </conditionalFormatting>
  <conditionalFormatting sqref="H31">
    <cfRule type="expression" priority="13" dxfId="0" stopIfTrue="1">
      <formula>AND(($F31&gt;0),$H31="")</formula>
    </cfRule>
  </conditionalFormatting>
  <conditionalFormatting sqref="H32:H33">
    <cfRule type="expression" priority="12" dxfId="0" stopIfTrue="1">
      <formula>AND(($F32&gt;0),$H32="")</formula>
    </cfRule>
  </conditionalFormatting>
  <conditionalFormatting sqref="H34">
    <cfRule type="expression" priority="11" dxfId="0" stopIfTrue="1">
      <formula>AND(($F34&gt;0),$H34="")</formula>
    </cfRule>
  </conditionalFormatting>
  <conditionalFormatting sqref="H37:H38">
    <cfRule type="expression" priority="10" dxfId="0" stopIfTrue="1">
      <formula>AND(($F37&gt;0),$H37="")</formula>
    </cfRule>
  </conditionalFormatting>
  <conditionalFormatting sqref="H39">
    <cfRule type="expression" priority="9" dxfId="0" stopIfTrue="1">
      <formula>AND(($F39&gt;0),$H39="")</formula>
    </cfRule>
  </conditionalFormatting>
  <conditionalFormatting sqref="H40">
    <cfRule type="expression" priority="8" dxfId="0" stopIfTrue="1">
      <formula>AND(($F40&gt;0),$H40="")</formula>
    </cfRule>
  </conditionalFormatting>
  <conditionalFormatting sqref="H41:H42">
    <cfRule type="expression" priority="7" dxfId="0" stopIfTrue="1">
      <formula>AND(($F41&gt;0),$H41="")</formula>
    </cfRule>
  </conditionalFormatting>
  <conditionalFormatting sqref="H46:H47">
    <cfRule type="expression" priority="6" dxfId="0" stopIfTrue="1">
      <formula>AND(($F46&gt;0),$H46="")</formula>
    </cfRule>
  </conditionalFormatting>
  <conditionalFormatting sqref="H49:H50">
    <cfRule type="expression" priority="5" dxfId="0" stopIfTrue="1">
      <formula>AND(($F49&gt;0),$H49="")</formula>
    </cfRule>
  </conditionalFormatting>
  <conditionalFormatting sqref="H51">
    <cfRule type="expression" priority="4" dxfId="0" stopIfTrue="1">
      <formula>AND(($F51&gt;0),$H51="")</formula>
    </cfRule>
  </conditionalFormatting>
  <conditionalFormatting sqref="H25">
    <cfRule type="expression" priority="3" dxfId="0" stopIfTrue="1">
      <formula>AND(($F25&gt;0),$H25="")</formula>
    </cfRule>
  </conditionalFormatting>
  <conditionalFormatting sqref="H43">
    <cfRule type="expression" priority="2" dxfId="0" stopIfTrue="1">
      <formula>AND(($F43&gt;0),$H43="")</formula>
    </cfRule>
  </conditionalFormatting>
  <conditionalFormatting sqref="M7">
    <cfRule type="expression" priority="1" dxfId="0" stopIfTrue="1">
      <formula>AND(($F7&gt;0),$H7="")</formula>
    </cfRule>
  </conditionalFormatting>
  <dataValidations count="2">
    <dataValidation type="list" allowBlank="1" showInputMessage="1" showErrorMessage="1" prompt="Is financing PLANNED, is it APPLIED for or has it been CONFIRMED?&#10;" sqref="H40">
      <formula1>$O$2:$O$4</formula1>
    </dataValidation>
    <dataValidation type="list" allowBlank="1" showInputMessage="1" showErrorMessage="1" prompt="Is financing PLANNED, is it APPLIED for or has it been CONFIRMED?" sqref="H10:H13 H16:H21 H24:H28 H31:H34 H37:H39 H41:H43 H46:H51 H54:H56">
      <formula1>$O$2:$O$4</formula1>
    </dataValidation>
  </dataValidations>
  <printOptions/>
  <pageMargins left="0.3937007874015748" right="0" top="0.1968503937007874" bottom="0" header="0.31496062992125984" footer="0.31496062992125984"/>
  <pageSetup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dimension ref="A1:P826"/>
  <sheetViews>
    <sheetView zoomScalePageLayoutView="0" workbookViewId="0" topLeftCell="A1">
      <selection activeCell="A8" sqref="A8"/>
    </sheetView>
  </sheetViews>
  <sheetFormatPr defaultColWidth="11.421875" defaultRowHeight="12.75"/>
  <cols>
    <col min="1" max="1" width="2.140625" style="48" customWidth="1"/>
    <col min="2" max="2" width="21.8515625" style="48" customWidth="1"/>
    <col min="3" max="3" width="12.421875" style="48" customWidth="1"/>
    <col min="4" max="5" width="11.7109375" style="48" customWidth="1"/>
    <col min="6" max="6" width="5.8515625" style="48" customWidth="1"/>
    <col min="7" max="7" width="11.421875" style="48" customWidth="1"/>
    <col min="8" max="8" width="10.8515625" style="65" customWidth="1"/>
    <col min="9" max="9" width="12.57421875" style="48" customWidth="1"/>
    <col min="10" max="10" width="13.7109375" style="48" customWidth="1"/>
    <col min="11" max="11" width="11.7109375" style="48" customWidth="1"/>
    <col min="12" max="12" width="12.7109375" style="48" customWidth="1"/>
    <col min="13" max="13" width="12.7109375" style="678" customWidth="1"/>
    <col min="14" max="14" width="12.7109375" style="666" customWidth="1"/>
    <col min="15" max="16384" width="11.421875" style="48" customWidth="1"/>
  </cols>
  <sheetData>
    <row r="1" spans="2:14" ht="17.25" customHeight="1">
      <c r="B1" s="656" t="s">
        <v>526</v>
      </c>
      <c r="C1" s="656"/>
      <c r="D1" s="657"/>
      <c r="E1" s="657"/>
      <c r="F1" s="657"/>
      <c r="G1" s="658" t="s">
        <v>527</v>
      </c>
      <c r="H1" s="659"/>
      <c r="I1" s="660" t="s">
        <v>528</v>
      </c>
      <c r="J1" s="661"/>
      <c r="K1" s="662"/>
      <c r="L1" s="663"/>
      <c r="M1" s="50"/>
      <c r="N1" s="664" t="s">
        <v>529</v>
      </c>
    </row>
    <row r="2" spans="5:13" ht="6" customHeight="1">
      <c r="E2" s="49"/>
      <c r="F2" s="49"/>
      <c r="G2" s="664"/>
      <c r="I2" s="62"/>
      <c r="J2" s="665"/>
      <c r="K2" s="665"/>
      <c r="L2" s="653"/>
      <c r="M2" s="50"/>
    </row>
    <row r="3" spans="2:13" ht="16.5" customHeight="1">
      <c r="B3" s="667" t="s">
        <v>399</v>
      </c>
      <c r="C3" s="668"/>
      <c r="D3" s="669"/>
      <c r="E3" s="669"/>
      <c r="F3" s="669"/>
      <c r="G3" s="658" t="s">
        <v>530</v>
      </c>
      <c r="H3" s="670"/>
      <c r="I3" s="660" t="s">
        <v>531</v>
      </c>
      <c r="J3" s="671"/>
      <c r="K3" s="672"/>
      <c r="L3" s="673"/>
      <c r="M3" s="50"/>
    </row>
    <row r="4" spans="2:14" ht="16.5" customHeight="1" thickBot="1">
      <c r="B4" s="667"/>
      <c r="C4" s="667"/>
      <c r="D4" s="667"/>
      <c r="E4" s="674"/>
      <c r="F4" s="675"/>
      <c r="G4" s="658"/>
      <c r="H4" s="676"/>
      <c r="I4" s="677"/>
      <c r="J4" s="49"/>
      <c r="K4" s="49"/>
      <c r="L4" s="49"/>
      <c r="N4" s="679"/>
    </row>
    <row r="5" spans="2:14" ht="16.5" customHeight="1">
      <c r="B5" s="680" t="s">
        <v>403</v>
      </c>
      <c r="C5" s="681">
        <f>C11</f>
        <v>0</v>
      </c>
      <c r="D5" s="682">
        <f>C50</f>
        <v>0</v>
      </c>
      <c r="E5" s="681">
        <f>C89</f>
        <v>0</v>
      </c>
      <c r="F5" s="934">
        <f>C128</f>
        <v>0</v>
      </c>
      <c r="G5" s="934"/>
      <c r="H5" s="683">
        <f>C167</f>
        <v>0</v>
      </c>
      <c r="J5" s="684" t="s">
        <v>532</v>
      </c>
      <c r="K5" s="685"/>
      <c r="L5" s="685"/>
      <c r="M5" s="686"/>
      <c r="N5" s="687"/>
    </row>
    <row r="6" spans="2:14" ht="16.5" customHeight="1">
      <c r="B6" s="688"/>
      <c r="C6" s="689">
        <f>C10</f>
        <v>0</v>
      </c>
      <c r="D6" s="689">
        <f>C49</f>
        <v>0</v>
      </c>
      <c r="E6" s="689">
        <f>C88</f>
        <v>0</v>
      </c>
      <c r="F6" s="935">
        <f>C127</f>
        <v>0</v>
      </c>
      <c r="G6" s="935"/>
      <c r="H6" s="690">
        <f>C166</f>
        <v>0</v>
      </c>
      <c r="J6" s="691"/>
      <c r="K6" s="692"/>
      <c r="L6" s="692"/>
      <c r="M6" s="693"/>
      <c r="N6" s="694"/>
    </row>
    <row r="7" spans="2:14" ht="16.5" customHeight="1">
      <c r="B7" s="695"/>
      <c r="C7" s="696">
        <f>G46</f>
        <v>0</v>
      </c>
      <c r="D7" s="697">
        <f>G85</f>
        <v>0</v>
      </c>
      <c r="E7" s="697">
        <f>G124</f>
        <v>0</v>
      </c>
      <c r="F7" s="936">
        <f>G163</f>
        <v>0</v>
      </c>
      <c r="G7" s="936"/>
      <c r="H7" s="697">
        <f>G202</f>
        <v>0</v>
      </c>
      <c r="J7" s="698">
        <f>C7+D7+E7+F7+H7</f>
        <v>0</v>
      </c>
      <c r="K7" s="699"/>
      <c r="L7" s="699"/>
      <c r="M7" s="700"/>
      <c r="N7" s="701"/>
    </row>
    <row r="8" spans="2:14" ht="16.5" customHeight="1" thickBot="1">
      <c r="B8" s="702"/>
      <c r="C8" s="703" t="e">
        <f>H46</f>
        <v>#DIV/0!</v>
      </c>
      <c r="D8" s="704" t="e">
        <f>H85</f>
        <v>#DIV/0!</v>
      </c>
      <c r="E8" s="704" t="e">
        <f>H124</f>
        <v>#DIV/0!</v>
      </c>
      <c r="F8" s="937" t="e">
        <f>H163</f>
        <v>#DIV/0!</v>
      </c>
      <c r="G8" s="937"/>
      <c r="H8" s="704" t="e">
        <f>H202</f>
        <v>#DIV/0!</v>
      </c>
      <c r="I8" s="705"/>
      <c r="J8" s="704" t="e">
        <f>C8+D8+E8+F8+H8</f>
        <v>#DIV/0!</v>
      </c>
      <c r="K8" s="705"/>
      <c r="L8" s="705"/>
      <c r="M8" s="706"/>
      <c r="N8" s="679"/>
    </row>
    <row r="9" spans="2:14" ht="16.5" customHeight="1">
      <c r="B9" s="707"/>
      <c r="C9" s="708"/>
      <c r="D9" s="708"/>
      <c r="E9" s="709"/>
      <c r="F9" s="709"/>
      <c r="G9" s="708"/>
      <c r="H9" s="708"/>
      <c r="I9" s="710"/>
      <c r="J9" s="711"/>
      <c r="K9" s="49"/>
      <c r="L9" s="49"/>
      <c r="M9" s="50"/>
      <c r="N9" s="578"/>
    </row>
    <row r="10" spans="1:14" ht="17.25" customHeight="1">
      <c r="A10" s="49"/>
      <c r="B10" s="712" t="s">
        <v>533</v>
      </c>
      <c r="C10" s="713"/>
      <c r="G10" s="658"/>
      <c r="H10" s="676"/>
      <c r="I10" s="49"/>
      <c r="J10" s="49"/>
      <c r="L10" s="714" t="s">
        <v>534</v>
      </c>
      <c r="M10" s="714" t="s">
        <v>535</v>
      </c>
      <c r="N10" s="715" t="s">
        <v>525</v>
      </c>
    </row>
    <row r="11" spans="1:14" ht="17.25" customHeight="1">
      <c r="A11" s="49"/>
      <c r="B11" s="715" t="s">
        <v>536</v>
      </c>
      <c r="C11" s="716"/>
      <c r="D11" s="715"/>
      <c r="E11" s="717"/>
      <c r="F11" s="717"/>
      <c r="G11" s="714" t="s">
        <v>537</v>
      </c>
      <c r="I11" s="718">
        <f>$J$1</f>
        <v>0</v>
      </c>
      <c r="J11" s="718">
        <f>$K$1</f>
        <v>0</v>
      </c>
      <c r="K11" s="719">
        <f>$L$1</f>
        <v>0</v>
      </c>
      <c r="L11" s="720" t="s">
        <v>538</v>
      </c>
      <c r="M11" s="720" t="s">
        <v>539</v>
      </c>
      <c r="N11" s="721"/>
    </row>
    <row r="12" spans="2:14" s="722" customFormat="1" ht="15" customHeight="1">
      <c r="B12" s="723" t="s">
        <v>540</v>
      </c>
      <c r="C12" s="724"/>
      <c r="D12" s="724"/>
      <c r="E12" s="725"/>
      <c r="F12" s="725"/>
      <c r="G12" s="726"/>
      <c r="H12" s="727" t="s">
        <v>541</v>
      </c>
      <c r="I12" s="728"/>
      <c r="J12" s="728"/>
      <c r="K12" s="729"/>
      <c r="L12" s="729"/>
      <c r="M12" s="730"/>
      <c r="N12" s="731"/>
    </row>
    <row r="13" spans="2:14" ht="15" customHeight="1">
      <c r="B13" s="938" t="s">
        <v>542</v>
      </c>
      <c r="C13" s="939"/>
      <c r="D13" s="939"/>
      <c r="E13" s="940"/>
      <c r="F13" s="732"/>
      <c r="G13" s="733"/>
      <c r="H13" s="734" t="e">
        <f>+G13/$J$7</f>
        <v>#DIV/0!</v>
      </c>
      <c r="I13" s="735">
        <f>G13*ca</f>
        <v>0</v>
      </c>
      <c r="J13" s="735">
        <f>G13*cb</f>
        <v>0</v>
      </c>
      <c r="K13" s="735">
        <f>I13*cc</f>
        <v>0</v>
      </c>
      <c r="L13" s="736"/>
      <c r="M13" s="736"/>
      <c r="N13" s="737"/>
    </row>
    <row r="14" spans="2:14" ht="15" customHeight="1">
      <c r="B14" s="941" t="s">
        <v>543</v>
      </c>
      <c r="C14" s="940"/>
      <c r="D14" s="940"/>
      <c r="E14" s="940"/>
      <c r="F14" s="732"/>
      <c r="G14" s="733"/>
      <c r="H14" s="734" t="e">
        <f>+G14/$J$7</f>
        <v>#DIV/0!</v>
      </c>
      <c r="I14" s="735">
        <f>G14*ca</f>
        <v>0</v>
      </c>
      <c r="J14" s="735">
        <f>G14*cb</f>
        <v>0</v>
      </c>
      <c r="K14" s="735">
        <f>I14*cc</f>
        <v>0</v>
      </c>
      <c r="L14" s="736"/>
      <c r="M14" s="736"/>
      <c r="N14" s="737"/>
    </row>
    <row r="15" spans="2:14" ht="15" customHeight="1">
      <c r="B15" s="738"/>
      <c r="C15" s="739"/>
      <c r="D15" s="739"/>
      <c r="E15" s="740" t="s">
        <v>397</v>
      </c>
      <c r="F15" s="740"/>
      <c r="G15" s="699">
        <f>SUM(G13:G14)</f>
        <v>0</v>
      </c>
      <c r="H15" s="741" t="e">
        <f>+G15/$J$7</f>
        <v>#DIV/0!</v>
      </c>
      <c r="I15" s="699">
        <f>SUM(I13:I14)</f>
        <v>0</v>
      </c>
      <c r="J15" s="699">
        <f>SUM(J13:J14)</f>
        <v>0</v>
      </c>
      <c r="K15" s="742">
        <f>SUM(K13:K14)</f>
        <v>0</v>
      </c>
      <c r="L15" s="743"/>
      <c r="M15" s="743"/>
      <c r="N15" s="744"/>
    </row>
    <row r="16" spans="2:14" s="722" customFormat="1" ht="15" customHeight="1">
      <c r="B16" s="723" t="s">
        <v>544</v>
      </c>
      <c r="C16" s="745"/>
      <c r="D16" s="745"/>
      <c r="E16" s="725"/>
      <c r="F16" s="725"/>
      <c r="G16" s="746"/>
      <c r="H16" s="728"/>
      <c r="I16" s="728"/>
      <c r="J16" s="728"/>
      <c r="K16" s="729"/>
      <c r="L16" s="747"/>
      <c r="M16" s="747"/>
      <c r="N16" s="748"/>
    </row>
    <row r="17" spans="2:14" ht="15" customHeight="1">
      <c r="B17" s="938"/>
      <c r="C17" s="939"/>
      <c r="D17" s="939"/>
      <c r="E17" s="939"/>
      <c r="F17" s="732"/>
      <c r="G17" s="733"/>
      <c r="H17" s="734" t="e">
        <f>+G17/$J$7</f>
        <v>#DIV/0!</v>
      </c>
      <c r="I17" s="735">
        <f>G17*ca</f>
        <v>0</v>
      </c>
      <c r="J17" s="735">
        <f>G17*cb</f>
        <v>0</v>
      </c>
      <c r="K17" s="735">
        <f>I17*cc</f>
        <v>0</v>
      </c>
      <c r="L17" s="736"/>
      <c r="M17" s="736"/>
      <c r="N17" s="749"/>
    </row>
    <row r="18" spans="2:14" ht="15" customHeight="1">
      <c r="B18" s="941"/>
      <c r="C18" s="940"/>
      <c r="D18" s="940"/>
      <c r="E18" s="940"/>
      <c r="F18" s="732"/>
      <c r="G18" s="733"/>
      <c r="H18" s="734" t="e">
        <f>+G18/$J$7</f>
        <v>#DIV/0!</v>
      </c>
      <c r="I18" s="735">
        <f>G18*ca</f>
        <v>0</v>
      </c>
      <c r="J18" s="735">
        <f>G18*cb</f>
        <v>0</v>
      </c>
      <c r="K18" s="735">
        <f>I18*cc</f>
        <v>0</v>
      </c>
      <c r="L18" s="736"/>
      <c r="M18" s="736"/>
      <c r="N18" s="749"/>
    </row>
    <row r="19" spans="2:14" ht="15" customHeight="1">
      <c r="B19" s="750"/>
      <c r="C19" s="739"/>
      <c r="D19" s="739"/>
      <c r="E19" s="740" t="s">
        <v>397</v>
      </c>
      <c r="F19" s="740"/>
      <c r="G19" s="699">
        <f>SUM(G17:G18)</f>
        <v>0</v>
      </c>
      <c r="H19" s="741" t="e">
        <f>+G19/$J$7</f>
        <v>#DIV/0!</v>
      </c>
      <c r="I19" s="699">
        <f>SUM(I17:I18)</f>
        <v>0</v>
      </c>
      <c r="J19" s="699">
        <f>SUM(J17:J18)</f>
        <v>0</v>
      </c>
      <c r="K19" s="742">
        <f>SUM(K17:K18)</f>
        <v>0</v>
      </c>
      <c r="L19" s="751"/>
      <c r="M19" s="751"/>
      <c r="N19" s="752"/>
    </row>
    <row r="20" spans="2:14" s="722" customFormat="1" ht="15" customHeight="1">
      <c r="B20" s="753" t="s">
        <v>545</v>
      </c>
      <c r="C20" s="754"/>
      <c r="D20" s="754"/>
      <c r="E20" s="725"/>
      <c r="F20" s="725"/>
      <c r="G20" s="746"/>
      <c r="H20" s="728"/>
      <c r="I20" s="728"/>
      <c r="J20" s="728"/>
      <c r="K20" s="729"/>
      <c r="L20" s="747"/>
      <c r="M20" s="747"/>
      <c r="N20" s="748"/>
    </row>
    <row r="21" spans="2:14" ht="15" customHeight="1">
      <c r="B21" s="941"/>
      <c r="C21" s="940"/>
      <c r="D21" s="940"/>
      <c r="E21" s="940"/>
      <c r="F21" s="732"/>
      <c r="G21" s="733"/>
      <c r="H21" s="734" t="e">
        <f>+G21/$J$7</f>
        <v>#DIV/0!</v>
      </c>
      <c r="I21" s="735">
        <f>G21*ca</f>
        <v>0</v>
      </c>
      <c r="J21" s="735">
        <f>G21*cb</f>
        <v>0</v>
      </c>
      <c r="K21" s="735">
        <f>I21*cc</f>
        <v>0</v>
      </c>
      <c r="L21" s="736"/>
      <c r="M21" s="736"/>
      <c r="N21" s="749"/>
    </row>
    <row r="22" spans="2:14" ht="15" customHeight="1">
      <c r="B22" s="750"/>
      <c r="C22" s="755"/>
      <c r="D22" s="739"/>
      <c r="E22" s="740" t="s">
        <v>397</v>
      </c>
      <c r="F22" s="740"/>
      <c r="G22" s="699">
        <f>SUM(G21:G21)</f>
        <v>0</v>
      </c>
      <c r="H22" s="741" t="e">
        <f>+G22/$J$7</f>
        <v>#DIV/0!</v>
      </c>
      <c r="I22" s="699">
        <f>SUM(I21)</f>
        <v>0</v>
      </c>
      <c r="J22" s="699">
        <f>SUM(J21)</f>
        <v>0</v>
      </c>
      <c r="K22" s="742">
        <f>SUM(K21)</f>
        <v>0</v>
      </c>
      <c r="L22" s="756"/>
      <c r="M22" s="756"/>
      <c r="N22" s="752"/>
    </row>
    <row r="23" spans="2:14" s="722" customFormat="1" ht="15" customHeight="1">
      <c r="B23" s="753" t="s">
        <v>546</v>
      </c>
      <c r="C23" s="757"/>
      <c r="D23" s="757"/>
      <c r="E23" s="725"/>
      <c r="F23" s="725"/>
      <c r="G23" s="746"/>
      <c r="H23" s="728"/>
      <c r="I23" s="728"/>
      <c r="J23" s="728"/>
      <c r="K23" s="729"/>
      <c r="L23" s="747"/>
      <c r="M23" s="747"/>
      <c r="N23" s="748"/>
    </row>
    <row r="24" spans="2:14" ht="15" customHeight="1">
      <c r="B24" s="938"/>
      <c r="C24" s="939"/>
      <c r="D24" s="939"/>
      <c r="E24" s="939"/>
      <c r="F24" s="732"/>
      <c r="G24" s="733"/>
      <c r="H24" s="734" t="e">
        <f>+G24/$J$7</f>
        <v>#DIV/0!</v>
      </c>
      <c r="I24" s="735">
        <f>G24*ca</f>
        <v>0</v>
      </c>
      <c r="J24" s="735">
        <f>G24*cb</f>
        <v>0</v>
      </c>
      <c r="K24" s="735">
        <f>I24*cc</f>
        <v>0</v>
      </c>
      <c r="L24" s="736"/>
      <c r="M24" s="736"/>
      <c r="N24" s="749"/>
    </row>
    <row r="25" spans="2:14" ht="15" customHeight="1">
      <c r="B25" s="758"/>
      <c r="C25" s="732"/>
      <c r="D25" s="732"/>
      <c r="E25" s="732"/>
      <c r="F25" s="732"/>
      <c r="G25" s="733"/>
      <c r="H25" s="734" t="e">
        <f>+G25/$J$7</f>
        <v>#DIV/0!</v>
      </c>
      <c r="I25" s="735">
        <f>G25*ca</f>
        <v>0</v>
      </c>
      <c r="J25" s="735">
        <f>G25*cb</f>
        <v>0</v>
      </c>
      <c r="K25" s="735">
        <f>I25*cc</f>
        <v>0</v>
      </c>
      <c r="L25" s="736"/>
      <c r="M25" s="736"/>
      <c r="N25" s="749"/>
    </row>
    <row r="26" spans="2:14" ht="15" customHeight="1">
      <c r="B26" s="750"/>
      <c r="C26" s="739"/>
      <c r="D26" s="739"/>
      <c r="E26" s="740" t="s">
        <v>397</v>
      </c>
      <c r="F26" s="740"/>
      <c r="G26" s="699">
        <f>SUM(G24:G24)</f>
        <v>0</v>
      </c>
      <c r="H26" s="741" t="e">
        <f>+G26/$J$7</f>
        <v>#DIV/0!</v>
      </c>
      <c r="I26" s="699">
        <f>SUM(I24:I24)</f>
        <v>0</v>
      </c>
      <c r="J26" s="699">
        <f>SUM(J24:J24)</f>
        <v>0</v>
      </c>
      <c r="K26" s="742">
        <f>SUM(K24:K24)</f>
        <v>0</v>
      </c>
      <c r="L26" s="759"/>
      <c r="M26" s="751"/>
      <c r="N26" s="752"/>
    </row>
    <row r="27" spans="2:14" s="666" customFormat="1" ht="15" customHeight="1">
      <c r="B27" s="760" t="s">
        <v>547</v>
      </c>
      <c r="C27" s="761"/>
      <c r="D27" s="761"/>
      <c r="E27" s="762"/>
      <c r="F27" s="762"/>
      <c r="G27" s="763"/>
      <c r="H27" s="764"/>
      <c r="I27" s="764"/>
      <c r="J27" s="764"/>
      <c r="K27" s="765"/>
      <c r="L27" s="766"/>
      <c r="M27" s="766"/>
      <c r="N27" s="767"/>
    </row>
    <row r="28" spans="2:14" ht="15" customHeight="1">
      <c r="B28" s="938"/>
      <c r="C28" s="939"/>
      <c r="D28" s="939"/>
      <c r="E28" s="939"/>
      <c r="F28" s="732"/>
      <c r="G28" s="733"/>
      <c r="H28" s="734" t="e">
        <f aca="true" t="shared" si="0" ref="H28:H33">+G28/$J$7</f>
        <v>#DIV/0!</v>
      </c>
      <c r="I28" s="735">
        <f>G28*ca</f>
        <v>0</v>
      </c>
      <c r="J28" s="735">
        <f>G28*cb</f>
        <v>0</v>
      </c>
      <c r="K28" s="735">
        <f>I28*cc</f>
        <v>0</v>
      </c>
      <c r="L28" s="736"/>
      <c r="M28" s="736"/>
      <c r="N28" s="749"/>
    </row>
    <row r="29" spans="2:14" ht="15" customHeight="1">
      <c r="B29" s="942"/>
      <c r="C29" s="943"/>
      <c r="D29" s="943"/>
      <c r="E29" s="943"/>
      <c r="F29" s="768"/>
      <c r="G29" s="733"/>
      <c r="H29" s="734" t="e">
        <f t="shared" si="0"/>
        <v>#DIV/0!</v>
      </c>
      <c r="I29" s="735">
        <f>G29*ca</f>
        <v>0</v>
      </c>
      <c r="J29" s="735">
        <f>G29*cb</f>
        <v>0</v>
      </c>
      <c r="K29" s="735">
        <f>I29*cc</f>
        <v>0</v>
      </c>
      <c r="L29" s="736"/>
      <c r="M29" s="736"/>
      <c r="N29" s="749"/>
    </row>
    <row r="30" spans="2:14" ht="15" customHeight="1">
      <c r="B30" s="941"/>
      <c r="C30" s="940"/>
      <c r="D30" s="940"/>
      <c r="E30" s="940"/>
      <c r="F30" s="732"/>
      <c r="G30" s="733"/>
      <c r="H30" s="734" t="e">
        <f t="shared" si="0"/>
        <v>#DIV/0!</v>
      </c>
      <c r="I30" s="735">
        <f>G30*ca</f>
        <v>0</v>
      </c>
      <c r="J30" s="735">
        <f>G30*cb</f>
        <v>0</v>
      </c>
      <c r="K30" s="735">
        <f>I30*cc</f>
        <v>0</v>
      </c>
      <c r="L30" s="736"/>
      <c r="M30" s="736"/>
      <c r="N30" s="749"/>
    </row>
    <row r="31" spans="2:14" ht="15" customHeight="1">
      <c r="B31" s="758"/>
      <c r="C31" s="732"/>
      <c r="D31" s="732"/>
      <c r="E31" s="732"/>
      <c r="F31" s="732"/>
      <c r="G31" s="733"/>
      <c r="H31" s="734" t="e">
        <f t="shared" si="0"/>
        <v>#DIV/0!</v>
      </c>
      <c r="I31" s="735">
        <f>G31*ca</f>
        <v>0</v>
      </c>
      <c r="J31" s="735">
        <f>G31*cb</f>
        <v>0</v>
      </c>
      <c r="K31" s="735">
        <f>I31*cc</f>
        <v>0</v>
      </c>
      <c r="L31" s="736"/>
      <c r="M31" s="736"/>
      <c r="N31" s="749"/>
    </row>
    <row r="32" spans="2:16" ht="15" customHeight="1">
      <c r="B32" s="941"/>
      <c r="C32" s="940"/>
      <c r="D32" s="940"/>
      <c r="E32" s="940"/>
      <c r="F32" s="732"/>
      <c r="G32" s="733"/>
      <c r="H32" s="734" t="e">
        <f t="shared" si="0"/>
        <v>#DIV/0!</v>
      </c>
      <c r="I32" s="735">
        <f>G32*ca</f>
        <v>0</v>
      </c>
      <c r="J32" s="735">
        <f>G32*cb</f>
        <v>0</v>
      </c>
      <c r="K32" s="735">
        <f>I32*cc</f>
        <v>0</v>
      </c>
      <c r="L32" s="736"/>
      <c r="M32" s="736"/>
      <c r="N32" s="749"/>
      <c r="P32" s="769"/>
    </row>
    <row r="33" spans="2:14" ht="15" customHeight="1">
      <c r="B33" s="750"/>
      <c r="C33" s="739"/>
      <c r="D33" s="739"/>
      <c r="E33" s="740" t="s">
        <v>397</v>
      </c>
      <c r="F33" s="740"/>
      <c r="G33" s="699">
        <f>SUM(G28:G32)</f>
        <v>0</v>
      </c>
      <c r="H33" s="741" t="e">
        <f t="shared" si="0"/>
        <v>#DIV/0!</v>
      </c>
      <c r="I33" s="699">
        <f>SUM(I28:I32)</f>
        <v>0</v>
      </c>
      <c r="J33" s="699">
        <f>SUM(J28:J32)</f>
        <v>0</v>
      </c>
      <c r="K33" s="742">
        <f>SUM(K28:K32)</f>
        <v>0</v>
      </c>
      <c r="L33" s="759"/>
      <c r="M33" s="751"/>
      <c r="N33" s="752"/>
    </row>
    <row r="34" spans="2:14" s="722" customFormat="1" ht="15" customHeight="1">
      <c r="B34" s="753" t="s">
        <v>548</v>
      </c>
      <c r="C34" s="754"/>
      <c r="D34" s="754"/>
      <c r="E34" s="725"/>
      <c r="F34" s="725"/>
      <c r="G34" s="746"/>
      <c r="H34" s="728"/>
      <c r="I34" s="728"/>
      <c r="J34" s="728"/>
      <c r="K34" s="729"/>
      <c r="L34" s="747"/>
      <c r="M34" s="747"/>
      <c r="N34" s="748"/>
    </row>
    <row r="35" spans="2:14" ht="15" customHeight="1">
      <c r="B35" s="938"/>
      <c r="C35" s="939"/>
      <c r="D35" s="939"/>
      <c r="E35" s="939"/>
      <c r="F35" s="732"/>
      <c r="G35" s="733"/>
      <c r="H35" s="734" t="e">
        <f aca="true" t="shared" si="1" ref="H35:H40">+G35/$J$7</f>
        <v>#DIV/0!</v>
      </c>
      <c r="I35" s="735">
        <f>G35*ca</f>
        <v>0</v>
      </c>
      <c r="J35" s="735">
        <f>G35*cb</f>
        <v>0</v>
      </c>
      <c r="K35" s="735">
        <f>I35*cc</f>
        <v>0</v>
      </c>
      <c r="L35" s="736"/>
      <c r="M35" s="736"/>
      <c r="N35" s="749"/>
    </row>
    <row r="36" spans="2:14" ht="15" customHeight="1">
      <c r="B36" s="941"/>
      <c r="C36" s="940"/>
      <c r="D36" s="940"/>
      <c r="E36" s="940"/>
      <c r="F36" s="732"/>
      <c r="G36" s="733"/>
      <c r="H36" s="734" t="e">
        <f t="shared" si="1"/>
        <v>#DIV/0!</v>
      </c>
      <c r="I36" s="735">
        <f>G36*ca</f>
        <v>0</v>
      </c>
      <c r="J36" s="735">
        <f>G36*cb</f>
        <v>0</v>
      </c>
      <c r="K36" s="735">
        <f>I36*cc</f>
        <v>0</v>
      </c>
      <c r="L36" s="736"/>
      <c r="M36" s="736"/>
      <c r="N36" s="749"/>
    </row>
    <row r="37" spans="2:14" ht="15" customHeight="1" thickBot="1">
      <c r="B37" s="770"/>
      <c r="C37" s="771"/>
      <c r="D37" s="771"/>
      <c r="E37" s="772" t="s">
        <v>397</v>
      </c>
      <c r="F37" s="772"/>
      <c r="G37" s="773">
        <f>SUM(G35:G36)</f>
        <v>0</v>
      </c>
      <c r="H37" s="774" t="e">
        <f t="shared" si="1"/>
        <v>#DIV/0!</v>
      </c>
      <c r="I37" s="773">
        <f>SUM(I35:I36)</f>
        <v>0</v>
      </c>
      <c r="J37" s="773">
        <f>SUM(J35:J36)</f>
        <v>0</v>
      </c>
      <c r="K37" s="773">
        <f>SUM(K35:K36)</f>
        <v>0</v>
      </c>
      <c r="L37" s="775"/>
      <c r="M37" s="775"/>
      <c r="N37" s="776"/>
    </row>
    <row r="38" spans="2:14" ht="15" customHeight="1">
      <c r="B38" s="777"/>
      <c r="C38" s="778"/>
      <c r="D38" s="779"/>
      <c r="E38" s="780" t="s">
        <v>549</v>
      </c>
      <c r="F38" s="780"/>
      <c r="G38" s="781">
        <f>G37+G33+G26+G19+G15</f>
        <v>0</v>
      </c>
      <c r="H38" s="782" t="e">
        <f t="shared" si="1"/>
        <v>#DIV/0!</v>
      </c>
      <c r="I38" s="783"/>
      <c r="J38" s="783"/>
      <c r="K38" s="784"/>
      <c r="L38" s="785"/>
      <c r="M38" s="785"/>
      <c r="N38" s="786"/>
    </row>
    <row r="39" spans="2:15" ht="15" customHeight="1">
      <c r="B39" s="787" t="s">
        <v>550</v>
      </c>
      <c r="C39" s="788" t="s">
        <v>397</v>
      </c>
      <c r="D39" s="789"/>
      <c r="E39" s="790" t="s">
        <v>551</v>
      </c>
      <c r="F39" s="791"/>
      <c r="G39" s="792">
        <f>D39*F39</f>
        <v>0</v>
      </c>
      <c r="H39" s="793" t="e">
        <f t="shared" si="1"/>
        <v>#DIV/0!</v>
      </c>
      <c r="I39" s="794">
        <f>G39*ca</f>
        <v>0</v>
      </c>
      <c r="J39" s="794">
        <f>G39*cb</f>
        <v>0</v>
      </c>
      <c r="K39" s="794">
        <f>I39*cc</f>
        <v>0</v>
      </c>
      <c r="L39" s="795"/>
      <c r="M39" s="795"/>
      <c r="N39" s="796"/>
      <c r="O39" s="797"/>
    </row>
    <row r="40" spans="2:15" ht="15" customHeight="1">
      <c r="B40" s="798" t="s">
        <v>552</v>
      </c>
      <c r="C40" s="788" t="s">
        <v>397</v>
      </c>
      <c r="D40" s="799"/>
      <c r="E40" s="790" t="s">
        <v>551</v>
      </c>
      <c r="F40" s="791"/>
      <c r="G40" s="792">
        <f>D40*F40</f>
        <v>0</v>
      </c>
      <c r="H40" s="734" t="e">
        <f t="shared" si="1"/>
        <v>#DIV/0!</v>
      </c>
      <c r="I40" s="800">
        <f>G40*ca</f>
        <v>0</v>
      </c>
      <c r="J40" s="735">
        <f>G40*cb</f>
        <v>0</v>
      </c>
      <c r="K40" s="735">
        <f>I40*cc</f>
        <v>0</v>
      </c>
      <c r="L40" s="736"/>
      <c r="M40" s="736"/>
      <c r="N40" s="749"/>
      <c r="O40" s="797"/>
    </row>
    <row r="41" spans="2:14" ht="15" customHeight="1">
      <c r="B41" s="787" t="s">
        <v>553</v>
      </c>
      <c r="C41" s="801"/>
      <c r="D41" s="802"/>
      <c r="E41" s="803"/>
      <c r="F41" s="804"/>
      <c r="G41" s="805"/>
      <c r="H41" s="805"/>
      <c r="I41" s="805"/>
      <c r="J41" s="805"/>
      <c r="K41" s="806"/>
      <c r="L41" s="807"/>
      <c r="M41" s="807"/>
      <c r="N41" s="808"/>
    </row>
    <row r="42" spans="2:15" ht="15" customHeight="1">
      <c r="B42" s="758"/>
      <c r="C42" s="788" t="s">
        <v>397</v>
      </c>
      <c r="D42" s="809"/>
      <c r="E42" s="790" t="s">
        <v>551</v>
      </c>
      <c r="F42" s="791"/>
      <c r="G42" s="792">
        <f>D42*F42</f>
        <v>0</v>
      </c>
      <c r="H42" s="734" t="e">
        <f>+G42/$J$7</f>
        <v>#DIV/0!</v>
      </c>
      <c r="I42" s="800">
        <f>G42*ca</f>
        <v>0</v>
      </c>
      <c r="J42" s="735">
        <f>G42*cb</f>
        <v>0</v>
      </c>
      <c r="K42" s="735">
        <f>I42*cc</f>
        <v>0</v>
      </c>
      <c r="L42" s="736"/>
      <c r="M42" s="736"/>
      <c r="N42" s="749"/>
      <c r="O42" s="797"/>
    </row>
    <row r="43" spans="2:15" ht="15" customHeight="1">
      <c r="B43" s="798" t="s">
        <v>554</v>
      </c>
      <c r="C43" s="810"/>
      <c r="D43" s="811"/>
      <c r="E43" s="812"/>
      <c r="F43" s="812"/>
      <c r="G43" s="805"/>
      <c r="H43" s="805"/>
      <c r="I43" s="805"/>
      <c r="J43" s="805"/>
      <c r="K43" s="806"/>
      <c r="L43" s="807"/>
      <c r="M43" s="807"/>
      <c r="N43" s="808"/>
      <c r="O43" s="813"/>
    </row>
    <row r="44" spans="2:15" ht="15" customHeight="1">
      <c r="B44" s="758"/>
      <c r="C44" s="814" t="s">
        <v>397</v>
      </c>
      <c r="D44" s="809"/>
      <c r="E44" s="790" t="s">
        <v>551</v>
      </c>
      <c r="F44" s="815"/>
      <c r="G44" s="792">
        <f>D44*F44</f>
        <v>0</v>
      </c>
      <c r="H44" s="734" t="e">
        <f>+G44/$J$7</f>
        <v>#DIV/0!</v>
      </c>
      <c r="I44" s="800">
        <f>G44*ca</f>
        <v>0</v>
      </c>
      <c r="J44" s="735">
        <f>G44*cb</f>
        <v>0</v>
      </c>
      <c r="K44" s="735">
        <f>I44*cc</f>
        <v>0</v>
      </c>
      <c r="L44" s="736"/>
      <c r="M44" s="736"/>
      <c r="N44" s="749"/>
      <c r="O44" s="797"/>
    </row>
    <row r="45" spans="2:14" ht="8.25" customHeight="1" thickBot="1">
      <c r="B45" s="816"/>
      <c r="C45" s="817"/>
      <c r="D45" s="817"/>
      <c r="E45" s="817"/>
      <c r="F45" s="817"/>
      <c r="G45" s="817"/>
      <c r="H45" s="818"/>
      <c r="I45" s="818"/>
      <c r="J45" s="818"/>
      <c r="K45" s="819"/>
      <c r="L45" s="820"/>
      <c r="M45" s="820"/>
      <c r="N45" s="821"/>
    </row>
    <row r="46" spans="2:14" ht="15" customHeight="1">
      <c r="B46" s="822"/>
      <c r="C46" s="822"/>
      <c r="D46" s="822"/>
      <c r="E46" s="823" t="s">
        <v>555</v>
      </c>
      <c r="F46" s="823"/>
      <c r="G46" s="699">
        <f>G15+G19+G22+G26+G33+G37+G39+G40+G42+G44</f>
        <v>0</v>
      </c>
      <c r="H46" s="824" t="e">
        <f>G46/$J$7</f>
        <v>#DIV/0!</v>
      </c>
      <c r="I46" s="699">
        <f>I15+I19+I33+I37+I39+I42+I44</f>
        <v>0</v>
      </c>
      <c r="J46" s="699">
        <f>J15+J19+J33+J37+J39+J42+J44</f>
        <v>0</v>
      </c>
      <c r="K46" s="699">
        <f>K15+K19+K33+K37+K39+K42+K44</f>
        <v>0</v>
      </c>
      <c r="L46" s="665"/>
      <c r="M46" s="825"/>
      <c r="N46" s="826"/>
    </row>
    <row r="47" spans="1:14" ht="12.75">
      <c r="A47" s="49"/>
      <c r="B47" s="49"/>
      <c r="C47" s="49"/>
      <c r="D47" s="49"/>
      <c r="E47" s="49"/>
      <c r="F47" s="49"/>
      <c r="G47" s="49"/>
      <c r="H47" s="66"/>
      <c r="I47" s="827"/>
      <c r="J47" s="827"/>
      <c r="K47" s="49"/>
      <c r="L47" s="49"/>
      <c r="M47" s="49"/>
      <c r="N47" s="664" t="s">
        <v>556</v>
      </c>
    </row>
    <row r="48" spans="1:14" ht="16.5" customHeight="1">
      <c r="A48" s="49"/>
      <c r="B48" s="49"/>
      <c r="C48" s="49"/>
      <c r="D48" s="49"/>
      <c r="E48" s="49"/>
      <c r="F48" s="49"/>
      <c r="G48" s="49"/>
      <c r="H48" s="66"/>
      <c r="I48" s="827"/>
      <c r="J48" s="827"/>
      <c r="K48" s="49"/>
      <c r="L48" s="49"/>
      <c r="M48" s="49"/>
      <c r="N48" s="664"/>
    </row>
    <row r="49" spans="1:14" ht="15" customHeight="1">
      <c r="A49" s="49"/>
      <c r="B49" s="712" t="s">
        <v>557</v>
      </c>
      <c r="C49" s="713"/>
      <c r="G49" s="658"/>
      <c r="H49" s="676"/>
      <c r="I49" s="49"/>
      <c r="J49" s="49"/>
      <c r="L49" s="714" t="s">
        <v>534</v>
      </c>
      <c r="M49" s="714" t="s">
        <v>535</v>
      </c>
      <c r="N49" s="715" t="s">
        <v>525</v>
      </c>
    </row>
    <row r="50" spans="2:14" ht="16.5" customHeight="1">
      <c r="B50" s="715" t="s">
        <v>536</v>
      </c>
      <c r="C50" s="716"/>
      <c r="D50" s="715"/>
      <c r="E50" s="717"/>
      <c r="F50" s="717"/>
      <c r="G50" s="714" t="s">
        <v>537</v>
      </c>
      <c r="I50" s="718">
        <f>$J$1</f>
        <v>0</v>
      </c>
      <c r="J50" s="718">
        <f>$K$1</f>
        <v>0</v>
      </c>
      <c r="K50" s="719">
        <f>$L$1</f>
        <v>0</v>
      </c>
      <c r="L50" s="720" t="s">
        <v>538</v>
      </c>
      <c r="M50" s="720" t="s">
        <v>539</v>
      </c>
      <c r="N50" s="721"/>
    </row>
    <row r="51" spans="2:14" ht="16.5">
      <c r="B51" s="723" t="s">
        <v>540</v>
      </c>
      <c r="C51" s="724"/>
      <c r="D51" s="724"/>
      <c r="E51" s="725"/>
      <c r="F51" s="725"/>
      <c r="G51" s="726"/>
      <c r="H51" s="727" t="s">
        <v>541</v>
      </c>
      <c r="I51" s="728"/>
      <c r="J51" s="728"/>
      <c r="K51" s="729"/>
      <c r="L51" s="729"/>
      <c r="M51" s="730"/>
      <c r="N51" s="731"/>
    </row>
    <row r="52" spans="2:14" ht="16.5">
      <c r="B52" s="938"/>
      <c r="C52" s="939"/>
      <c r="D52" s="939"/>
      <c r="E52" s="940"/>
      <c r="F52" s="732"/>
      <c r="G52" s="733"/>
      <c r="H52" s="734" t="e">
        <f>+G52/$J$7</f>
        <v>#DIV/0!</v>
      </c>
      <c r="I52" s="735">
        <f>G52*ca</f>
        <v>0</v>
      </c>
      <c r="J52" s="735">
        <f>G52*cb</f>
        <v>0</v>
      </c>
      <c r="K52" s="735">
        <f>I52*cc</f>
        <v>0</v>
      </c>
      <c r="L52" s="736"/>
      <c r="M52" s="736"/>
      <c r="N52" s="737"/>
    </row>
    <row r="53" spans="2:14" ht="16.5">
      <c r="B53" s="941"/>
      <c r="C53" s="940"/>
      <c r="D53" s="940"/>
      <c r="E53" s="940"/>
      <c r="F53" s="732"/>
      <c r="G53" s="733"/>
      <c r="H53" s="734" t="e">
        <f>+G53/$J$7</f>
        <v>#DIV/0!</v>
      </c>
      <c r="I53" s="735">
        <f>G53*ca</f>
        <v>0</v>
      </c>
      <c r="J53" s="735">
        <f>G53*cb</f>
        <v>0</v>
      </c>
      <c r="K53" s="735">
        <f>I53*cc</f>
        <v>0</v>
      </c>
      <c r="L53" s="736"/>
      <c r="M53" s="736"/>
      <c r="N53" s="737"/>
    </row>
    <row r="54" spans="2:14" ht="16.5">
      <c r="B54" s="738"/>
      <c r="C54" s="739"/>
      <c r="D54" s="739"/>
      <c r="E54" s="740" t="s">
        <v>397</v>
      </c>
      <c r="F54" s="740"/>
      <c r="G54" s="699">
        <f>SUM(G52:G53)</f>
        <v>0</v>
      </c>
      <c r="H54" s="741" t="e">
        <f>+G54/$J$7</f>
        <v>#DIV/0!</v>
      </c>
      <c r="I54" s="699">
        <f>SUM(I52:I53)</f>
        <v>0</v>
      </c>
      <c r="J54" s="699">
        <f>SUM(J52:J53)</f>
        <v>0</v>
      </c>
      <c r="K54" s="742">
        <f>SUM(K52:K53)</f>
        <v>0</v>
      </c>
      <c r="L54" s="743"/>
      <c r="M54" s="743"/>
      <c r="N54" s="744"/>
    </row>
    <row r="55" spans="2:14" ht="16.5">
      <c r="B55" s="723" t="s">
        <v>544</v>
      </c>
      <c r="C55" s="745"/>
      <c r="D55" s="745"/>
      <c r="E55" s="725"/>
      <c r="F55" s="725"/>
      <c r="G55" s="746"/>
      <c r="H55" s="728"/>
      <c r="I55" s="728"/>
      <c r="J55" s="728"/>
      <c r="K55" s="729"/>
      <c r="L55" s="747"/>
      <c r="M55" s="747"/>
      <c r="N55" s="748"/>
    </row>
    <row r="56" spans="2:14" ht="16.5">
      <c r="B56" s="938"/>
      <c r="C56" s="939"/>
      <c r="D56" s="939"/>
      <c r="E56" s="939"/>
      <c r="F56" s="732"/>
      <c r="G56" s="733"/>
      <c r="H56" s="734" t="e">
        <f>+G56/$J$7</f>
        <v>#DIV/0!</v>
      </c>
      <c r="I56" s="735">
        <f>G56*ca</f>
        <v>0</v>
      </c>
      <c r="J56" s="735">
        <f>G56*cb</f>
        <v>0</v>
      </c>
      <c r="K56" s="735">
        <f>I56*cc</f>
        <v>0</v>
      </c>
      <c r="L56" s="736"/>
      <c r="M56" s="736"/>
      <c r="N56" s="749"/>
    </row>
    <row r="57" spans="2:14" ht="16.5">
      <c r="B57" s="941"/>
      <c r="C57" s="940"/>
      <c r="D57" s="940"/>
      <c r="E57" s="940"/>
      <c r="F57" s="732"/>
      <c r="G57" s="733"/>
      <c r="H57" s="734" t="e">
        <f>+G57/$J$7</f>
        <v>#DIV/0!</v>
      </c>
      <c r="I57" s="735">
        <f>G57*ca</f>
        <v>0</v>
      </c>
      <c r="J57" s="735">
        <f>G57*cb</f>
        <v>0</v>
      </c>
      <c r="K57" s="735">
        <f>I57*cc</f>
        <v>0</v>
      </c>
      <c r="L57" s="736"/>
      <c r="M57" s="736"/>
      <c r="N57" s="749"/>
    </row>
    <row r="58" spans="2:14" ht="16.5" customHeight="1">
      <c r="B58" s="750"/>
      <c r="C58" s="739"/>
      <c r="D58" s="739"/>
      <c r="E58" s="740" t="s">
        <v>397</v>
      </c>
      <c r="F58" s="740"/>
      <c r="G58" s="699">
        <f>SUM(G56:G57)</f>
        <v>0</v>
      </c>
      <c r="H58" s="741" t="e">
        <f>+G58/$J$7</f>
        <v>#DIV/0!</v>
      </c>
      <c r="I58" s="699">
        <f>SUM(I56:I57)</f>
        <v>0</v>
      </c>
      <c r="J58" s="699">
        <f>SUM(J56:J57)</f>
        <v>0</v>
      </c>
      <c r="K58" s="742">
        <f>SUM(K56:K57)</f>
        <v>0</v>
      </c>
      <c r="L58" s="751"/>
      <c r="M58" s="751"/>
      <c r="N58" s="752"/>
    </row>
    <row r="59" spans="2:14" ht="16.5">
      <c r="B59" s="753" t="s">
        <v>545</v>
      </c>
      <c r="C59" s="754"/>
      <c r="D59" s="754"/>
      <c r="E59" s="725"/>
      <c r="F59" s="725"/>
      <c r="G59" s="746"/>
      <c r="H59" s="728"/>
      <c r="I59" s="728"/>
      <c r="J59" s="728"/>
      <c r="K59" s="729"/>
      <c r="L59" s="747"/>
      <c r="M59" s="747"/>
      <c r="N59" s="748"/>
    </row>
    <row r="60" spans="2:14" ht="16.5">
      <c r="B60" s="941"/>
      <c r="C60" s="940"/>
      <c r="D60" s="940"/>
      <c r="E60" s="940"/>
      <c r="F60" s="732"/>
      <c r="G60" s="733"/>
      <c r="H60" s="734" t="e">
        <f>+G60/$J$7</f>
        <v>#DIV/0!</v>
      </c>
      <c r="I60" s="735">
        <f>G60*ca</f>
        <v>0</v>
      </c>
      <c r="J60" s="735">
        <f>G60*cb</f>
        <v>0</v>
      </c>
      <c r="K60" s="735">
        <f>I60*cc</f>
        <v>0</v>
      </c>
      <c r="L60" s="736"/>
      <c r="M60" s="736"/>
      <c r="N60" s="749"/>
    </row>
    <row r="61" spans="2:14" ht="16.5">
      <c r="B61" s="750"/>
      <c r="C61" s="755"/>
      <c r="D61" s="739"/>
      <c r="E61" s="740" t="s">
        <v>397</v>
      </c>
      <c r="F61" s="740"/>
      <c r="G61" s="699">
        <f>SUM(G60:G60)</f>
        <v>0</v>
      </c>
      <c r="H61" s="741" t="e">
        <f>+G61/$J$7</f>
        <v>#DIV/0!</v>
      </c>
      <c r="I61" s="699">
        <f>SUM(I60)</f>
        <v>0</v>
      </c>
      <c r="J61" s="699">
        <f>SUM(J60)</f>
        <v>0</v>
      </c>
      <c r="K61" s="742">
        <f>SUM(K60)</f>
        <v>0</v>
      </c>
      <c r="L61" s="756"/>
      <c r="M61" s="756"/>
      <c r="N61" s="752"/>
    </row>
    <row r="62" spans="2:14" ht="16.5" customHeight="1">
      <c r="B62" s="753" t="s">
        <v>546</v>
      </c>
      <c r="C62" s="757"/>
      <c r="D62" s="757"/>
      <c r="E62" s="725"/>
      <c r="F62" s="725"/>
      <c r="G62" s="746"/>
      <c r="H62" s="728"/>
      <c r="I62" s="728"/>
      <c r="J62" s="728"/>
      <c r="K62" s="729"/>
      <c r="L62" s="747"/>
      <c r="M62" s="747"/>
      <c r="N62" s="748"/>
    </row>
    <row r="63" spans="2:14" ht="16.5" customHeight="1">
      <c r="B63" s="938"/>
      <c r="C63" s="939"/>
      <c r="D63" s="939"/>
      <c r="E63" s="939"/>
      <c r="F63" s="732"/>
      <c r="G63" s="733"/>
      <c r="H63" s="734" t="e">
        <f>+G63/$J$7</f>
        <v>#DIV/0!</v>
      </c>
      <c r="I63" s="735">
        <f>G63*ca</f>
        <v>0</v>
      </c>
      <c r="J63" s="735">
        <f>G63*cb</f>
        <v>0</v>
      </c>
      <c r="K63" s="735">
        <f>I63*cc</f>
        <v>0</v>
      </c>
      <c r="L63" s="736"/>
      <c r="M63" s="736"/>
      <c r="N63" s="749"/>
    </row>
    <row r="64" spans="2:14" ht="16.5">
      <c r="B64" s="758"/>
      <c r="C64" s="732"/>
      <c r="D64" s="732"/>
      <c r="E64" s="732"/>
      <c r="F64" s="732"/>
      <c r="G64" s="733"/>
      <c r="H64" s="734" t="e">
        <f>+G64/$J$7</f>
        <v>#DIV/0!</v>
      </c>
      <c r="I64" s="735">
        <f>G64*ca</f>
        <v>0</v>
      </c>
      <c r="J64" s="735">
        <f>G64*cb</f>
        <v>0</v>
      </c>
      <c r="K64" s="735">
        <f>I64*cc</f>
        <v>0</v>
      </c>
      <c r="L64" s="736"/>
      <c r="M64" s="736"/>
      <c r="N64" s="749"/>
    </row>
    <row r="65" spans="2:14" ht="16.5" customHeight="1">
      <c r="B65" s="750"/>
      <c r="C65" s="739"/>
      <c r="D65" s="739"/>
      <c r="E65" s="740" t="s">
        <v>397</v>
      </c>
      <c r="F65" s="740"/>
      <c r="G65" s="699">
        <f>SUM(G63:G63)</f>
        <v>0</v>
      </c>
      <c r="H65" s="741" t="e">
        <f>+G65/$J$7</f>
        <v>#DIV/0!</v>
      </c>
      <c r="I65" s="699">
        <f>SUM(I63:I63)</f>
        <v>0</v>
      </c>
      <c r="J65" s="699">
        <f>SUM(J63:J63)</f>
        <v>0</v>
      </c>
      <c r="K65" s="742">
        <f>SUM(K63:K63)</f>
        <v>0</v>
      </c>
      <c r="L65" s="759"/>
      <c r="M65" s="751"/>
      <c r="N65" s="752"/>
    </row>
    <row r="66" spans="2:15" ht="16.5">
      <c r="B66" s="828" t="s">
        <v>547</v>
      </c>
      <c r="C66" s="829"/>
      <c r="D66" s="829"/>
      <c r="E66" s="830"/>
      <c r="F66" s="830"/>
      <c r="G66" s="831"/>
      <c r="H66" s="832"/>
      <c r="I66" s="832"/>
      <c r="J66" s="832"/>
      <c r="K66" s="833"/>
      <c r="L66" s="834"/>
      <c r="M66" s="834"/>
      <c r="N66" s="767"/>
      <c r="O66" s="797"/>
    </row>
    <row r="67" spans="2:14" ht="16.5">
      <c r="B67" s="938"/>
      <c r="C67" s="939"/>
      <c r="D67" s="939"/>
      <c r="E67" s="939"/>
      <c r="F67" s="732"/>
      <c r="G67" s="733"/>
      <c r="H67" s="734" t="e">
        <f aca="true" t="shared" si="2" ref="H67:H72">+G67/$J$7</f>
        <v>#DIV/0!</v>
      </c>
      <c r="I67" s="735">
        <f>G67*ca</f>
        <v>0</v>
      </c>
      <c r="J67" s="735">
        <f>G67*cb</f>
        <v>0</v>
      </c>
      <c r="K67" s="735">
        <f>I67*cc</f>
        <v>0</v>
      </c>
      <c r="L67" s="736"/>
      <c r="M67" s="736"/>
      <c r="N67" s="749"/>
    </row>
    <row r="68" spans="2:14" ht="16.5" customHeight="1">
      <c r="B68" s="942"/>
      <c r="C68" s="943"/>
      <c r="D68" s="943"/>
      <c r="E68" s="943"/>
      <c r="F68" s="768"/>
      <c r="G68" s="733"/>
      <c r="H68" s="734" t="e">
        <f t="shared" si="2"/>
        <v>#DIV/0!</v>
      </c>
      <c r="I68" s="735">
        <f>G68*ca</f>
        <v>0</v>
      </c>
      <c r="J68" s="735">
        <f>G68*cb</f>
        <v>0</v>
      </c>
      <c r="K68" s="735">
        <f>I68*cc</f>
        <v>0</v>
      </c>
      <c r="L68" s="736"/>
      <c r="M68" s="736"/>
      <c r="N68" s="749"/>
    </row>
    <row r="69" spans="2:14" ht="16.5" customHeight="1">
      <c r="B69" s="941"/>
      <c r="C69" s="940"/>
      <c r="D69" s="940"/>
      <c r="E69" s="940"/>
      <c r="F69" s="732"/>
      <c r="G69" s="733"/>
      <c r="H69" s="734" t="e">
        <f t="shared" si="2"/>
        <v>#DIV/0!</v>
      </c>
      <c r="I69" s="735">
        <f>G69*ca</f>
        <v>0</v>
      </c>
      <c r="J69" s="735">
        <f>G69*cb</f>
        <v>0</v>
      </c>
      <c r="K69" s="735">
        <f>I69*cc</f>
        <v>0</v>
      </c>
      <c r="L69" s="736"/>
      <c r="M69" s="736"/>
      <c r="N69" s="749"/>
    </row>
    <row r="70" spans="2:14" ht="16.5" customHeight="1">
      <c r="B70" s="758"/>
      <c r="C70" s="732"/>
      <c r="D70" s="732"/>
      <c r="E70" s="732"/>
      <c r="F70" s="732"/>
      <c r="G70" s="733"/>
      <c r="H70" s="734" t="e">
        <f t="shared" si="2"/>
        <v>#DIV/0!</v>
      </c>
      <c r="I70" s="735">
        <f>G70*ca</f>
        <v>0</v>
      </c>
      <c r="J70" s="735">
        <f>G70*cb</f>
        <v>0</v>
      </c>
      <c r="K70" s="735">
        <f>I70*cc</f>
        <v>0</v>
      </c>
      <c r="L70" s="736"/>
      <c r="M70" s="736"/>
      <c r="N70" s="749"/>
    </row>
    <row r="71" spans="2:14" ht="16.5" customHeight="1">
      <c r="B71" s="941"/>
      <c r="C71" s="940"/>
      <c r="D71" s="940"/>
      <c r="E71" s="940"/>
      <c r="F71" s="732"/>
      <c r="G71" s="733"/>
      <c r="H71" s="734" t="e">
        <f t="shared" si="2"/>
        <v>#DIV/0!</v>
      </c>
      <c r="I71" s="735">
        <f>G71*ca</f>
        <v>0</v>
      </c>
      <c r="J71" s="735">
        <f>G71*cb</f>
        <v>0</v>
      </c>
      <c r="K71" s="735">
        <f>I71*cc</f>
        <v>0</v>
      </c>
      <c r="L71" s="736"/>
      <c r="M71" s="736"/>
      <c r="N71" s="749"/>
    </row>
    <row r="72" spans="2:14" ht="16.5" customHeight="1">
      <c r="B72" s="750"/>
      <c r="C72" s="739"/>
      <c r="D72" s="739"/>
      <c r="E72" s="740" t="s">
        <v>397</v>
      </c>
      <c r="F72" s="740"/>
      <c r="G72" s="699">
        <f>SUM(G67:G71)</f>
        <v>0</v>
      </c>
      <c r="H72" s="741" t="e">
        <f t="shared" si="2"/>
        <v>#DIV/0!</v>
      </c>
      <c r="I72" s="699">
        <f>SUM(I67:I71)</f>
        <v>0</v>
      </c>
      <c r="J72" s="699">
        <f>SUM(J67:J71)</f>
        <v>0</v>
      </c>
      <c r="K72" s="742">
        <f>SUM(K67:K71)</f>
        <v>0</v>
      </c>
      <c r="L72" s="759"/>
      <c r="M72" s="751"/>
      <c r="N72" s="752"/>
    </row>
    <row r="73" spans="2:14" ht="16.5" customHeight="1">
      <c r="B73" s="753" t="s">
        <v>548</v>
      </c>
      <c r="C73" s="754"/>
      <c r="D73" s="754"/>
      <c r="E73" s="725"/>
      <c r="F73" s="725"/>
      <c r="G73" s="746"/>
      <c r="H73" s="728"/>
      <c r="I73" s="728"/>
      <c r="J73" s="728"/>
      <c r="K73" s="729"/>
      <c r="L73" s="747"/>
      <c r="M73" s="747"/>
      <c r="N73" s="748"/>
    </row>
    <row r="74" spans="2:14" ht="16.5" customHeight="1">
      <c r="B74" s="938"/>
      <c r="C74" s="939"/>
      <c r="D74" s="939"/>
      <c r="E74" s="939"/>
      <c r="F74" s="732"/>
      <c r="G74" s="733"/>
      <c r="H74" s="734" t="e">
        <f aca="true" t="shared" si="3" ref="H74:H79">+G74/$J$7</f>
        <v>#DIV/0!</v>
      </c>
      <c r="I74" s="735">
        <f>G74*ca</f>
        <v>0</v>
      </c>
      <c r="J74" s="735">
        <f>G74*cb</f>
        <v>0</v>
      </c>
      <c r="K74" s="735">
        <f>I74*cc</f>
        <v>0</v>
      </c>
      <c r="L74" s="736"/>
      <c r="M74" s="736"/>
      <c r="N74" s="749"/>
    </row>
    <row r="75" spans="2:14" ht="16.5">
      <c r="B75" s="941"/>
      <c r="C75" s="940"/>
      <c r="D75" s="940"/>
      <c r="E75" s="940"/>
      <c r="F75" s="732"/>
      <c r="G75" s="733"/>
      <c r="H75" s="734" t="e">
        <f t="shared" si="3"/>
        <v>#DIV/0!</v>
      </c>
      <c r="I75" s="735">
        <f>G75*ca</f>
        <v>0</v>
      </c>
      <c r="J75" s="735">
        <f>G75*cb</f>
        <v>0</v>
      </c>
      <c r="K75" s="735">
        <f>I75*cc</f>
        <v>0</v>
      </c>
      <c r="L75" s="736"/>
      <c r="M75" s="736"/>
      <c r="N75" s="749"/>
    </row>
    <row r="76" spans="2:14" ht="17.25" thickBot="1">
      <c r="B76" s="770"/>
      <c r="C76" s="771"/>
      <c r="D76" s="771"/>
      <c r="E76" s="772" t="s">
        <v>397</v>
      </c>
      <c r="F76" s="772"/>
      <c r="G76" s="773">
        <f>SUM(G74:G75)</f>
        <v>0</v>
      </c>
      <c r="H76" s="774" t="e">
        <f t="shared" si="3"/>
        <v>#DIV/0!</v>
      </c>
      <c r="I76" s="773">
        <f>SUM(I74:I75)</f>
        <v>0</v>
      </c>
      <c r="J76" s="773">
        <f>SUM(J74:J75)</f>
        <v>0</v>
      </c>
      <c r="K76" s="773">
        <f>SUM(K74:K75)</f>
        <v>0</v>
      </c>
      <c r="L76" s="775"/>
      <c r="M76" s="775"/>
      <c r="N76" s="776"/>
    </row>
    <row r="77" spans="2:14" ht="16.5">
      <c r="B77" s="777"/>
      <c r="C77" s="778"/>
      <c r="D77" s="779"/>
      <c r="E77" s="780" t="s">
        <v>549</v>
      </c>
      <c r="F77" s="780"/>
      <c r="G77" s="781">
        <f>G76+G72+G65+G58+G54</f>
        <v>0</v>
      </c>
      <c r="H77" s="782" t="e">
        <f t="shared" si="3"/>
        <v>#DIV/0!</v>
      </c>
      <c r="I77" s="783"/>
      <c r="J77" s="783"/>
      <c r="K77" s="784"/>
      <c r="L77" s="785"/>
      <c r="M77" s="785"/>
      <c r="N77" s="786"/>
    </row>
    <row r="78" spans="2:14" ht="16.5">
      <c r="B78" s="787" t="s">
        <v>550</v>
      </c>
      <c r="C78" s="788" t="s">
        <v>397</v>
      </c>
      <c r="D78" s="835">
        <f>D39</f>
        <v>0</v>
      </c>
      <c r="E78" s="790" t="s">
        <v>551</v>
      </c>
      <c r="F78" s="791"/>
      <c r="G78" s="792">
        <f>D78*F78</f>
        <v>0</v>
      </c>
      <c r="H78" s="793" t="e">
        <f t="shared" si="3"/>
        <v>#DIV/0!</v>
      </c>
      <c r="I78" s="794">
        <f>G78*ca</f>
        <v>0</v>
      </c>
      <c r="J78" s="794">
        <f>G78*cb</f>
        <v>0</v>
      </c>
      <c r="K78" s="794">
        <f>I78*cc</f>
        <v>0</v>
      </c>
      <c r="L78" s="795"/>
      <c r="M78" s="795"/>
      <c r="N78" s="796"/>
    </row>
    <row r="79" spans="2:14" ht="16.5" customHeight="1">
      <c r="B79" s="798" t="s">
        <v>552</v>
      </c>
      <c r="C79" s="788" t="s">
        <v>397</v>
      </c>
      <c r="D79" s="836">
        <f>D40</f>
        <v>0</v>
      </c>
      <c r="E79" s="790" t="s">
        <v>551</v>
      </c>
      <c r="F79" s="791"/>
      <c r="G79" s="792">
        <f>D79*F79</f>
        <v>0</v>
      </c>
      <c r="H79" s="734" t="e">
        <f t="shared" si="3"/>
        <v>#DIV/0!</v>
      </c>
      <c r="I79" s="800">
        <f>G79*ca</f>
        <v>0</v>
      </c>
      <c r="J79" s="735">
        <f>G79*cb</f>
        <v>0</v>
      </c>
      <c r="K79" s="735">
        <f>I79*cc</f>
        <v>0</v>
      </c>
      <c r="L79" s="736"/>
      <c r="M79" s="736"/>
      <c r="N79" s="749"/>
    </row>
    <row r="80" spans="2:14" ht="16.5" customHeight="1">
      <c r="B80" s="787" t="s">
        <v>553</v>
      </c>
      <c r="C80" s="801"/>
      <c r="D80" s="802"/>
      <c r="E80" s="803"/>
      <c r="F80" s="804"/>
      <c r="G80" s="805"/>
      <c r="H80" s="805"/>
      <c r="I80" s="805"/>
      <c r="J80" s="805"/>
      <c r="K80" s="806"/>
      <c r="L80" s="807"/>
      <c r="M80" s="807"/>
      <c r="N80" s="808"/>
    </row>
    <row r="81" spans="2:14" ht="16.5" customHeight="1">
      <c r="B81" s="758"/>
      <c r="C81" s="788" t="s">
        <v>397</v>
      </c>
      <c r="D81" s="837">
        <f>D42</f>
        <v>0</v>
      </c>
      <c r="E81" s="790" t="s">
        <v>551</v>
      </c>
      <c r="F81" s="791"/>
      <c r="G81" s="792">
        <f>D81*F81</f>
        <v>0</v>
      </c>
      <c r="H81" s="734" t="e">
        <f>+G81/$J$7</f>
        <v>#DIV/0!</v>
      </c>
      <c r="I81" s="800">
        <f>G81*ca</f>
        <v>0</v>
      </c>
      <c r="J81" s="735">
        <f>G81*cb</f>
        <v>0</v>
      </c>
      <c r="K81" s="735">
        <f>I81*cc</f>
        <v>0</v>
      </c>
      <c r="L81" s="736"/>
      <c r="M81" s="736"/>
      <c r="N81" s="749"/>
    </row>
    <row r="82" spans="2:14" ht="16.5" customHeight="1">
      <c r="B82" s="798" t="s">
        <v>554</v>
      </c>
      <c r="C82" s="810"/>
      <c r="D82" s="811"/>
      <c r="E82" s="812"/>
      <c r="F82" s="812"/>
      <c r="G82" s="805"/>
      <c r="H82" s="805"/>
      <c r="I82" s="805"/>
      <c r="J82" s="805"/>
      <c r="K82" s="806"/>
      <c r="L82" s="807"/>
      <c r="M82" s="807"/>
      <c r="N82" s="808"/>
    </row>
    <row r="83" spans="2:14" ht="16.5" customHeight="1">
      <c r="B83" s="758"/>
      <c r="C83" s="814" t="s">
        <v>397</v>
      </c>
      <c r="D83" s="837">
        <f>D44</f>
        <v>0</v>
      </c>
      <c r="E83" s="790" t="s">
        <v>551</v>
      </c>
      <c r="F83" s="815"/>
      <c r="G83" s="792">
        <f>D83*F83</f>
        <v>0</v>
      </c>
      <c r="H83" s="734" t="e">
        <f>+G83/$J$7</f>
        <v>#DIV/0!</v>
      </c>
      <c r="I83" s="800">
        <f>G83*ca</f>
        <v>0</v>
      </c>
      <c r="J83" s="735">
        <f>G83*cb</f>
        <v>0</v>
      </c>
      <c r="K83" s="735">
        <f>I83*cc</f>
        <v>0</v>
      </c>
      <c r="L83" s="736"/>
      <c r="M83" s="736"/>
      <c r="N83" s="749"/>
    </row>
    <row r="84" spans="2:14" ht="17.25" thickBot="1">
      <c r="B84" s="816"/>
      <c r="C84" s="817"/>
      <c r="D84" s="817"/>
      <c r="E84" s="817"/>
      <c r="F84" s="817"/>
      <c r="G84" s="817"/>
      <c r="H84" s="818"/>
      <c r="I84" s="818"/>
      <c r="J84" s="818"/>
      <c r="K84" s="819"/>
      <c r="L84" s="820"/>
      <c r="M84" s="820"/>
      <c r="N84" s="821"/>
    </row>
    <row r="85" spans="2:14" ht="16.5" customHeight="1">
      <c r="B85" s="822"/>
      <c r="C85" s="822"/>
      <c r="D85" s="822"/>
      <c r="E85" s="823" t="s">
        <v>558</v>
      </c>
      <c r="F85" s="823"/>
      <c r="G85" s="699">
        <f>G54+G58+G61+G65+G72+G76+G78+G79+G81+G83</f>
        <v>0</v>
      </c>
      <c r="H85" s="824" t="e">
        <f>G85/$J$7</f>
        <v>#DIV/0!</v>
      </c>
      <c r="I85" s="699">
        <f>I54+I58+I72+I76+I78+I81+I83</f>
        <v>0</v>
      </c>
      <c r="J85" s="699">
        <f>J54+J58+J72+J76+J78+J81+J83</f>
        <v>0</v>
      </c>
      <c r="K85" s="699">
        <f>K54+K58+K72+K76+K78+K81+K83</f>
        <v>0</v>
      </c>
      <c r="L85" s="665"/>
      <c r="M85" s="825"/>
      <c r="N85" s="826"/>
    </row>
    <row r="86" spans="2:14" ht="16.5" customHeight="1">
      <c r="B86" s="822"/>
      <c r="C86" s="822"/>
      <c r="D86" s="822"/>
      <c r="E86" s="823"/>
      <c r="F86" s="823"/>
      <c r="G86" s="699"/>
      <c r="H86" s="824"/>
      <c r="I86" s="699"/>
      <c r="J86" s="699"/>
      <c r="K86" s="49"/>
      <c r="L86" s="49"/>
      <c r="M86" s="838"/>
      <c r="N86" s="664" t="s">
        <v>559</v>
      </c>
    </row>
    <row r="87" spans="2:14" ht="16.5" customHeight="1">
      <c r="B87" s="822"/>
      <c r="C87" s="822"/>
      <c r="D87" s="822"/>
      <c r="E87" s="823"/>
      <c r="F87" s="823"/>
      <c r="G87" s="699"/>
      <c r="H87" s="824"/>
      <c r="I87" s="699"/>
      <c r="J87" s="699"/>
      <c r="K87" s="49"/>
      <c r="L87" s="49"/>
      <c r="M87" s="838"/>
      <c r="N87" s="664"/>
    </row>
    <row r="88" spans="2:14" ht="16.5">
      <c r="B88" s="712" t="s">
        <v>560</v>
      </c>
      <c r="C88" s="713"/>
      <c r="G88" s="658"/>
      <c r="H88" s="676"/>
      <c r="I88" s="49"/>
      <c r="J88" s="49"/>
      <c r="L88" s="714" t="s">
        <v>534</v>
      </c>
      <c r="M88" s="714" t="s">
        <v>535</v>
      </c>
      <c r="N88" s="715" t="s">
        <v>525</v>
      </c>
    </row>
    <row r="89" spans="2:14" ht="16.5">
      <c r="B89" s="715" t="s">
        <v>536</v>
      </c>
      <c r="C89" s="716"/>
      <c r="D89" s="715"/>
      <c r="E89" s="717"/>
      <c r="F89" s="717"/>
      <c r="G89" s="714" t="s">
        <v>537</v>
      </c>
      <c r="I89" s="718">
        <f>$J$1</f>
        <v>0</v>
      </c>
      <c r="J89" s="718">
        <f>$K$1</f>
        <v>0</v>
      </c>
      <c r="K89" s="719">
        <f>$L$1</f>
        <v>0</v>
      </c>
      <c r="L89" s="720" t="s">
        <v>538</v>
      </c>
      <c r="M89" s="720" t="s">
        <v>539</v>
      </c>
      <c r="N89" s="721"/>
    </row>
    <row r="90" spans="2:14" ht="16.5">
      <c r="B90" s="723" t="s">
        <v>540</v>
      </c>
      <c r="C90" s="724"/>
      <c r="D90" s="724"/>
      <c r="E90" s="725"/>
      <c r="F90" s="725"/>
      <c r="G90" s="726"/>
      <c r="H90" s="727" t="s">
        <v>541</v>
      </c>
      <c r="I90" s="728"/>
      <c r="J90" s="728"/>
      <c r="K90" s="729"/>
      <c r="L90" s="729"/>
      <c r="M90" s="730"/>
      <c r="N90" s="731"/>
    </row>
    <row r="91" spans="2:14" ht="16.5">
      <c r="B91" s="938"/>
      <c r="C91" s="939"/>
      <c r="D91" s="939"/>
      <c r="E91" s="940"/>
      <c r="F91" s="732"/>
      <c r="G91" s="733"/>
      <c r="H91" s="734" t="e">
        <f>+G91/$J$7</f>
        <v>#DIV/0!</v>
      </c>
      <c r="I91" s="735">
        <f>G91*ca</f>
        <v>0</v>
      </c>
      <c r="J91" s="735">
        <f>G91*cb</f>
        <v>0</v>
      </c>
      <c r="K91" s="735">
        <f>I91*cc</f>
        <v>0</v>
      </c>
      <c r="L91" s="736"/>
      <c r="M91" s="736"/>
      <c r="N91" s="737"/>
    </row>
    <row r="92" spans="2:14" ht="16.5">
      <c r="B92" s="941"/>
      <c r="C92" s="940"/>
      <c r="D92" s="940"/>
      <c r="E92" s="940"/>
      <c r="F92" s="732"/>
      <c r="G92" s="733"/>
      <c r="H92" s="734" t="e">
        <f>+G92/$J$7</f>
        <v>#DIV/0!</v>
      </c>
      <c r="I92" s="735">
        <f>G92*ca</f>
        <v>0</v>
      </c>
      <c r="J92" s="735">
        <f>G92*cb</f>
        <v>0</v>
      </c>
      <c r="K92" s="735">
        <f>I92*cc</f>
        <v>0</v>
      </c>
      <c r="L92" s="736"/>
      <c r="M92" s="736"/>
      <c r="N92" s="737"/>
    </row>
    <row r="93" spans="2:14" ht="16.5">
      <c r="B93" s="738"/>
      <c r="C93" s="739"/>
      <c r="D93" s="739"/>
      <c r="E93" s="740" t="s">
        <v>397</v>
      </c>
      <c r="F93" s="740"/>
      <c r="G93" s="699">
        <f>SUM(G91:G92)</f>
        <v>0</v>
      </c>
      <c r="H93" s="741" t="e">
        <f>+G93/$J$7</f>
        <v>#DIV/0!</v>
      </c>
      <c r="I93" s="699">
        <f>SUM(I91:I92)</f>
        <v>0</v>
      </c>
      <c r="J93" s="699">
        <f>SUM(J91:J92)</f>
        <v>0</v>
      </c>
      <c r="K93" s="742">
        <f>SUM(K91:K92)</f>
        <v>0</v>
      </c>
      <c r="L93" s="743"/>
      <c r="M93" s="743"/>
      <c r="N93" s="744"/>
    </row>
    <row r="94" spans="2:14" ht="16.5">
      <c r="B94" s="723" t="s">
        <v>544</v>
      </c>
      <c r="C94" s="745"/>
      <c r="D94" s="745"/>
      <c r="E94" s="725"/>
      <c r="F94" s="725"/>
      <c r="G94" s="746"/>
      <c r="H94" s="728"/>
      <c r="I94" s="728"/>
      <c r="J94" s="728"/>
      <c r="K94" s="729"/>
      <c r="L94" s="747"/>
      <c r="M94" s="747"/>
      <c r="N94" s="748"/>
    </row>
    <row r="95" spans="2:14" ht="16.5">
      <c r="B95" s="938"/>
      <c r="C95" s="939"/>
      <c r="D95" s="939"/>
      <c r="E95" s="939"/>
      <c r="F95" s="732"/>
      <c r="G95" s="733"/>
      <c r="H95" s="734" t="e">
        <f>+G95/$J$7</f>
        <v>#DIV/0!</v>
      </c>
      <c r="I95" s="735">
        <f>G95*ca</f>
        <v>0</v>
      </c>
      <c r="J95" s="735">
        <f>G95*cb</f>
        <v>0</v>
      </c>
      <c r="K95" s="735">
        <f>I95*cc</f>
        <v>0</v>
      </c>
      <c r="L95" s="736"/>
      <c r="M95" s="736"/>
      <c r="N95" s="749"/>
    </row>
    <row r="96" spans="2:14" ht="16.5">
      <c r="B96" s="941"/>
      <c r="C96" s="940"/>
      <c r="D96" s="940"/>
      <c r="E96" s="940"/>
      <c r="F96" s="732"/>
      <c r="G96" s="733"/>
      <c r="H96" s="734" t="e">
        <f>+G96/$J$7</f>
        <v>#DIV/0!</v>
      </c>
      <c r="I96" s="735">
        <f>G96*ca</f>
        <v>0</v>
      </c>
      <c r="J96" s="735">
        <f>G96*cb</f>
        <v>0</v>
      </c>
      <c r="K96" s="735">
        <f>I96*cc</f>
        <v>0</v>
      </c>
      <c r="L96" s="736"/>
      <c r="M96" s="736"/>
      <c r="N96" s="749"/>
    </row>
    <row r="97" spans="2:14" ht="16.5">
      <c r="B97" s="750"/>
      <c r="C97" s="739"/>
      <c r="D97" s="739"/>
      <c r="E97" s="740" t="s">
        <v>397</v>
      </c>
      <c r="F97" s="740"/>
      <c r="G97" s="699">
        <f>SUM(G95:G96)</f>
        <v>0</v>
      </c>
      <c r="H97" s="741" t="e">
        <f>+G97/$J$7</f>
        <v>#DIV/0!</v>
      </c>
      <c r="I97" s="699">
        <f>SUM(I95:I96)</f>
        <v>0</v>
      </c>
      <c r="J97" s="699">
        <f>SUM(J95:J96)</f>
        <v>0</v>
      </c>
      <c r="K97" s="742">
        <f>SUM(K95:K96)</f>
        <v>0</v>
      </c>
      <c r="L97" s="751"/>
      <c r="M97" s="751"/>
      <c r="N97" s="752"/>
    </row>
    <row r="98" spans="2:14" ht="16.5">
      <c r="B98" s="753" t="s">
        <v>545</v>
      </c>
      <c r="C98" s="754"/>
      <c r="D98" s="754"/>
      <c r="E98" s="725"/>
      <c r="F98" s="725"/>
      <c r="G98" s="746"/>
      <c r="H98" s="728"/>
      <c r="I98" s="728"/>
      <c r="J98" s="728"/>
      <c r="K98" s="729"/>
      <c r="L98" s="747"/>
      <c r="M98" s="747"/>
      <c r="N98" s="748"/>
    </row>
    <row r="99" spans="2:14" ht="16.5">
      <c r="B99" s="941"/>
      <c r="C99" s="940"/>
      <c r="D99" s="940"/>
      <c r="E99" s="940"/>
      <c r="F99" s="732"/>
      <c r="G99" s="733"/>
      <c r="H99" s="734" t="e">
        <f>+G99/$J$7</f>
        <v>#DIV/0!</v>
      </c>
      <c r="I99" s="735">
        <f>G99*ca</f>
        <v>0</v>
      </c>
      <c r="J99" s="735">
        <f>G99*cb</f>
        <v>0</v>
      </c>
      <c r="K99" s="735">
        <f>I99*cc</f>
        <v>0</v>
      </c>
      <c r="L99" s="736"/>
      <c r="M99" s="736"/>
      <c r="N99" s="749"/>
    </row>
    <row r="100" spans="2:14" ht="16.5">
      <c r="B100" s="750"/>
      <c r="C100" s="755"/>
      <c r="D100" s="739"/>
      <c r="E100" s="740" t="s">
        <v>397</v>
      </c>
      <c r="F100" s="740"/>
      <c r="G100" s="699">
        <f>SUM(G99:G99)</f>
        <v>0</v>
      </c>
      <c r="H100" s="741" t="e">
        <f>+G100/$J$7</f>
        <v>#DIV/0!</v>
      </c>
      <c r="I100" s="699">
        <f>SUM(I99)</f>
        <v>0</v>
      </c>
      <c r="J100" s="699">
        <f>SUM(J99)</f>
        <v>0</v>
      </c>
      <c r="K100" s="742">
        <f>SUM(K99)</f>
        <v>0</v>
      </c>
      <c r="L100" s="756"/>
      <c r="M100" s="756"/>
      <c r="N100" s="752"/>
    </row>
    <row r="101" spans="2:14" ht="16.5">
      <c r="B101" s="753" t="s">
        <v>546</v>
      </c>
      <c r="C101" s="757"/>
      <c r="D101" s="757"/>
      <c r="E101" s="725"/>
      <c r="F101" s="725"/>
      <c r="G101" s="746"/>
      <c r="H101" s="728"/>
      <c r="I101" s="728"/>
      <c r="J101" s="728"/>
      <c r="K101" s="729"/>
      <c r="L101" s="747"/>
      <c r="M101" s="747"/>
      <c r="N101" s="748"/>
    </row>
    <row r="102" spans="2:14" ht="16.5">
      <c r="B102" s="938"/>
      <c r="C102" s="939"/>
      <c r="D102" s="939"/>
      <c r="E102" s="939"/>
      <c r="F102" s="732"/>
      <c r="G102" s="733"/>
      <c r="H102" s="734" t="e">
        <f>+G102/$J$7</f>
        <v>#DIV/0!</v>
      </c>
      <c r="I102" s="735">
        <f>G102*ca</f>
        <v>0</v>
      </c>
      <c r="J102" s="735">
        <f>G102*cb</f>
        <v>0</v>
      </c>
      <c r="K102" s="735">
        <f>I102*cc</f>
        <v>0</v>
      </c>
      <c r="L102" s="736"/>
      <c r="M102" s="736"/>
      <c r="N102" s="749"/>
    </row>
    <row r="103" spans="2:14" ht="16.5">
      <c r="B103" s="758"/>
      <c r="C103" s="732"/>
      <c r="D103" s="732"/>
      <c r="E103" s="732"/>
      <c r="F103" s="732"/>
      <c r="G103" s="733"/>
      <c r="H103" s="734" t="e">
        <f>+G103/$J$7</f>
        <v>#DIV/0!</v>
      </c>
      <c r="I103" s="735">
        <f>G103*ca</f>
        <v>0</v>
      </c>
      <c r="J103" s="735">
        <f>G103*cb</f>
        <v>0</v>
      </c>
      <c r="K103" s="735">
        <f>I103*cc</f>
        <v>0</v>
      </c>
      <c r="L103" s="736"/>
      <c r="M103" s="736"/>
      <c r="N103" s="749"/>
    </row>
    <row r="104" spans="2:14" ht="16.5">
      <c r="B104" s="750"/>
      <c r="C104" s="739"/>
      <c r="D104" s="739"/>
      <c r="E104" s="740" t="s">
        <v>397</v>
      </c>
      <c r="F104" s="740"/>
      <c r="G104" s="699">
        <f>SUM(G102:G102)</f>
        <v>0</v>
      </c>
      <c r="H104" s="741" t="e">
        <f>+G104/$J$7</f>
        <v>#DIV/0!</v>
      </c>
      <c r="I104" s="699">
        <f>SUM(I102:I102)</f>
        <v>0</v>
      </c>
      <c r="J104" s="699">
        <f>SUM(J102:J102)</f>
        <v>0</v>
      </c>
      <c r="K104" s="742">
        <f>SUM(K102:K102)</f>
        <v>0</v>
      </c>
      <c r="L104" s="759"/>
      <c r="M104" s="751"/>
      <c r="N104" s="752"/>
    </row>
    <row r="105" spans="2:14" ht="16.5">
      <c r="B105" s="828" t="s">
        <v>547</v>
      </c>
      <c r="C105" s="829"/>
      <c r="D105" s="829"/>
      <c r="E105" s="830"/>
      <c r="F105" s="830"/>
      <c r="G105" s="831"/>
      <c r="H105" s="832"/>
      <c r="I105" s="832"/>
      <c r="J105" s="832"/>
      <c r="K105" s="833"/>
      <c r="L105" s="834"/>
      <c r="M105" s="834"/>
      <c r="N105" s="767"/>
    </row>
    <row r="106" spans="2:14" ht="16.5">
      <c r="B106" s="938"/>
      <c r="C106" s="939"/>
      <c r="D106" s="939"/>
      <c r="E106" s="939"/>
      <c r="F106" s="732"/>
      <c r="G106" s="733"/>
      <c r="H106" s="734" t="e">
        <f aca="true" t="shared" si="4" ref="H106:H111">+G106/$J$7</f>
        <v>#DIV/0!</v>
      </c>
      <c r="I106" s="735">
        <f>G106*ca</f>
        <v>0</v>
      </c>
      <c r="J106" s="735">
        <f>G106*cb</f>
        <v>0</v>
      </c>
      <c r="K106" s="735">
        <f>I106*cc</f>
        <v>0</v>
      </c>
      <c r="L106" s="736"/>
      <c r="M106" s="736"/>
      <c r="N106" s="749"/>
    </row>
    <row r="107" spans="2:14" ht="16.5">
      <c r="B107" s="942"/>
      <c r="C107" s="943"/>
      <c r="D107" s="943"/>
      <c r="E107" s="943"/>
      <c r="F107" s="768"/>
      <c r="G107" s="733"/>
      <c r="H107" s="734" t="e">
        <f t="shared" si="4"/>
        <v>#DIV/0!</v>
      </c>
      <c r="I107" s="735">
        <f>G107*ca</f>
        <v>0</v>
      </c>
      <c r="J107" s="735">
        <f>G107*cb</f>
        <v>0</v>
      </c>
      <c r="K107" s="735">
        <f>I107*cc</f>
        <v>0</v>
      </c>
      <c r="L107" s="736"/>
      <c r="M107" s="736"/>
      <c r="N107" s="749"/>
    </row>
    <row r="108" spans="2:14" ht="16.5">
      <c r="B108" s="941"/>
      <c r="C108" s="940"/>
      <c r="D108" s="940"/>
      <c r="E108" s="940"/>
      <c r="F108" s="732"/>
      <c r="G108" s="733"/>
      <c r="H108" s="734" t="e">
        <f t="shared" si="4"/>
        <v>#DIV/0!</v>
      </c>
      <c r="I108" s="735">
        <f>G108*ca</f>
        <v>0</v>
      </c>
      <c r="J108" s="735">
        <f>G108*cb</f>
        <v>0</v>
      </c>
      <c r="K108" s="735">
        <f>I108*cc</f>
        <v>0</v>
      </c>
      <c r="L108" s="736"/>
      <c r="M108" s="736"/>
      <c r="N108" s="749"/>
    </row>
    <row r="109" spans="2:14" ht="16.5">
      <c r="B109" s="758"/>
      <c r="C109" s="732"/>
      <c r="D109" s="732"/>
      <c r="E109" s="732"/>
      <c r="F109" s="732"/>
      <c r="G109" s="733"/>
      <c r="H109" s="734" t="e">
        <f t="shared" si="4"/>
        <v>#DIV/0!</v>
      </c>
      <c r="I109" s="735">
        <f>G109*ca</f>
        <v>0</v>
      </c>
      <c r="J109" s="735">
        <f>G109*cb</f>
        <v>0</v>
      </c>
      <c r="K109" s="735">
        <f>I109*cc</f>
        <v>0</v>
      </c>
      <c r="L109" s="736"/>
      <c r="M109" s="736"/>
      <c r="N109" s="749"/>
    </row>
    <row r="110" spans="2:14" ht="16.5">
      <c r="B110" s="941"/>
      <c r="C110" s="940"/>
      <c r="D110" s="940"/>
      <c r="E110" s="940"/>
      <c r="F110" s="732"/>
      <c r="G110" s="733"/>
      <c r="H110" s="734" t="e">
        <f t="shared" si="4"/>
        <v>#DIV/0!</v>
      </c>
      <c r="I110" s="735">
        <f>G110*ca</f>
        <v>0</v>
      </c>
      <c r="J110" s="735">
        <f>G110*cb</f>
        <v>0</v>
      </c>
      <c r="K110" s="735">
        <f>I110*cc</f>
        <v>0</v>
      </c>
      <c r="L110" s="736"/>
      <c r="M110" s="736"/>
      <c r="N110" s="749"/>
    </row>
    <row r="111" spans="2:14" ht="16.5">
      <c r="B111" s="750"/>
      <c r="C111" s="739"/>
      <c r="D111" s="739"/>
      <c r="E111" s="740" t="s">
        <v>397</v>
      </c>
      <c r="F111" s="740"/>
      <c r="G111" s="699">
        <f>SUM(G106:G110)</f>
        <v>0</v>
      </c>
      <c r="H111" s="741" t="e">
        <f t="shared" si="4"/>
        <v>#DIV/0!</v>
      </c>
      <c r="I111" s="699">
        <f>SUM(I106:I110)</f>
        <v>0</v>
      </c>
      <c r="J111" s="699">
        <f>SUM(J106:J110)</f>
        <v>0</v>
      </c>
      <c r="K111" s="742">
        <f>SUM(K106:K110)</f>
        <v>0</v>
      </c>
      <c r="L111" s="759"/>
      <c r="M111" s="751"/>
      <c r="N111" s="752"/>
    </row>
    <row r="112" spans="2:14" ht="16.5">
      <c r="B112" s="753" t="s">
        <v>548</v>
      </c>
      <c r="C112" s="754"/>
      <c r="D112" s="754"/>
      <c r="E112" s="725"/>
      <c r="F112" s="725"/>
      <c r="G112" s="746"/>
      <c r="H112" s="728"/>
      <c r="I112" s="728"/>
      <c r="J112" s="728"/>
      <c r="K112" s="729"/>
      <c r="L112" s="747"/>
      <c r="M112" s="747"/>
      <c r="N112" s="748"/>
    </row>
    <row r="113" spans="2:14" ht="16.5">
      <c r="B113" s="938"/>
      <c r="C113" s="939"/>
      <c r="D113" s="939"/>
      <c r="E113" s="939"/>
      <c r="F113" s="732"/>
      <c r="G113" s="733"/>
      <c r="H113" s="734" t="e">
        <f aca="true" t="shared" si="5" ref="H113:H118">+G113/$J$7</f>
        <v>#DIV/0!</v>
      </c>
      <c r="I113" s="735">
        <f>G113*ca</f>
        <v>0</v>
      </c>
      <c r="J113" s="735">
        <f>G113*cb</f>
        <v>0</v>
      </c>
      <c r="K113" s="735">
        <f>I113*cc</f>
        <v>0</v>
      </c>
      <c r="L113" s="736"/>
      <c r="M113" s="736"/>
      <c r="N113" s="749"/>
    </row>
    <row r="114" spans="2:14" ht="16.5">
      <c r="B114" s="941"/>
      <c r="C114" s="940"/>
      <c r="D114" s="940"/>
      <c r="E114" s="940"/>
      <c r="F114" s="732"/>
      <c r="G114" s="733"/>
      <c r="H114" s="734" t="e">
        <f t="shared" si="5"/>
        <v>#DIV/0!</v>
      </c>
      <c r="I114" s="735">
        <f>G114*ca</f>
        <v>0</v>
      </c>
      <c r="J114" s="735">
        <f>G114*cb</f>
        <v>0</v>
      </c>
      <c r="K114" s="735">
        <f>I114*cc</f>
        <v>0</v>
      </c>
      <c r="L114" s="736"/>
      <c r="M114" s="736"/>
      <c r="N114" s="749"/>
    </row>
    <row r="115" spans="2:14" ht="17.25" thickBot="1">
      <c r="B115" s="770"/>
      <c r="C115" s="771"/>
      <c r="D115" s="771"/>
      <c r="E115" s="772" t="s">
        <v>397</v>
      </c>
      <c r="F115" s="772"/>
      <c r="G115" s="773">
        <f>SUM(G113:G114)</f>
        <v>0</v>
      </c>
      <c r="H115" s="774" t="e">
        <f t="shared" si="5"/>
        <v>#DIV/0!</v>
      </c>
      <c r="I115" s="773">
        <f>SUM(I113:I114)</f>
        <v>0</v>
      </c>
      <c r="J115" s="773">
        <f>SUM(J113:J114)</f>
        <v>0</v>
      </c>
      <c r="K115" s="773">
        <f>SUM(K113:K114)</f>
        <v>0</v>
      </c>
      <c r="L115" s="775"/>
      <c r="M115" s="775"/>
      <c r="N115" s="776"/>
    </row>
    <row r="116" spans="2:14" ht="16.5">
      <c r="B116" s="777"/>
      <c r="C116" s="778"/>
      <c r="D116" s="779"/>
      <c r="E116" s="780" t="s">
        <v>549</v>
      </c>
      <c r="F116" s="780"/>
      <c r="G116" s="781">
        <f>G115+G111+G104+G97+G93</f>
        <v>0</v>
      </c>
      <c r="H116" s="782" t="e">
        <f t="shared" si="5"/>
        <v>#DIV/0!</v>
      </c>
      <c r="I116" s="783"/>
      <c r="J116" s="783"/>
      <c r="K116" s="784"/>
      <c r="L116" s="785"/>
      <c r="M116" s="785"/>
      <c r="N116" s="786"/>
    </row>
    <row r="117" spans="2:14" ht="16.5">
      <c r="B117" s="787" t="s">
        <v>550</v>
      </c>
      <c r="C117" s="788" t="s">
        <v>397</v>
      </c>
      <c r="D117" s="835">
        <f>D78</f>
        <v>0</v>
      </c>
      <c r="E117" s="790" t="s">
        <v>551</v>
      </c>
      <c r="F117" s="791"/>
      <c r="G117" s="792">
        <f>D117*F117</f>
        <v>0</v>
      </c>
      <c r="H117" s="793" t="e">
        <f t="shared" si="5"/>
        <v>#DIV/0!</v>
      </c>
      <c r="I117" s="794">
        <f>G117*ca</f>
        <v>0</v>
      </c>
      <c r="J117" s="794">
        <f>G117*cb</f>
        <v>0</v>
      </c>
      <c r="K117" s="794">
        <f>I117*cc</f>
        <v>0</v>
      </c>
      <c r="L117" s="795"/>
      <c r="M117" s="795"/>
      <c r="N117" s="796"/>
    </row>
    <row r="118" spans="2:14" ht="16.5">
      <c r="B118" s="798" t="s">
        <v>552</v>
      </c>
      <c r="C118" s="788" t="s">
        <v>397</v>
      </c>
      <c r="D118" s="836">
        <f>D79</f>
        <v>0</v>
      </c>
      <c r="E118" s="790" t="s">
        <v>551</v>
      </c>
      <c r="F118" s="791"/>
      <c r="G118" s="792">
        <f>D118*F118</f>
        <v>0</v>
      </c>
      <c r="H118" s="734" t="e">
        <f t="shared" si="5"/>
        <v>#DIV/0!</v>
      </c>
      <c r="I118" s="800">
        <f>G118*ca</f>
        <v>0</v>
      </c>
      <c r="J118" s="735">
        <f>G118*cb</f>
        <v>0</v>
      </c>
      <c r="K118" s="735">
        <f>I118*cc</f>
        <v>0</v>
      </c>
      <c r="L118" s="736"/>
      <c r="M118" s="736"/>
      <c r="N118" s="749"/>
    </row>
    <row r="119" spans="2:14" ht="16.5">
      <c r="B119" s="787" t="s">
        <v>553</v>
      </c>
      <c r="C119" s="801"/>
      <c r="D119" s="802"/>
      <c r="E119" s="803"/>
      <c r="F119" s="804"/>
      <c r="G119" s="805"/>
      <c r="H119" s="805"/>
      <c r="I119" s="805"/>
      <c r="J119" s="805"/>
      <c r="K119" s="806"/>
      <c r="L119" s="807"/>
      <c r="M119" s="807"/>
      <c r="N119" s="808"/>
    </row>
    <row r="120" spans="2:14" ht="16.5">
      <c r="B120" s="758"/>
      <c r="C120" s="788" t="s">
        <v>397</v>
      </c>
      <c r="D120" s="837">
        <f>D81</f>
        <v>0</v>
      </c>
      <c r="E120" s="790" t="s">
        <v>551</v>
      </c>
      <c r="F120" s="791"/>
      <c r="G120" s="792">
        <f>D120*F120</f>
        <v>0</v>
      </c>
      <c r="H120" s="734" t="e">
        <f>+G120/$J$7</f>
        <v>#DIV/0!</v>
      </c>
      <c r="I120" s="800">
        <f>G120*ca</f>
        <v>0</v>
      </c>
      <c r="J120" s="735">
        <f>G120*cb</f>
        <v>0</v>
      </c>
      <c r="K120" s="735">
        <f>I120*cc</f>
        <v>0</v>
      </c>
      <c r="L120" s="736"/>
      <c r="M120" s="736"/>
      <c r="N120" s="749"/>
    </row>
    <row r="121" spans="2:14" ht="16.5">
      <c r="B121" s="798" t="s">
        <v>554</v>
      </c>
      <c r="C121" s="810"/>
      <c r="D121" s="811"/>
      <c r="E121" s="812"/>
      <c r="F121" s="812"/>
      <c r="G121" s="805"/>
      <c r="H121" s="805"/>
      <c r="I121" s="805"/>
      <c r="J121" s="805"/>
      <c r="K121" s="806"/>
      <c r="L121" s="807"/>
      <c r="M121" s="807"/>
      <c r="N121" s="808"/>
    </row>
    <row r="122" spans="2:14" ht="16.5">
      <c r="B122" s="758"/>
      <c r="C122" s="814" t="s">
        <v>397</v>
      </c>
      <c r="D122" s="837">
        <f>D83</f>
        <v>0</v>
      </c>
      <c r="E122" s="790" t="s">
        <v>551</v>
      </c>
      <c r="F122" s="815"/>
      <c r="G122" s="792">
        <f>D122*F122</f>
        <v>0</v>
      </c>
      <c r="H122" s="734" t="e">
        <f>+G122/$J$7</f>
        <v>#DIV/0!</v>
      </c>
      <c r="I122" s="800">
        <f>G122*ca</f>
        <v>0</v>
      </c>
      <c r="J122" s="735">
        <f>G122*cb</f>
        <v>0</v>
      </c>
      <c r="K122" s="735">
        <f>I122*cc</f>
        <v>0</v>
      </c>
      <c r="L122" s="736"/>
      <c r="M122" s="736"/>
      <c r="N122" s="749"/>
    </row>
    <row r="123" spans="2:14" ht="17.25" thickBot="1">
      <c r="B123" s="816"/>
      <c r="C123" s="817"/>
      <c r="D123" s="817"/>
      <c r="E123" s="817"/>
      <c r="F123" s="817"/>
      <c r="G123" s="817"/>
      <c r="H123" s="818"/>
      <c r="I123" s="818"/>
      <c r="J123" s="818"/>
      <c r="K123" s="819"/>
      <c r="L123" s="820"/>
      <c r="M123" s="820"/>
      <c r="N123" s="821"/>
    </row>
    <row r="124" spans="2:14" ht="16.5">
      <c r="B124" s="822"/>
      <c r="C124" s="822"/>
      <c r="D124" s="822"/>
      <c r="E124" s="823" t="s">
        <v>558</v>
      </c>
      <c r="F124" s="823"/>
      <c r="G124" s="699">
        <f>G93+G97+G100+G104+G111+G115+G117+G118++G120+G122</f>
        <v>0</v>
      </c>
      <c r="H124" s="734" t="e">
        <f>+G124/$J$7</f>
        <v>#DIV/0!</v>
      </c>
      <c r="I124" s="699">
        <f>I93+I97+I111+I115+I117+I120+I122</f>
        <v>0</v>
      </c>
      <c r="J124" s="699">
        <f>J93+J97+J111+J115+J117+J120+J122</f>
        <v>0</v>
      </c>
      <c r="K124" s="699">
        <f>K93+K97+K111+K115+K117+K120+K122</f>
        <v>0</v>
      </c>
      <c r="L124" s="665"/>
      <c r="M124" s="825"/>
      <c r="N124" s="826"/>
    </row>
    <row r="125" spans="9:14" ht="16.5">
      <c r="I125" s="49"/>
      <c r="J125" s="49"/>
      <c r="L125" s="714"/>
      <c r="M125" s="714"/>
      <c r="N125" s="839" t="s">
        <v>561</v>
      </c>
    </row>
    <row r="126" spans="9:14" ht="16.5" customHeight="1">
      <c r="I126" s="49"/>
      <c r="J126" s="49"/>
      <c r="L126" s="714"/>
      <c r="M126" s="714"/>
      <c r="N126" s="839"/>
    </row>
    <row r="127" spans="2:14" ht="16.5">
      <c r="B127" s="712" t="s">
        <v>562</v>
      </c>
      <c r="C127" s="713"/>
      <c r="G127" s="658"/>
      <c r="H127" s="676"/>
      <c r="I127" s="49"/>
      <c r="J127" s="49"/>
      <c r="L127" s="714" t="s">
        <v>534</v>
      </c>
      <c r="M127" s="714" t="s">
        <v>535</v>
      </c>
      <c r="N127" s="715" t="s">
        <v>525</v>
      </c>
    </row>
    <row r="128" spans="2:14" ht="16.5">
      <c r="B128" s="715" t="s">
        <v>536</v>
      </c>
      <c r="C128" s="716"/>
      <c r="D128" s="715"/>
      <c r="E128" s="717"/>
      <c r="F128" s="717"/>
      <c r="G128" s="714" t="s">
        <v>537</v>
      </c>
      <c r="I128" s="718">
        <f>$J$1</f>
        <v>0</v>
      </c>
      <c r="J128" s="718">
        <f>$K$1</f>
        <v>0</v>
      </c>
      <c r="K128" s="719">
        <f>$L$1</f>
        <v>0</v>
      </c>
      <c r="L128" s="720" t="s">
        <v>538</v>
      </c>
      <c r="M128" s="720" t="s">
        <v>539</v>
      </c>
      <c r="N128" s="721"/>
    </row>
    <row r="129" spans="2:14" ht="16.5">
      <c r="B129" s="723" t="s">
        <v>540</v>
      </c>
      <c r="C129" s="724"/>
      <c r="D129" s="724"/>
      <c r="E129" s="725"/>
      <c r="F129" s="725"/>
      <c r="G129" s="726"/>
      <c r="H129" s="727" t="s">
        <v>541</v>
      </c>
      <c r="I129" s="728"/>
      <c r="J129" s="728"/>
      <c r="K129" s="729"/>
      <c r="L129" s="729"/>
      <c r="M129" s="730"/>
      <c r="N129" s="731"/>
    </row>
    <row r="130" spans="2:14" ht="16.5">
      <c r="B130" s="938"/>
      <c r="C130" s="939"/>
      <c r="D130" s="939"/>
      <c r="E130" s="940"/>
      <c r="F130" s="732"/>
      <c r="G130" s="733"/>
      <c r="H130" s="734" t="e">
        <f>+G130/$J$7</f>
        <v>#DIV/0!</v>
      </c>
      <c r="I130" s="735">
        <f>G130*ca</f>
        <v>0</v>
      </c>
      <c r="J130" s="735">
        <f>G130*cb</f>
        <v>0</v>
      </c>
      <c r="K130" s="735">
        <f>I130*cc</f>
        <v>0</v>
      </c>
      <c r="L130" s="736"/>
      <c r="M130" s="736"/>
      <c r="N130" s="737"/>
    </row>
    <row r="131" spans="2:14" ht="16.5">
      <c r="B131" s="941"/>
      <c r="C131" s="940"/>
      <c r="D131" s="940"/>
      <c r="E131" s="940"/>
      <c r="F131" s="732"/>
      <c r="G131" s="733"/>
      <c r="H131" s="734" t="e">
        <f>+G131/$J$7</f>
        <v>#DIV/0!</v>
      </c>
      <c r="I131" s="735">
        <f>G131*ca</f>
        <v>0</v>
      </c>
      <c r="J131" s="735">
        <f>G131*cb</f>
        <v>0</v>
      </c>
      <c r="K131" s="735">
        <f>I131*cc</f>
        <v>0</v>
      </c>
      <c r="L131" s="736"/>
      <c r="M131" s="736"/>
      <c r="N131" s="737"/>
    </row>
    <row r="132" spans="2:14" ht="16.5">
      <c r="B132" s="738"/>
      <c r="C132" s="739"/>
      <c r="D132" s="739"/>
      <c r="E132" s="740" t="s">
        <v>397</v>
      </c>
      <c r="F132" s="740"/>
      <c r="G132" s="699">
        <f>SUM(G130:G131)</f>
        <v>0</v>
      </c>
      <c r="H132" s="741" t="e">
        <f>+G132/$J$7</f>
        <v>#DIV/0!</v>
      </c>
      <c r="I132" s="699">
        <f>SUM(I130:I131)</f>
        <v>0</v>
      </c>
      <c r="J132" s="699">
        <f>SUM(J130:J131)</f>
        <v>0</v>
      </c>
      <c r="K132" s="742">
        <f>SUM(K130:K131)</f>
        <v>0</v>
      </c>
      <c r="L132" s="743"/>
      <c r="M132" s="743"/>
      <c r="N132" s="744"/>
    </row>
    <row r="133" spans="2:14" ht="16.5">
      <c r="B133" s="723" t="s">
        <v>544</v>
      </c>
      <c r="C133" s="745"/>
      <c r="D133" s="745"/>
      <c r="E133" s="725"/>
      <c r="F133" s="725"/>
      <c r="G133" s="746"/>
      <c r="H133" s="728"/>
      <c r="I133" s="728"/>
      <c r="J133" s="728"/>
      <c r="K133" s="729"/>
      <c r="L133" s="747"/>
      <c r="M133" s="747"/>
      <c r="N133" s="748"/>
    </row>
    <row r="134" spans="2:14" ht="16.5">
      <c r="B134" s="938"/>
      <c r="C134" s="939"/>
      <c r="D134" s="939"/>
      <c r="E134" s="939"/>
      <c r="F134" s="732"/>
      <c r="G134" s="733"/>
      <c r="H134" s="734" t="e">
        <f>+G134/$J$7</f>
        <v>#DIV/0!</v>
      </c>
      <c r="I134" s="735">
        <f>G134*ca</f>
        <v>0</v>
      </c>
      <c r="J134" s="735">
        <f>G134*cb</f>
        <v>0</v>
      </c>
      <c r="K134" s="735">
        <f>I134*cc</f>
        <v>0</v>
      </c>
      <c r="L134" s="736"/>
      <c r="M134" s="736"/>
      <c r="N134" s="749"/>
    </row>
    <row r="135" spans="2:14" ht="16.5">
      <c r="B135" s="941"/>
      <c r="C135" s="940"/>
      <c r="D135" s="940"/>
      <c r="E135" s="940"/>
      <c r="F135" s="732"/>
      <c r="G135" s="733"/>
      <c r="H135" s="734" t="e">
        <f>+G135/$J$7</f>
        <v>#DIV/0!</v>
      </c>
      <c r="I135" s="735">
        <f>G135*ca</f>
        <v>0</v>
      </c>
      <c r="J135" s="735">
        <f>G135*cb</f>
        <v>0</v>
      </c>
      <c r="K135" s="735">
        <f>I135*cc</f>
        <v>0</v>
      </c>
      <c r="L135" s="736"/>
      <c r="M135" s="736"/>
      <c r="N135" s="749"/>
    </row>
    <row r="136" spans="2:14" ht="16.5">
      <c r="B136" s="750"/>
      <c r="C136" s="739"/>
      <c r="D136" s="739"/>
      <c r="E136" s="740" t="s">
        <v>397</v>
      </c>
      <c r="F136" s="740"/>
      <c r="G136" s="699">
        <f>SUM(G134:G135)</f>
        <v>0</v>
      </c>
      <c r="H136" s="741" t="e">
        <f>+G136/$J$7</f>
        <v>#DIV/0!</v>
      </c>
      <c r="I136" s="699">
        <f>SUM(I134:I135)</f>
        <v>0</v>
      </c>
      <c r="J136" s="699">
        <f>SUM(J134:J135)</f>
        <v>0</v>
      </c>
      <c r="K136" s="742">
        <f>SUM(K134:K135)</f>
        <v>0</v>
      </c>
      <c r="L136" s="751"/>
      <c r="M136" s="751"/>
      <c r="N136" s="752"/>
    </row>
    <row r="137" spans="2:14" ht="16.5">
      <c r="B137" s="753" t="s">
        <v>545</v>
      </c>
      <c r="C137" s="754"/>
      <c r="D137" s="754"/>
      <c r="E137" s="725"/>
      <c r="F137" s="725"/>
      <c r="G137" s="746"/>
      <c r="H137" s="728"/>
      <c r="I137" s="728"/>
      <c r="J137" s="728"/>
      <c r="K137" s="729"/>
      <c r="L137" s="747"/>
      <c r="M137" s="747"/>
      <c r="N137" s="748"/>
    </row>
    <row r="138" spans="2:14" ht="16.5">
      <c r="B138" s="941"/>
      <c r="C138" s="940"/>
      <c r="D138" s="940"/>
      <c r="E138" s="940"/>
      <c r="F138" s="732"/>
      <c r="G138" s="733"/>
      <c r="H138" s="734" t="e">
        <f>+G138/$J$7</f>
        <v>#DIV/0!</v>
      </c>
      <c r="I138" s="735">
        <f>G138*ca</f>
        <v>0</v>
      </c>
      <c r="J138" s="735">
        <f>G138*cb</f>
        <v>0</v>
      </c>
      <c r="K138" s="735">
        <f>I138*cc</f>
        <v>0</v>
      </c>
      <c r="L138" s="736"/>
      <c r="M138" s="736"/>
      <c r="N138" s="749"/>
    </row>
    <row r="139" spans="2:14" ht="16.5">
      <c r="B139" s="750"/>
      <c r="C139" s="755"/>
      <c r="D139" s="739"/>
      <c r="E139" s="740" t="s">
        <v>397</v>
      </c>
      <c r="F139" s="740"/>
      <c r="G139" s="699">
        <f>SUM(G138:G138)</f>
        <v>0</v>
      </c>
      <c r="H139" s="741" t="e">
        <f>+G139/$J$7</f>
        <v>#DIV/0!</v>
      </c>
      <c r="I139" s="699">
        <f>SUM(I138)</f>
        <v>0</v>
      </c>
      <c r="J139" s="699">
        <f>SUM(J138)</f>
        <v>0</v>
      </c>
      <c r="K139" s="742">
        <f>SUM(K138)</f>
        <v>0</v>
      </c>
      <c r="L139" s="756"/>
      <c r="M139" s="756"/>
      <c r="N139" s="752"/>
    </row>
    <row r="140" spans="2:14" ht="16.5">
      <c r="B140" s="753" t="s">
        <v>546</v>
      </c>
      <c r="C140" s="757"/>
      <c r="D140" s="757"/>
      <c r="E140" s="725"/>
      <c r="F140" s="725"/>
      <c r="G140" s="746"/>
      <c r="H140" s="728"/>
      <c r="I140" s="728"/>
      <c r="J140" s="728"/>
      <c r="K140" s="729"/>
      <c r="L140" s="747"/>
      <c r="M140" s="747"/>
      <c r="N140" s="748"/>
    </row>
    <row r="141" spans="2:14" ht="16.5">
      <c r="B141" s="938"/>
      <c r="C141" s="939"/>
      <c r="D141" s="939"/>
      <c r="E141" s="939"/>
      <c r="F141" s="732"/>
      <c r="G141" s="733"/>
      <c r="H141" s="734" t="e">
        <f>+G141/$J$7</f>
        <v>#DIV/0!</v>
      </c>
      <c r="I141" s="735">
        <f>G141*ca</f>
        <v>0</v>
      </c>
      <c r="J141" s="735">
        <f>G141*cb</f>
        <v>0</v>
      </c>
      <c r="K141" s="735">
        <f>I141*cc</f>
        <v>0</v>
      </c>
      <c r="L141" s="736"/>
      <c r="M141" s="736"/>
      <c r="N141" s="749"/>
    </row>
    <row r="142" spans="2:14" ht="16.5">
      <c r="B142" s="758"/>
      <c r="C142" s="732"/>
      <c r="D142" s="732"/>
      <c r="E142" s="732"/>
      <c r="F142" s="732"/>
      <c r="G142" s="733"/>
      <c r="H142" s="734" t="e">
        <f>+G142/$J$7</f>
        <v>#DIV/0!</v>
      </c>
      <c r="I142" s="735">
        <f>G142*ca</f>
        <v>0</v>
      </c>
      <c r="J142" s="735">
        <f>G142*cb</f>
        <v>0</v>
      </c>
      <c r="K142" s="735">
        <f>I142*cc</f>
        <v>0</v>
      </c>
      <c r="L142" s="736"/>
      <c r="M142" s="736"/>
      <c r="N142" s="749"/>
    </row>
    <row r="143" spans="2:14" ht="16.5">
      <c r="B143" s="750"/>
      <c r="C143" s="739"/>
      <c r="D143" s="739"/>
      <c r="E143" s="740" t="s">
        <v>397</v>
      </c>
      <c r="F143" s="740"/>
      <c r="G143" s="699">
        <f>SUM(G141:G141)</f>
        <v>0</v>
      </c>
      <c r="H143" s="741" t="e">
        <f>+G143/$J$7</f>
        <v>#DIV/0!</v>
      </c>
      <c r="I143" s="699">
        <f>SUM(I141:I141)</f>
        <v>0</v>
      </c>
      <c r="J143" s="699">
        <f>SUM(J141:J141)</f>
        <v>0</v>
      </c>
      <c r="K143" s="742">
        <f>SUM(K141:K141)</f>
        <v>0</v>
      </c>
      <c r="L143" s="759"/>
      <c r="M143" s="751"/>
      <c r="N143" s="752"/>
    </row>
    <row r="144" spans="2:14" ht="16.5">
      <c r="B144" s="828" t="s">
        <v>547</v>
      </c>
      <c r="C144" s="829"/>
      <c r="D144" s="829"/>
      <c r="E144" s="830"/>
      <c r="F144" s="830"/>
      <c r="G144" s="831"/>
      <c r="H144" s="832"/>
      <c r="I144" s="832"/>
      <c r="J144" s="832"/>
      <c r="K144" s="833"/>
      <c r="L144" s="834"/>
      <c r="M144" s="834"/>
      <c r="N144" s="767"/>
    </row>
    <row r="145" spans="2:14" ht="16.5">
      <c r="B145" s="938"/>
      <c r="C145" s="939"/>
      <c r="D145" s="939"/>
      <c r="E145" s="939"/>
      <c r="F145" s="732"/>
      <c r="G145" s="733"/>
      <c r="H145" s="734" t="e">
        <f aca="true" t="shared" si="6" ref="H145:H150">+G145/$J$7</f>
        <v>#DIV/0!</v>
      </c>
      <c r="I145" s="735">
        <f>G145*ca</f>
        <v>0</v>
      </c>
      <c r="J145" s="735">
        <f>G145*cb</f>
        <v>0</v>
      </c>
      <c r="K145" s="735">
        <f>I145*cc</f>
        <v>0</v>
      </c>
      <c r="L145" s="736"/>
      <c r="M145" s="736"/>
      <c r="N145" s="749"/>
    </row>
    <row r="146" spans="2:14" ht="16.5">
      <c r="B146" s="942"/>
      <c r="C146" s="943"/>
      <c r="D146" s="943"/>
      <c r="E146" s="943"/>
      <c r="F146" s="768"/>
      <c r="G146" s="733"/>
      <c r="H146" s="734" t="e">
        <f t="shared" si="6"/>
        <v>#DIV/0!</v>
      </c>
      <c r="I146" s="735">
        <f>G146*ca</f>
        <v>0</v>
      </c>
      <c r="J146" s="735">
        <f>G146*cb</f>
        <v>0</v>
      </c>
      <c r="K146" s="735">
        <f>I146*cc</f>
        <v>0</v>
      </c>
      <c r="L146" s="736"/>
      <c r="M146" s="736"/>
      <c r="N146" s="749"/>
    </row>
    <row r="147" spans="2:14" ht="16.5">
      <c r="B147" s="941"/>
      <c r="C147" s="940"/>
      <c r="D147" s="940"/>
      <c r="E147" s="940"/>
      <c r="F147" s="732"/>
      <c r="G147" s="733"/>
      <c r="H147" s="734" t="e">
        <f t="shared" si="6"/>
        <v>#DIV/0!</v>
      </c>
      <c r="I147" s="735">
        <f>G147*ca</f>
        <v>0</v>
      </c>
      <c r="J147" s="735">
        <f>G147*cb</f>
        <v>0</v>
      </c>
      <c r="K147" s="735">
        <f>I147*cc</f>
        <v>0</v>
      </c>
      <c r="L147" s="736"/>
      <c r="M147" s="736"/>
      <c r="N147" s="749"/>
    </row>
    <row r="148" spans="2:14" ht="16.5">
      <c r="B148" s="758"/>
      <c r="C148" s="732"/>
      <c r="D148" s="732"/>
      <c r="E148" s="732"/>
      <c r="F148" s="732"/>
      <c r="G148" s="733"/>
      <c r="H148" s="734" t="e">
        <f t="shared" si="6"/>
        <v>#DIV/0!</v>
      </c>
      <c r="I148" s="735">
        <f>G148*ca</f>
        <v>0</v>
      </c>
      <c r="J148" s="735">
        <f>G148*cb</f>
        <v>0</v>
      </c>
      <c r="K148" s="735">
        <f>I148*cc</f>
        <v>0</v>
      </c>
      <c r="L148" s="736"/>
      <c r="M148" s="736"/>
      <c r="N148" s="749"/>
    </row>
    <row r="149" spans="2:14" ht="16.5">
      <c r="B149" s="941"/>
      <c r="C149" s="940"/>
      <c r="D149" s="940"/>
      <c r="E149" s="940"/>
      <c r="F149" s="732"/>
      <c r="G149" s="733"/>
      <c r="H149" s="734" t="e">
        <f t="shared" si="6"/>
        <v>#DIV/0!</v>
      </c>
      <c r="I149" s="735">
        <f>G149*ca</f>
        <v>0</v>
      </c>
      <c r="J149" s="735">
        <f>G149*cb</f>
        <v>0</v>
      </c>
      <c r="K149" s="735">
        <f>I149*cc</f>
        <v>0</v>
      </c>
      <c r="L149" s="736"/>
      <c r="M149" s="736"/>
      <c r="N149" s="749"/>
    </row>
    <row r="150" spans="2:14" ht="16.5">
      <c r="B150" s="750"/>
      <c r="C150" s="739"/>
      <c r="D150" s="739"/>
      <c r="E150" s="740" t="s">
        <v>397</v>
      </c>
      <c r="F150" s="740"/>
      <c r="G150" s="699">
        <f>SUM(G145:G149)</f>
        <v>0</v>
      </c>
      <c r="H150" s="741" t="e">
        <f t="shared" si="6"/>
        <v>#DIV/0!</v>
      </c>
      <c r="I150" s="699">
        <f>SUM(I145:I149)</f>
        <v>0</v>
      </c>
      <c r="J150" s="699">
        <f>SUM(J145:J149)</f>
        <v>0</v>
      </c>
      <c r="K150" s="742">
        <f>SUM(K145:K149)</f>
        <v>0</v>
      </c>
      <c r="L150" s="759"/>
      <c r="M150" s="751"/>
      <c r="N150" s="752"/>
    </row>
    <row r="151" spans="2:14" ht="16.5">
      <c r="B151" s="753" t="s">
        <v>548</v>
      </c>
      <c r="C151" s="754"/>
      <c r="D151" s="754"/>
      <c r="E151" s="725"/>
      <c r="F151" s="725"/>
      <c r="G151" s="746"/>
      <c r="H151" s="728"/>
      <c r="I151" s="728"/>
      <c r="J151" s="728"/>
      <c r="K151" s="729"/>
      <c r="L151" s="747"/>
      <c r="M151" s="747"/>
      <c r="N151" s="748"/>
    </row>
    <row r="152" spans="2:14" ht="16.5">
      <c r="B152" s="938"/>
      <c r="C152" s="939"/>
      <c r="D152" s="939"/>
      <c r="E152" s="939"/>
      <c r="F152" s="732"/>
      <c r="G152" s="733"/>
      <c r="H152" s="734" t="e">
        <f aca="true" t="shared" si="7" ref="H152:H157">+G152/$J$7</f>
        <v>#DIV/0!</v>
      </c>
      <c r="I152" s="735">
        <f>G152*ca</f>
        <v>0</v>
      </c>
      <c r="J152" s="735">
        <f>G152*cb</f>
        <v>0</v>
      </c>
      <c r="K152" s="735">
        <f>I152*cc</f>
        <v>0</v>
      </c>
      <c r="L152" s="736"/>
      <c r="M152" s="736"/>
      <c r="N152" s="749"/>
    </row>
    <row r="153" spans="2:14" ht="16.5">
      <c r="B153" s="941"/>
      <c r="C153" s="940"/>
      <c r="D153" s="940"/>
      <c r="E153" s="940"/>
      <c r="F153" s="732"/>
      <c r="G153" s="733"/>
      <c r="H153" s="734" t="e">
        <f t="shared" si="7"/>
        <v>#DIV/0!</v>
      </c>
      <c r="I153" s="735">
        <f>G153*ca</f>
        <v>0</v>
      </c>
      <c r="J153" s="735">
        <f>G153*cb</f>
        <v>0</v>
      </c>
      <c r="K153" s="735">
        <f>I153*cc</f>
        <v>0</v>
      </c>
      <c r="L153" s="736"/>
      <c r="M153" s="736"/>
      <c r="N153" s="749"/>
    </row>
    <row r="154" spans="2:14" ht="17.25" thickBot="1">
      <c r="B154" s="770"/>
      <c r="C154" s="771"/>
      <c r="D154" s="771"/>
      <c r="E154" s="772" t="s">
        <v>397</v>
      </c>
      <c r="F154" s="772"/>
      <c r="G154" s="773">
        <f>SUM(G152:G153)</f>
        <v>0</v>
      </c>
      <c r="H154" s="774" t="e">
        <f t="shared" si="7"/>
        <v>#DIV/0!</v>
      </c>
      <c r="I154" s="773">
        <f>SUM(I152:I153)</f>
        <v>0</v>
      </c>
      <c r="J154" s="773">
        <f>SUM(J152:J153)</f>
        <v>0</v>
      </c>
      <c r="K154" s="773">
        <f>SUM(K152:K153)</f>
        <v>0</v>
      </c>
      <c r="L154" s="775"/>
      <c r="M154" s="775"/>
      <c r="N154" s="776"/>
    </row>
    <row r="155" spans="2:14" ht="16.5">
      <c r="B155" s="777"/>
      <c r="C155" s="778"/>
      <c r="D155" s="779"/>
      <c r="E155" s="780" t="s">
        <v>549</v>
      </c>
      <c r="F155" s="780"/>
      <c r="G155" s="781">
        <f>G154+G150+G143+G136+G132</f>
        <v>0</v>
      </c>
      <c r="H155" s="782" t="e">
        <f t="shared" si="7"/>
        <v>#DIV/0!</v>
      </c>
      <c r="I155" s="783"/>
      <c r="J155" s="783"/>
      <c r="K155" s="784"/>
      <c r="L155" s="785"/>
      <c r="M155" s="785"/>
      <c r="N155" s="786"/>
    </row>
    <row r="156" spans="2:14" ht="16.5">
      <c r="B156" s="787" t="s">
        <v>550</v>
      </c>
      <c r="C156" s="788" t="s">
        <v>397</v>
      </c>
      <c r="D156" s="835">
        <f>D117</f>
        <v>0</v>
      </c>
      <c r="E156" s="790" t="s">
        <v>551</v>
      </c>
      <c r="F156" s="791"/>
      <c r="G156" s="792">
        <f>D156*F156</f>
        <v>0</v>
      </c>
      <c r="H156" s="793" t="e">
        <f t="shared" si="7"/>
        <v>#DIV/0!</v>
      </c>
      <c r="I156" s="794">
        <f>G156*ca</f>
        <v>0</v>
      </c>
      <c r="J156" s="794">
        <f>G156*cb</f>
        <v>0</v>
      </c>
      <c r="K156" s="794">
        <f>I156*cc</f>
        <v>0</v>
      </c>
      <c r="L156" s="795"/>
      <c r="M156" s="795"/>
      <c r="N156" s="796"/>
    </row>
    <row r="157" spans="2:14" ht="16.5">
      <c r="B157" s="798" t="s">
        <v>552</v>
      </c>
      <c r="C157" s="788" t="s">
        <v>397</v>
      </c>
      <c r="D157" s="836">
        <f>D118</f>
        <v>0</v>
      </c>
      <c r="E157" s="790" t="s">
        <v>551</v>
      </c>
      <c r="F157" s="791"/>
      <c r="G157" s="792">
        <f>D157*F157</f>
        <v>0</v>
      </c>
      <c r="H157" s="734" t="e">
        <f t="shared" si="7"/>
        <v>#DIV/0!</v>
      </c>
      <c r="I157" s="800">
        <f>G157*ca</f>
        <v>0</v>
      </c>
      <c r="J157" s="735">
        <f>G157*cb</f>
        <v>0</v>
      </c>
      <c r="K157" s="735">
        <f>I157*cc</f>
        <v>0</v>
      </c>
      <c r="L157" s="736"/>
      <c r="M157" s="736"/>
      <c r="N157" s="749"/>
    </row>
    <row r="158" spans="2:14" ht="16.5">
      <c r="B158" s="787" t="s">
        <v>553</v>
      </c>
      <c r="C158" s="801"/>
      <c r="D158" s="802"/>
      <c r="E158" s="803"/>
      <c r="F158" s="804"/>
      <c r="G158" s="805"/>
      <c r="H158" s="805"/>
      <c r="I158" s="805"/>
      <c r="J158" s="805"/>
      <c r="K158" s="806"/>
      <c r="L158" s="807"/>
      <c r="M158" s="807"/>
      <c r="N158" s="808"/>
    </row>
    <row r="159" spans="2:14" ht="16.5">
      <c r="B159" s="758"/>
      <c r="C159" s="788" t="s">
        <v>397</v>
      </c>
      <c r="D159" s="837">
        <f>D120</f>
        <v>0</v>
      </c>
      <c r="E159" s="790" t="s">
        <v>551</v>
      </c>
      <c r="F159" s="791"/>
      <c r="G159" s="792">
        <f>D159*F159</f>
        <v>0</v>
      </c>
      <c r="H159" s="734" t="e">
        <f>+G159/$J$7</f>
        <v>#DIV/0!</v>
      </c>
      <c r="I159" s="800">
        <f>G159*ca</f>
        <v>0</v>
      </c>
      <c r="J159" s="735">
        <f>G159*cb</f>
        <v>0</v>
      </c>
      <c r="K159" s="735">
        <f>I159*cc</f>
        <v>0</v>
      </c>
      <c r="L159" s="736"/>
      <c r="M159" s="736"/>
      <c r="N159" s="749"/>
    </row>
    <row r="160" spans="2:14" ht="16.5">
      <c r="B160" s="798" t="s">
        <v>554</v>
      </c>
      <c r="C160" s="810"/>
      <c r="D160" s="811"/>
      <c r="E160" s="812"/>
      <c r="F160" s="812"/>
      <c r="G160" s="805"/>
      <c r="H160" s="805"/>
      <c r="I160" s="805"/>
      <c r="J160" s="805"/>
      <c r="K160" s="806"/>
      <c r="L160" s="807"/>
      <c r="M160" s="807"/>
      <c r="N160" s="808"/>
    </row>
    <row r="161" spans="2:14" ht="16.5">
      <c r="B161" s="758"/>
      <c r="C161" s="814" t="s">
        <v>397</v>
      </c>
      <c r="D161" s="837">
        <f>D122</f>
        <v>0</v>
      </c>
      <c r="E161" s="790" t="s">
        <v>551</v>
      </c>
      <c r="F161" s="815"/>
      <c r="G161" s="792">
        <f>D161*F161</f>
        <v>0</v>
      </c>
      <c r="H161" s="734" t="e">
        <f>+G161/$J$7</f>
        <v>#DIV/0!</v>
      </c>
      <c r="I161" s="800">
        <f>G161*ca</f>
        <v>0</v>
      </c>
      <c r="J161" s="735">
        <f>G161*cb</f>
        <v>0</v>
      </c>
      <c r="K161" s="735">
        <f>I161*cc</f>
        <v>0</v>
      </c>
      <c r="L161" s="736"/>
      <c r="M161" s="736"/>
      <c r="N161" s="749"/>
    </row>
    <row r="162" spans="2:14" ht="17.25" thickBot="1">
      <c r="B162" s="816"/>
      <c r="C162" s="817"/>
      <c r="D162" s="817"/>
      <c r="E162" s="817"/>
      <c r="F162" s="817"/>
      <c r="G162" s="817"/>
      <c r="H162" s="818"/>
      <c r="I162" s="818"/>
      <c r="J162" s="818"/>
      <c r="K162" s="819"/>
      <c r="L162" s="820"/>
      <c r="M162" s="820"/>
      <c r="N162" s="821"/>
    </row>
    <row r="163" spans="2:14" ht="16.5">
      <c r="B163" s="822"/>
      <c r="C163" s="822"/>
      <c r="D163" s="822"/>
      <c r="E163" s="823" t="s">
        <v>558</v>
      </c>
      <c r="F163" s="823"/>
      <c r="G163" s="699">
        <f>G132+G136+G139+G143+G150+G154+G156+G157+G159+G161</f>
        <v>0</v>
      </c>
      <c r="H163" s="824" t="e">
        <f>G163/$J$7</f>
        <v>#DIV/0!</v>
      </c>
      <c r="I163" s="699">
        <f>I132+I136+I150+I154+I156+I159+I161</f>
        <v>0</v>
      </c>
      <c r="J163" s="699">
        <f>J132+J136+J150+J154+J156+J159+J161</f>
        <v>0</v>
      </c>
      <c r="K163" s="699">
        <f>K132+K136+K150+K154+K156+K159+K161</f>
        <v>0</v>
      </c>
      <c r="L163" s="665"/>
      <c r="M163" s="825"/>
      <c r="N163" s="826"/>
    </row>
    <row r="164" spans="5:14" ht="12.75">
      <c r="E164" s="840"/>
      <c r="F164" s="840"/>
      <c r="G164" s="841"/>
      <c r="H164" s="842"/>
      <c r="I164" s="843"/>
      <c r="J164" s="843"/>
      <c r="K164" s="49"/>
      <c r="L164" s="49"/>
      <c r="N164" s="664" t="s">
        <v>563</v>
      </c>
    </row>
    <row r="165" spans="5:14" ht="16.5" customHeight="1">
      <c r="E165" s="840"/>
      <c r="F165" s="840"/>
      <c r="G165" s="841"/>
      <c r="H165" s="842"/>
      <c r="I165" s="843"/>
      <c r="J165" s="843"/>
      <c r="K165" s="49"/>
      <c r="L165" s="49"/>
      <c r="N165" s="664"/>
    </row>
    <row r="166" spans="2:14" ht="16.5">
      <c r="B166" s="712" t="s">
        <v>564</v>
      </c>
      <c r="C166" s="713"/>
      <c r="G166" s="658"/>
      <c r="H166" s="676"/>
      <c r="I166" s="49"/>
      <c r="J166" s="49"/>
      <c r="L166" s="714" t="s">
        <v>534</v>
      </c>
      <c r="M166" s="714" t="s">
        <v>535</v>
      </c>
      <c r="N166" s="715" t="s">
        <v>525</v>
      </c>
    </row>
    <row r="167" spans="2:14" ht="16.5">
      <c r="B167" s="715" t="s">
        <v>536</v>
      </c>
      <c r="C167" s="716"/>
      <c r="D167" s="715"/>
      <c r="E167" s="717"/>
      <c r="F167" s="717"/>
      <c r="G167" s="714" t="s">
        <v>537</v>
      </c>
      <c r="I167" s="714">
        <f>J157</f>
        <v>0</v>
      </c>
      <c r="J167" s="718">
        <f>$K$1</f>
        <v>0</v>
      </c>
      <c r="K167" s="719">
        <f>$L$1</f>
        <v>0</v>
      </c>
      <c r="L167" s="720" t="s">
        <v>538</v>
      </c>
      <c r="M167" s="720" t="s">
        <v>539</v>
      </c>
      <c r="N167" s="721"/>
    </row>
    <row r="168" spans="2:14" ht="16.5">
      <c r="B168" s="723" t="s">
        <v>540</v>
      </c>
      <c r="C168" s="724"/>
      <c r="D168" s="724"/>
      <c r="E168" s="725"/>
      <c r="F168" s="725"/>
      <c r="G168" s="726"/>
      <c r="H168" s="727" t="s">
        <v>541</v>
      </c>
      <c r="I168" s="728"/>
      <c r="J168" s="728"/>
      <c r="K168" s="729"/>
      <c r="L168" s="729"/>
      <c r="M168" s="730"/>
      <c r="N168" s="731"/>
    </row>
    <row r="169" spans="2:14" ht="16.5">
      <c r="B169" s="938"/>
      <c r="C169" s="939"/>
      <c r="D169" s="939"/>
      <c r="E169" s="940"/>
      <c r="F169" s="732"/>
      <c r="G169" s="733"/>
      <c r="H169" s="734" t="e">
        <f>+G169/$J$7</f>
        <v>#DIV/0!</v>
      </c>
      <c r="I169" s="735">
        <f>G169*ca</f>
        <v>0</v>
      </c>
      <c r="J169" s="735">
        <f>G169*cb</f>
        <v>0</v>
      </c>
      <c r="K169" s="735">
        <f>I169*cc</f>
        <v>0</v>
      </c>
      <c r="L169" s="736"/>
      <c r="M169" s="736"/>
      <c r="N169" s="737"/>
    </row>
    <row r="170" spans="2:14" ht="16.5">
      <c r="B170" s="941"/>
      <c r="C170" s="940"/>
      <c r="D170" s="940"/>
      <c r="E170" s="940"/>
      <c r="F170" s="732"/>
      <c r="G170" s="733"/>
      <c r="H170" s="734" t="e">
        <f>+G170/$J$7</f>
        <v>#DIV/0!</v>
      </c>
      <c r="I170" s="735">
        <f>G170*ca</f>
        <v>0</v>
      </c>
      <c r="J170" s="735">
        <f>G170*cb</f>
        <v>0</v>
      </c>
      <c r="K170" s="735">
        <f>I170*cc</f>
        <v>0</v>
      </c>
      <c r="L170" s="736"/>
      <c r="M170" s="736"/>
      <c r="N170" s="737"/>
    </row>
    <row r="171" spans="2:14" ht="16.5">
      <c r="B171" s="738"/>
      <c r="C171" s="739"/>
      <c r="D171" s="739"/>
      <c r="E171" s="740" t="s">
        <v>397</v>
      </c>
      <c r="F171" s="740"/>
      <c r="G171" s="699">
        <f>SUM(G169:G170)</f>
        <v>0</v>
      </c>
      <c r="H171" s="741" t="e">
        <f>+G171/$J$7</f>
        <v>#DIV/0!</v>
      </c>
      <c r="I171" s="699">
        <f>SUM(I169:I170)</f>
        <v>0</v>
      </c>
      <c r="J171" s="699">
        <f>SUM(J169:J170)</f>
        <v>0</v>
      </c>
      <c r="K171" s="742">
        <f>SUM(K169:K170)</f>
        <v>0</v>
      </c>
      <c r="L171" s="743"/>
      <c r="M171" s="743"/>
      <c r="N171" s="744"/>
    </row>
    <row r="172" spans="2:14" ht="16.5">
      <c r="B172" s="723" t="s">
        <v>544</v>
      </c>
      <c r="C172" s="745"/>
      <c r="D172" s="745"/>
      <c r="E172" s="725"/>
      <c r="F172" s="725"/>
      <c r="G172" s="746"/>
      <c r="H172" s="728"/>
      <c r="I172" s="728"/>
      <c r="J172" s="728"/>
      <c r="K172" s="729"/>
      <c r="L172" s="747"/>
      <c r="M172" s="747"/>
      <c r="N172" s="748"/>
    </row>
    <row r="173" spans="2:14" ht="16.5">
      <c r="B173" s="938"/>
      <c r="C173" s="939"/>
      <c r="D173" s="939"/>
      <c r="E173" s="939"/>
      <c r="F173" s="732"/>
      <c r="G173" s="733"/>
      <c r="H173" s="734" t="e">
        <f>+G173/$J$7</f>
        <v>#DIV/0!</v>
      </c>
      <c r="I173" s="735">
        <f>G173*ca</f>
        <v>0</v>
      </c>
      <c r="J173" s="735">
        <f>G173*cb</f>
        <v>0</v>
      </c>
      <c r="K173" s="735">
        <f>I173*cc</f>
        <v>0</v>
      </c>
      <c r="L173" s="736"/>
      <c r="M173" s="736"/>
      <c r="N173" s="749"/>
    </row>
    <row r="174" spans="2:14" ht="16.5">
      <c r="B174" s="941"/>
      <c r="C174" s="940"/>
      <c r="D174" s="940"/>
      <c r="E174" s="940"/>
      <c r="F174" s="732"/>
      <c r="G174" s="733"/>
      <c r="H174" s="734" t="e">
        <f>+G174/$J$7</f>
        <v>#DIV/0!</v>
      </c>
      <c r="I174" s="735">
        <f>G174*ca</f>
        <v>0</v>
      </c>
      <c r="J174" s="735">
        <f>G174*cb</f>
        <v>0</v>
      </c>
      <c r="K174" s="735">
        <f>I174*cc</f>
        <v>0</v>
      </c>
      <c r="L174" s="736"/>
      <c r="M174" s="736"/>
      <c r="N174" s="749"/>
    </row>
    <row r="175" spans="2:14" ht="16.5">
      <c r="B175" s="750"/>
      <c r="C175" s="739"/>
      <c r="D175" s="739"/>
      <c r="E175" s="740" t="s">
        <v>397</v>
      </c>
      <c r="F175" s="740"/>
      <c r="G175" s="699">
        <f>SUM(G173:G174)</f>
        <v>0</v>
      </c>
      <c r="H175" s="741" t="e">
        <f>+G175/$J$7</f>
        <v>#DIV/0!</v>
      </c>
      <c r="I175" s="699">
        <f>SUM(I173:I174)</f>
        <v>0</v>
      </c>
      <c r="J175" s="699">
        <f>SUM(J173:J174)</f>
        <v>0</v>
      </c>
      <c r="K175" s="742">
        <f>SUM(K173:K174)</f>
        <v>0</v>
      </c>
      <c r="L175" s="751"/>
      <c r="M175" s="751"/>
      <c r="N175" s="752"/>
    </row>
    <row r="176" spans="2:14" ht="16.5">
      <c r="B176" s="753" t="s">
        <v>545</v>
      </c>
      <c r="C176" s="754"/>
      <c r="D176" s="754"/>
      <c r="E176" s="725"/>
      <c r="F176" s="725"/>
      <c r="G176" s="746"/>
      <c r="H176" s="728"/>
      <c r="I176" s="728"/>
      <c r="J176" s="728"/>
      <c r="K176" s="729"/>
      <c r="L176" s="747"/>
      <c r="M176" s="747"/>
      <c r="N176" s="748"/>
    </row>
    <row r="177" spans="2:14" ht="16.5">
      <c r="B177" s="941"/>
      <c r="C177" s="940"/>
      <c r="D177" s="940"/>
      <c r="E177" s="940"/>
      <c r="F177" s="732"/>
      <c r="G177" s="733"/>
      <c r="H177" s="734" t="e">
        <f>+G177/$J$7</f>
        <v>#DIV/0!</v>
      </c>
      <c r="I177" s="735">
        <f>G177*ca</f>
        <v>0</v>
      </c>
      <c r="J177" s="735">
        <f>G177*cb</f>
        <v>0</v>
      </c>
      <c r="K177" s="735">
        <f>I177*cc</f>
        <v>0</v>
      </c>
      <c r="L177" s="736"/>
      <c r="M177" s="736"/>
      <c r="N177" s="749"/>
    </row>
    <row r="178" spans="2:14" ht="16.5">
      <c r="B178" s="750"/>
      <c r="C178" s="755"/>
      <c r="D178" s="739"/>
      <c r="E178" s="740" t="s">
        <v>397</v>
      </c>
      <c r="F178" s="740"/>
      <c r="G178" s="699">
        <f>SUM(G177:G177)</f>
        <v>0</v>
      </c>
      <c r="H178" s="741" t="e">
        <f>+G178/$J$7</f>
        <v>#DIV/0!</v>
      </c>
      <c r="I178" s="699">
        <f>SUM(I177)</f>
        <v>0</v>
      </c>
      <c r="J178" s="699">
        <f>SUM(J177)</f>
        <v>0</v>
      </c>
      <c r="K178" s="742">
        <f>SUM(K177)</f>
        <v>0</v>
      </c>
      <c r="L178" s="756"/>
      <c r="M178" s="756"/>
      <c r="N178" s="752"/>
    </row>
    <row r="179" spans="2:14" ht="16.5">
      <c r="B179" s="753" t="s">
        <v>546</v>
      </c>
      <c r="C179" s="757"/>
      <c r="D179" s="757"/>
      <c r="E179" s="725"/>
      <c r="F179" s="725"/>
      <c r="G179" s="746"/>
      <c r="H179" s="728"/>
      <c r="I179" s="728"/>
      <c r="J179" s="728"/>
      <c r="K179" s="729"/>
      <c r="L179" s="747"/>
      <c r="M179" s="747"/>
      <c r="N179" s="748"/>
    </row>
    <row r="180" spans="2:14" ht="16.5">
      <c r="B180" s="938"/>
      <c r="C180" s="939"/>
      <c r="D180" s="939"/>
      <c r="E180" s="939"/>
      <c r="F180" s="732"/>
      <c r="G180" s="733"/>
      <c r="H180" s="734" t="e">
        <f>+G180/$J$7</f>
        <v>#DIV/0!</v>
      </c>
      <c r="I180" s="735">
        <f>G180*ca</f>
        <v>0</v>
      </c>
      <c r="J180" s="735">
        <f>G180*cb</f>
        <v>0</v>
      </c>
      <c r="K180" s="735">
        <f>I180*cc</f>
        <v>0</v>
      </c>
      <c r="L180" s="736"/>
      <c r="M180" s="736"/>
      <c r="N180" s="749"/>
    </row>
    <row r="181" spans="2:14" ht="16.5">
      <c r="B181" s="758"/>
      <c r="C181" s="732"/>
      <c r="D181" s="732"/>
      <c r="E181" s="732"/>
      <c r="F181" s="732"/>
      <c r="G181" s="733"/>
      <c r="H181" s="734" t="e">
        <f>+G181/$J$7</f>
        <v>#DIV/0!</v>
      </c>
      <c r="I181" s="735">
        <f>G181*ca</f>
        <v>0</v>
      </c>
      <c r="J181" s="735">
        <f>G181*cb</f>
        <v>0</v>
      </c>
      <c r="K181" s="735">
        <f>I181*cc</f>
        <v>0</v>
      </c>
      <c r="L181" s="736"/>
      <c r="M181" s="736"/>
      <c r="N181" s="749"/>
    </row>
    <row r="182" spans="2:14" ht="16.5">
      <c r="B182" s="750"/>
      <c r="C182" s="739"/>
      <c r="D182" s="739"/>
      <c r="E182" s="740" t="s">
        <v>397</v>
      </c>
      <c r="F182" s="740"/>
      <c r="G182" s="699">
        <f>SUM(G180:G180)</f>
        <v>0</v>
      </c>
      <c r="H182" s="741" t="e">
        <f>+G182/$J$7</f>
        <v>#DIV/0!</v>
      </c>
      <c r="I182" s="699">
        <f>SUM(I180:I180)</f>
        <v>0</v>
      </c>
      <c r="J182" s="699">
        <f>SUM(J180:J180)</f>
        <v>0</v>
      </c>
      <c r="K182" s="742">
        <f>SUM(K180:K180)</f>
        <v>0</v>
      </c>
      <c r="L182" s="759"/>
      <c r="M182" s="751"/>
      <c r="N182" s="752"/>
    </row>
    <row r="183" spans="2:14" ht="16.5">
      <c r="B183" s="828" t="s">
        <v>547</v>
      </c>
      <c r="C183" s="829"/>
      <c r="D183" s="829"/>
      <c r="E183" s="830"/>
      <c r="F183" s="830"/>
      <c r="G183" s="831"/>
      <c r="H183" s="832"/>
      <c r="I183" s="832"/>
      <c r="J183" s="832"/>
      <c r="K183" s="833"/>
      <c r="L183" s="834"/>
      <c r="M183" s="834"/>
      <c r="N183" s="767"/>
    </row>
    <row r="184" spans="2:14" ht="16.5">
      <c r="B184" s="938"/>
      <c r="C184" s="939"/>
      <c r="D184" s="939"/>
      <c r="E184" s="939"/>
      <c r="F184" s="732"/>
      <c r="G184" s="733"/>
      <c r="H184" s="734" t="e">
        <f aca="true" t="shared" si="8" ref="H184:H189">+G184/$J$7</f>
        <v>#DIV/0!</v>
      </c>
      <c r="I184" s="735">
        <f>G184*ca</f>
        <v>0</v>
      </c>
      <c r="J184" s="735">
        <f>G184*cb</f>
        <v>0</v>
      </c>
      <c r="K184" s="735">
        <f>I184*cc</f>
        <v>0</v>
      </c>
      <c r="L184" s="736"/>
      <c r="M184" s="736"/>
      <c r="N184" s="749"/>
    </row>
    <row r="185" spans="2:14" ht="16.5">
      <c r="B185" s="942"/>
      <c r="C185" s="943"/>
      <c r="D185" s="943"/>
      <c r="E185" s="943"/>
      <c r="F185" s="768"/>
      <c r="G185" s="733"/>
      <c r="H185" s="734" t="e">
        <f t="shared" si="8"/>
        <v>#DIV/0!</v>
      </c>
      <c r="I185" s="735">
        <f>G185*ca</f>
        <v>0</v>
      </c>
      <c r="J185" s="735">
        <f>G185*cb</f>
        <v>0</v>
      </c>
      <c r="K185" s="735">
        <f>I185*cc</f>
        <v>0</v>
      </c>
      <c r="L185" s="736"/>
      <c r="M185" s="736"/>
      <c r="N185" s="749"/>
    </row>
    <row r="186" spans="2:14" ht="16.5">
      <c r="B186" s="941"/>
      <c r="C186" s="940"/>
      <c r="D186" s="940"/>
      <c r="E186" s="940"/>
      <c r="F186" s="732"/>
      <c r="G186" s="733"/>
      <c r="H186" s="734" t="e">
        <f t="shared" si="8"/>
        <v>#DIV/0!</v>
      </c>
      <c r="I186" s="735">
        <f>G186*ca</f>
        <v>0</v>
      </c>
      <c r="J186" s="735">
        <f>G186*cb</f>
        <v>0</v>
      </c>
      <c r="K186" s="735">
        <f>I186*cc</f>
        <v>0</v>
      </c>
      <c r="L186" s="736"/>
      <c r="M186" s="736"/>
      <c r="N186" s="749"/>
    </row>
    <row r="187" spans="2:14" ht="16.5">
      <c r="B187" s="758"/>
      <c r="C187" s="732"/>
      <c r="D187" s="732"/>
      <c r="E187" s="732"/>
      <c r="F187" s="732"/>
      <c r="G187" s="733"/>
      <c r="H187" s="734" t="e">
        <f t="shared" si="8"/>
        <v>#DIV/0!</v>
      </c>
      <c r="I187" s="735">
        <f>G187*ca</f>
        <v>0</v>
      </c>
      <c r="J187" s="735">
        <f>G187*cb</f>
        <v>0</v>
      </c>
      <c r="K187" s="735">
        <f>I187*cc</f>
        <v>0</v>
      </c>
      <c r="L187" s="736"/>
      <c r="M187" s="736"/>
      <c r="N187" s="749"/>
    </row>
    <row r="188" spans="2:14" ht="16.5">
      <c r="B188" s="941"/>
      <c r="C188" s="940"/>
      <c r="D188" s="940"/>
      <c r="E188" s="940"/>
      <c r="F188" s="732"/>
      <c r="G188" s="733"/>
      <c r="H188" s="734" t="e">
        <f t="shared" si="8"/>
        <v>#DIV/0!</v>
      </c>
      <c r="I188" s="735">
        <f>G188*ca</f>
        <v>0</v>
      </c>
      <c r="J188" s="735">
        <f>G188*cb</f>
        <v>0</v>
      </c>
      <c r="K188" s="735">
        <f>I188*cc</f>
        <v>0</v>
      </c>
      <c r="L188" s="736"/>
      <c r="M188" s="736"/>
      <c r="N188" s="749"/>
    </row>
    <row r="189" spans="2:14" ht="16.5">
      <c r="B189" s="750"/>
      <c r="C189" s="739"/>
      <c r="D189" s="739"/>
      <c r="E189" s="740" t="s">
        <v>397</v>
      </c>
      <c r="F189" s="740"/>
      <c r="G189" s="699">
        <f>SUM(G184:G188)</f>
        <v>0</v>
      </c>
      <c r="H189" s="741" t="e">
        <f t="shared" si="8"/>
        <v>#DIV/0!</v>
      </c>
      <c r="I189" s="699">
        <f>SUM(I184:I188)</f>
        <v>0</v>
      </c>
      <c r="J189" s="699">
        <f>SUM(J184:J188)</f>
        <v>0</v>
      </c>
      <c r="K189" s="742">
        <f>SUM(K184:K188)</f>
        <v>0</v>
      </c>
      <c r="L189" s="759"/>
      <c r="M189" s="751"/>
      <c r="N189" s="752"/>
    </row>
    <row r="190" spans="2:14" ht="16.5">
      <c r="B190" s="753" t="s">
        <v>548</v>
      </c>
      <c r="C190" s="754"/>
      <c r="D190" s="754"/>
      <c r="E190" s="725"/>
      <c r="F190" s="725"/>
      <c r="G190" s="746"/>
      <c r="H190" s="728"/>
      <c r="I190" s="728"/>
      <c r="J190" s="728"/>
      <c r="K190" s="729"/>
      <c r="L190" s="747"/>
      <c r="M190" s="747"/>
      <c r="N190" s="748"/>
    </row>
    <row r="191" spans="2:14" ht="16.5">
      <c r="B191" s="938"/>
      <c r="C191" s="939"/>
      <c r="D191" s="939"/>
      <c r="E191" s="939"/>
      <c r="F191" s="732"/>
      <c r="G191" s="733"/>
      <c r="H191" s="734" t="e">
        <f aca="true" t="shared" si="9" ref="H191:H196">+G191/$J$7</f>
        <v>#DIV/0!</v>
      </c>
      <c r="I191" s="735">
        <f>G191*ca</f>
        <v>0</v>
      </c>
      <c r="J191" s="735">
        <f>G191*cb</f>
        <v>0</v>
      </c>
      <c r="K191" s="735">
        <f>I191*cc</f>
        <v>0</v>
      </c>
      <c r="L191" s="736"/>
      <c r="M191" s="736"/>
      <c r="N191" s="749"/>
    </row>
    <row r="192" spans="2:14" ht="16.5">
      <c r="B192" s="941"/>
      <c r="C192" s="940"/>
      <c r="D192" s="940"/>
      <c r="E192" s="940"/>
      <c r="F192" s="732"/>
      <c r="G192" s="733"/>
      <c r="H192" s="734" t="e">
        <f t="shared" si="9"/>
        <v>#DIV/0!</v>
      </c>
      <c r="I192" s="735">
        <f>G192*ca</f>
        <v>0</v>
      </c>
      <c r="J192" s="735">
        <f>G192*cb</f>
        <v>0</v>
      </c>
      <c r="K192" s="735">
        <f>I192*cc</f>
        <v>0</v>
      </c>
      <c r="L192" s="736"/>
      <c r="M192" s="736"/>
      <c r="N192" s="749"/>
    </row>
    <row r="193" spans="2:14" ht="17.25" thickBot="1">
      <c r="B193" s="770"/>
      <c r="C193" s="771"/>
      <c r="D193" s="771"/>
      <c r="E193" s="772" t="s">
        <v>397</v>
      </c>
      <c r="F193" s="772"/>
      <c r="G193" s="773">
        <f>SUM(G191:G192)</f>
        <v>0</v>
      </c>
      <c r="H193" s="774" t="e">
        <f t="shared" si="9"/>
        <v>#DIV/0!</v>
      </c>
      <c r="I193" s="773">
        <f>SUM(I191:I192)</f>
        <v>0</v>
      </c>
      <c r="J193" s="773">
        <f>SUM(J191:J192)</f>
        <v>0</v>
      </c>
      <c r="K193" s="773">
        <f>SUM(K191:K192)</f>
        <v>0</v>
      </c>
      <c r="L193" s="775"/>
      <c r="M193" s="775"/>
      <c r="N193" s="776"/>
    </row>
    <row r="194" spans="2:14" ht="16.5">
      <c r="B194" s="777"/>
      <c r="C194" s="778"/>
      <c r="D194" s="779"/>
      <c r="E194" s="780" t="s">
        <v>549</v>
      </c>
      <c r="F194" s="780"/>
      <c r="G194" s="781">
        <f>G193+G189+G182+G175+G171</f>
        <v>0</v>
      </c>
      <c r="H194" s="782" t="e">
        <f t="shared" si="9"/>
        <v>#DIV/0!</v>
      </c>
      <c r="I194" s="783"/>
      <c r="J194" s="783"/>
      <c r="K194" s="784"/>
      <c r="L194" s="785"/>
      <c r="M194" s="785"/>
      <c r="N194" s="786"/>
    </row>
    <row r="195" spans="2:14" ht="16.5">
      <c r="B195" s="787" t="s">
        <v>550</v>
      </c>
      <c r="C195" s="788" t="s">
        <v>397</v>
      </c>
      <c r="D195" s="835">
        <f>D156</f>
        <v>0</v>
      </c>
      <c r="E195" s="790" t="s">
        <v>551</v>
      </c>
      <c r="F195" s="791"/>
      <c r="G195" s="792">
        <f>D195*F195</f>
        <v>0</v>
      </c>
      <c r="H195" s="793" t="e">
        <f t="shared" si="9"/>
        <v>#DIV/0!</v>
      </c>
      <c r="I195" s="794">
        <f>G195*ca</f>
        <v>0</v>
      </c>
      <c r="J195" s="794">
        <f>G195*cb</f>
        <v>0</v>
      </c>
      <c r="K195" s="794">
        <f>I195*cc</f>
        <v>0</v>
      </c>
      <c r="L195" s="795"/>
      <c r="M195" s="795"/>
      <c r="N195" s="796"/>
    </row>
    <row r="196" spans="2:14" ht="16.5">
      <c r="B196" s="798" t="s">
        <v>552</v>
      </c>
      <c r="C196" s="788" t="s">
        <v>397</v>
      </c>
      <c r="D196" s="836">
        <f>D157</f>
        <v>0</v>
      </c>
      <c r="E196" s="790" t="s">
        <v>551</v>
      </c>
      <c r="F196" s="791"/>
      <c r="G196" s="792">
        <f>D196*F196</f>
        <v>0</v>
      </c>
      <c r="H196" s="734" t="e">
        <f t="shared" si="9"/>
        <v>#DIV/0!</v>
      </c>
      <c r="I196" s="800">
        <f>G196*ca</f>
        <v>0</v>
      </c>
      <c r="J196" s="735">
        <f>G196*cb</f>
        <v>0</v>
      </c>
      <c r="K196" s="735">
        <f>I196*cc</f>
        <v>0</v>
      </c>
      <c r="L196" s="736"/>
      <c r="M196" s="736"/>
      <c r="N196" s="749"/>
    </row>
    <row r="197" spans="2:14" ht="16.5">
      <c r="B197" s="787" t="s">
        <v>553</v>
      </c>
      <c r="C197" s="801"/>
      <c r="D197" s="802"/>
      <c r="E197" s="803"/>
      <c r="F197" s="804"/>
      <c r="G197" s="805"/>
      <c r="H197" s="805"/>
      <c r="I197" s="805"/>
      <c r="J197" s="805"/>
      <c r="K197" s="806"/>
      <c r="L197" s="807"/>
      <c r="M197" s="807"/>
      <c r="N197" s="808"/>
    </row>
    <row r="198" spans="2:14" ht="16.5">
      <c r="B198" s="758"/>
      <c r="C198" s="788" t="s">
        <v>397</v>
      </c>
      <c r="D198" s="837">
        <f>D159</f>
        <v>0</v>
      </c>
      <c r="E198" s="790" t="s">
        <v>551</v>
      </c>
      <c r="F198" s="791"/>
      <c r="G198" s="792">
        <f>D198*F198</f>
        <v>0</v>
      </c>
      <c r="H198" s="734" t="e">
        <f>+G198/$J$7</f>
        <v>#DIV/0!</v>
      </c>
      <c r="I198" s="800">
        <f>G198*ca</f>
        <v>0</v>
      </c>
      <c r="J198" s="735">
        <f>G198*cb</f>
        <v>0</v>
      </c>
      <c r="K198" s="735">
        <f>I198*cc</f>
        <v>0</v>
      </c>
      <c r="L198" s="736"/>
      <c r="M198" s="736"/>
      <c r="N198" s="749"/>
    </row>
    <row r="199" spans="2:14" ht="16.5">
      <c r="B199" s="798" t="s">
        <v>554</v>
      </c>
      <c r="C199" s="810"/>
      <c r="D199" s="811"/>
      <c r="E199" s="812"/>
      <c r="F199" s="812"/>
      <c r="G199" s="805"/>
      <c r="H199" s="805"/>
      <c r="I199" s="805"/>
      <c r="J199" s="805"/>
      <c r="K199" s="806"/>
      <c r="L199" s="807"/>
      <c r="M199" s="807"/>
      <c r="N199" s="808"/>
    </row>
    <row r="200" spans="2:14" ht="16.5">
      <c r="B200" s="758"/>
      <c r="C200" s="814" t="s">
        <v>397</v>
      </c>
      <c r="D200" s="837">
        <f>D161</f>
        <v>0</v>
      </c>
      <c r="E200" s="790" t="s">
        <v>551</v>
      </c>
      <c r="F200" s="815"/>
      <c r="G200" s="792">
        <f>D200*F200</f>
        <v>0</v>
      </c>
      <c r="H200" s="734" t="e">
        <f>+G200/$J$7</f>
        <v>#DIV/0!</v>
      </c>
      <c r="I200" s="800">
        <f>G200*ca</f>
        <v>0</v>
      </c>
      <c r="J200" s="735">
        <f>G200*cb</f>
        <v>0</v>
      </c>
      <c r="K200" s="735">
        <f>I200*cc</f>
        <v>0</v>
      </c>
      <c r="L200" s="736"/>
      <c r="M200" s="736"/>
      <c r="N200" s="749"/>
    </row>
    <row r="201" spans="2:14" ht="17.25" thickBot="1">
      <c r="B201" s="816"/>
      <c r="C201" s="817"/>
      <c r="D201" s="817"/>
      <c r="E201" s="817"/>
      <c r="F201" s="817"/>
      <c r="G201" s="817"/>
      <c r="H201" s="818"/>
      <c r="I201" s="818"/>
      <c r="J201" s="818"/>
      <c r="K201" s="819"/>
      <c r="L201" s="820"/>
      <c r="M201" s="820"/>
      <c r="N201" s="821"/>
    </row>
    <row r="202" spans="2:14" ht="16.5">
      <c r="B202" s="822"/>
      <c r="C202" s="822"/>
      <c r="D202" s="822"/>
      <c r="E202" s="823" t="s">
        <v>558</v>
      </c>
      <c r="F202" s="823"/>
      <c r="G202" s="699">
        <f>G171+G175+G178+G182+G189+G193+G195+G196+G198+G200</f>
        <v>0</v>
      </c>
      <c r="H202" s="824" t="e">
        <f>G202/$J$7</f>
        <v>#DIV/0!</v>
      </c>
      <c r="I202" s="699">
        <f>I171+I175+I189+I193+I195+I198+I200</f>
        <v>0</v>
      </c>
      <c r="J202" s="699">
        <f>J171+J175+J189+J193+J195+J198+J200</f>
        <v>0</v>
      </c>
      <c r="K202" s="699">
        <f>K171+K175+K189+K193+K195+K198+K200</f>
        <v>0</v>
      </c>
      <c r="L202" s="665"/>
      <c r="M202" s="825"/>
      <c r="N202" s="826"/>
    </row>
    <row r="203" spans="5:12" ht="12.75">
      <c r="E203" s="840"/>
      <c r="F203" s="840"/>
      <c r="G203" s="841"/>
      <c r="H203" s="842"/>
      <c r="I203" s="843"/>
      <c r="J203" s="843"/>
      <c r="K203" s="49"/>
      <c r="L203" s="49"/>
    </row>
    <row r="204" spans="5:12" ht="12.75">
      <c r="E204" s="840"/>
      <c r="F204" s="840"/>
      <c r="G204" s="841"/>
      <c r="H204" s="842"/>
      <c r="I204" s="843"/>
      <c r="J204" s="843"/>
      <c r="K204" s="49"/>
      <c r="L204" s="49"/>
    </row>
    <row r="205" spans="5:12" ht="12.75">
      <c r="E205" s="840"/>
      <c r="F205" s="840"/>
      <c r="G205" s="841"/>
      <c r="H205" s="842"/>
      <c r="I205" s="843"/>
      <c r="J205" s="843"/>
      <c r="K205" s="49"/>
      <c r="L205" s="49"/>
    </row>
    <row r="206" spans="5:12" ht="12.75">
      <c r="E206" s="840"/>
      <c r="F206" s="840"/>
      <c r="G206" s="841"/>
      <c r="H206" s="842"/>
      <c r="I206" s="843"/>
      <c r="J206" s="843"/>
      <c r="K206" s="49"/>
      <c r="L206" s="49"/>
    </row>
    <row r="207" spans="5:12" ht="12.75">
      <c r="E207" s="840"/>
      <c r="F207" s="840"/>
      <c r="G207" s="841"/>
      <c r="H207" s="842"/>
      <c r="I207" s="843"/>
      <c r="J207" s="843"/>
      <c r="K207" s="49"/>
      <c r="L207" s="49"/>
    </row>
    <row r="208" spans="5:12" ht="12.75">
      <c r="E208" s="840"/>
      <c r="F208" s="840"/>
      <c r="G208" s="841"/>
      <c r="H208" s="842"/>
      <c r="I208" s="843"/>
      <c r="J208" s="843"/>
      <c r="K208" s="49"/>
      <c r="L208" s="49"/>
    </row>
    <row r="209" spans="5:12" ht="12.75">
      <c r="E209" s="840"/>
      <c r="F209" s="840"/>
      <c r="G209" s="841"/>
      <c r="H209" s="842"/>
      <c r="I209" s="843"/>
      <c r="J209" s="843"/>
      <c r="K209" s="49"/>
      <c r="L209" s="49"/>
    </row>
    <row r="210" spans="5:12" ht="12.75">
      <c r="E210" s="840"/>
      <c r="F210" s="840"/>
      <c r="G210" s="841"/>
      <c r="H210" s="842"/>
      <c r="I210" s="843"/>
      <c r="J210" s="843"/>
      <c r="K210" s="49"/>
      <c r="L210" s="49"/>
    </row>
    <row r="211" spans="5:12" ht="12.75">
      <c r="E211" s="840"/>
      <c r="F211" s="840"/>
      <c r="G211" s="841"/>
      <c r="H211" s="842"/>
      <c r="I211" s="843"/>
      <c r="J211" s="843"/>
      <c r="K211" s="49"/>
      <c r="L211" s="49"/>
    </row>
    <row r="212" spans="5:12" ht="12.75">
      <c r="E212" s="840"/>
      <c r="F212" s="840"/>
      <c r="G212" s="841"/>
      <c r="H212" s="842"/>
      <c r="I212" s="843"/>
      <c r="J212" s="843"/>
      <c r="K212" s="49"/>
      <c r="L212" s="49"/>
    </row>
    <row r="213" spans="5:12" ht="12.75">
      <c r="E213" s="840"/>
      <c r="F213" s="840"/>
      <c r="G213" s="841"/>
      <c r="H213" s="842"/>
      <c r="I213" s="843"/>
      <c r="J213" s="843"/>
      <c r="K213" s="49"/>
      <c r="L213" s="49"/>
    </row>
    <row r="214" spans="5:12" ht="12.75">
      <c r="E214" s="840"/>
      <c r="F214" s="840"/>
      <c r="G214" s="841"/>
      <c r="H214" s="842"/>
      <c r="I214" s="843"/>
      <c r="J214" s="843"/>
      <c r="K214" s="49"/>
      <c r="L214" s="49"/>
    </row>
    <row r="215" spans="5:12" ht="12.75">
      <c r="E215" s="840"/>
      <c r="F215" s="840"/>
      <c r="G215" s="841"/>
      <c r="H215" s="842"/>
      <c r="I215" s="843"/>
      <c r="J215" s="843"/>
      <c r="K215" s="49"/>
      <c r="L215" s="49"/>
    </row>
    <row r="216" spans="5:12" ht="12.75">
      <c r="E216" s="840"/>
      <c r="F216" s="840"/>
      <c r="G216" s="841"/>
      <c r="H216" s="842"/>
      <c r="I216" s="843"/>
      <c r="J216" s="843"/>
      <c r="K216" s="49"/>
      <c r="L216" s="49"/>
    </row>
    <row r="217" spans="5:12" ht="12.75">
      <c r="E217" s="840"/>
      <c r="F217" s="840"/>
      <c r="G217" s="841"/>
      <c r="H217" s="842"/>
      <c r="I217" s="843"/>
      <c r="J217" s="843"/>
      <c r="K217" s="49"/>
      <c r="L217" s="49"/>
    </row>
    <row r="218" spans="5:12" ht="12.75">
      <c r="E218" s="840"/>
      <c r="F218" s="840"/>
      <c r="G218" s="841"/>
      <c r="H218" s="842"/>
      <c r="I218" s="843"/>
      <c r="J218" s="843"/>
      <c r="K218" s="49"/>
      <c r="L218" s="49"/>
    </row>
    <row r="219" spans="5:12" ht="12.75">
      <c r="E219" s="840"/>
      <c r="F219" s="840"/>
      <c r="G219" s="841"/>
      <c r="H219" s="842"/>
      <c r="I219" s="843"/>
      <c r="J219" s="843"/>
      <c r="K219" s="49"/>
      <c r="L219" s="49"/>
    </row>
    <row r="220" spans="5:12" ht="12.75">
      <c r="E220" s="840"/>
      <c r="F220" s="840"/>
      <c r="G220" s="841"/>
      <c r="H220" s="842"/>
      <c r="I220" s="843"/>
      <c r="J220" s="843"/>
      <c r="K220" s="49"/>
      <c r="L220" s="49"/>
    </row>
    <row r="221" spans="5:12" ht="12.75">
      <c r="E221" s="840"/>
      <c r="F221" s="840"/>
      <c r="G221" s="841"/>
      <c r="H221" s="842"/>
      <c r="I221" s="843"/>
      <c r="J221" s="843"/>
      <c r="K221" s="49"/>
      <c r="L221" s="49"/>
    </row>
    <row r="222" spans="5:12" ht="12.75">
      <c r="E222" s="840"/>
      <c r="F222" s="840"/>
      <c r="G222" s="841"/>
      <c r="H222" s="842"/>
      <c r="I222" s="843"/>
      <c r="J222" s="843"/>
      <c r="K222" s="49"/>
      <c r="L222" s="49"/>
    </row>
    <row r="223" spans="5:12" ht="12.75">
      <c r="E223" s="840"/>
      <c r="F223" s="840"/>
      <c r="G223" s="841"/>
      <c r="H223" s="842"/>
      <c r="I223" s="843"/>
      <c r="J223" s="843"/>
      <c r="K223" s="49"/>
      <c r="L223" s="49"/>
    </row>
    <row r="224" spans="5:12" ht="12.75">
      <c r="E224" s="840"/>
      <c r="F224" s="840"/>
      <c r="G224" s="841"/>
      <c r="H224" s="842"/>
      <c r="I224" s="843"/>
      <c r="J224" s="843"/>
      <c r="K224" s="49"/>
      <c r="L224" s="49"/>
    </row>
    <row r="225" spans="5:12" ht="12.75">
      <c r="E225" s="840"/>
      <c r="F225" s="840"/>
      <c r="G225" s="841"/>
      <c r="H225" s="842"/>
      <c r="I225" s="843"/>
      <c r="J225" s="843"/>
      <c r="K225" s="49"/>
      <c r="L225" s="49"/>
    </row>
    <row r="226" spans="5:12" ht="12.75">
      <c r="E226" s="840"/>
      <c r="F226" s="840"/>
      <c r="G226" s="841"/>
      <c r="H226" s="842"/>
      <c r="I226" s="843"/>
      <c r="J226" s="843"/>
      <c r="K226" s="49"/>
      <c r="L226" s="49"/>
    </row>
    <row r="227" spans="5:12" ht="12.75">
      <c r="E227" s="840"/>
      <c r="F227" s="840"/>
      <c r="G227" s="841"/>
      <c r="H227" s="842"/>
      <c r="I227" s="843"/>
      <c r="J227" s="843"/>
      <c r="K227" s="49"/>
      <c r="L227" s="49"/>
    </row>
    <row r="228" spans="5:12" ht="12.75">
      <c r="E228" s="840"/>
      <c r="F228" s="840"/>
      <c r="G228" s="841"/>
      <c r="H228" s="842"/>
      <c r="I228" s="843"/>
      <c r="J228" s="843"/>
      <c r="K228" s="49"/>
      <c r="L228" s="49"/>
    </row>
    <row r="229" spans="5:12" ht="12.75">
      <c r="E229" s="840"/>
      <c r="F229" s="840"/>
      <c r="G229" s="841"/>
      <c r="H229" s="842"/>
      <c r="I229" s="843"/>
      <c r="J229" s="843"/>
      <c r="K229" s="49"/>
      <c r="L229" s="49"/>
    </row>
    <row r="230" spans="5:12" ht="12.75">
      <c r="E230" s="840"/>
      <c r="F230" s="840"/>
      <c r="G230" s="841"/>
      <c r="H230" s="842"/>
      <c r="I230" s="843"/>
      <c r="J230" s="843"/>
      <c r="K230" s="49"/>
      <c r="L230" s="49"/>
    </row>
    <row r="231" spans="5:12" ht="12.75">
      <c r="E231" s="840"/>
      <c r="F231" s="840"/>
      <c r="G231" s="841"/>
      <c r="H231" s="842"/>
      <c r="I231" s="843"/>
      <c r="J231" s="843"/>
      <c r="K231" s="49"/>
      <c r="L231" s="49"/>
    </row>
    <row r="232" spans="5:12" ht="12.75">
      <c r="E232" s="840"/>
      <c r="F232" s="840"/>
      <c r="G232" s="841"/>
      <c r="H232" s="842"/>
      <c r="I232" s="843"/>
      <c r="J232" s="843"/>
      <c r="K232" s="49"/>
      <c r="L232" s="49"/>
    </row>
    <row r="233" spans="5:12" ht="12.75">
      <c r="E233" s="840"/>
      <c r="F233" s="840"/>
      <c r="G233" s="841"/>
      <c r="H233" s="842"/>
      <c r="I233" s="843"/>
      <c r="J233" s="843"/>
      <c r="K233" s="49"/>
      <c r="L233" s="49"/>
    </row>
    <row r="234" spans="5:12" ht="12.75">
      <c r="E234" s="840"/>
      <c r="F234" s="840"/>
      <c r="G234" s="841"/>
      <c r="H234" s="842"/>
      <c r="I234" s="843"/>
      <c r="J234" s="843"/>
      <c r="K234" s="49"/>
      <c r="L234" s="49"/>
    </row>
    <row r="235" spans="5:12" ht="12.75">
      <c r="E235" s="840"/>
      <c r="F235" s="840"/>
      <c r="G235" s="841"/>
      <c r="H235" s="842"/>
      <c r="I235" s="843"/>
      <c r="J235" s="843"/>
      <c r="K235" s="49"/>
      <c r="L235" s="49"/>
    </row>
    <row r="236" spans="5:12" ht="12.75">
      <c r="E236" s="840"/>
      <c r="F236" s="840"/>
      <c r="G236" s="841"/>
      <c r="H236" s="842"/>
      <c r="I236" s="843"/>
      <c r="J236" s="843"/>
      <c r="K236" s="49"/>
      <c r="L236" s="49"/>
    </row>
    <row r="237" spans="5:12" ht="12.75">
      <c r="E237" s="840"/>
      <c r="F237" s="840"/>
      <c r="G237" s="841"/>
      <c r="H237" s="842"/>
      <c r="I237" s="843"/>
      <c r="J237" s="843"/>
      <c r="K237" s="49"/>
      <c r="L237" s="49"/>
    </row>
    <row r="238" spans="5:12" ht="12.75">
      <c r="E238" s="840"/>
      <c r="F238" s="840"/>
      <c r="G238" s="841"/>
      <c r="H238" s="842"/>
      <c r="I238" s="843"/>
      <c r="J238" s="843"/>
      <c r="K238" s="49"/>
      <c r="L238" s="49"/>
    </row>
    <row r="239" spans="5:12" ht="12.75">
      <c r="E239" s="840"/>
      <c r="F239" s="840"/>
      <c r="G239" s="841"/>
      <c r="H239" s="842"/>
      <c r="I239" s="843"/>
      <c r="J239" s="843"/>
      <c r="K239" s="49"/>
      <c r="L239" s="49"/>
    </row>
    <row r="240" spans="5:12" ht="12.75">
      <c r="E240" s="840"/>
      <c r="F240" s="840"/>
      <c r="G240" s="841"/>
      <c r="H240" s="842"/>
      <c r="I240" s="843"/>
      <c r="J240" s="843"/>
      <c r="K240" s="49"/>
      <c r="L240" s="49"/>
    </row>
    <row r="241" spans="5:12" ht="12.75">
      <c r="E241" s="840"/>
      <c r="F241" s="840"/>
      <c r="G241" s="841"/>
      <c r="H241" s="842"/>
      <c r="I241" s="843"/>
      <c r="J241" s="843"/>
      <c r="K241" s="49"/>
      <c r="L241" s="49"/>
    </row>
    <row r="242" spans="5:12" ht="12.75">
      <c r="E242" s="840"/>
      <c r="F242" s="840"/>
      <c r="G242" s="841"/>
      <c r="H242" s="842"/>
      <c r="I242" s="843"/>
      <c r="J242" s="843"/>
      <c r="K242" s="49"/>
      <c r="L242" s="49"/>
    </row>
    <row r="243" spans="5:12" ht="12.75">
      <c r="E243" s="840"/>
      <c r="F243" s="840"/>
      <c r="G243" s="841"/>
      <c r="H243" s="842"/>
      <c r="I243" s="843"/>
      <c r="J243" s="843"/>
      <c r="K243" s="49"/>
      <c r="L243" s="49"/>
    </row>
    <row r="244" spans="5:12" ht="12.75">
      <c r="E244" s="840"/>
      <c r="F244" s="840"/>
      <c r="G244" s="841"/>
      <c r="H244" s="842"/>
      <c r="I244" s="843"/>
      <c r="J244" s="843"/>
      <c r="K244" s="49"/>
      <c r="L244" s="49"/>
    </row>
    <row r="245" spans="5:12" ht="12.75">
      <c r="E245" s="840"/>
      <c r="F245" s="840"/>
      <c r="G245" s="841"/>
      <c r="H245" s="842"/>
      <c r="I245" s="843"/>
      <c r="J245" s="843"/>
      <c r="K245" s="49"/>
      <c r="L245" s="49"/>
    </row>
    <row r="246" spans="5:12" ht="12.75">
      <c r="E246" s="840"/>
      <c r="F246" s="840"/>
      <c r="G246" s="841"/>
      <c r="H246" s="842"/>
      <c r="I246" s="843"/>
      <c r="J246" s="843"/>
      <c r="K246" s="49"/>
      <c r="L246" s="49"/>
    </row>
    <row r="247" spans="5:12" ht="12.75">
      <c r="E247" s="840"/>
      <c r="F247" s="840"/>
      <c r="G247" s="841"/>
      <c r="H247" s="842"/>
      <c r="I247" s="843"/>
      <c r="J247" s="843"/>
      <c r="K247" s="49"/>
      <c r="L247" s="49"/>
    </row>
    <row r="248" spans="5:12" ht="12.75">
      <c r="E248" s="840"/>
      <c r="F248" s="840"/>
      <c r="G248" s="841"/>
      <c r="H248" s="842"/>
      <c r="I248" s="843"/>
      <c r="J248" s="843"/>
      <c r="K248" s="49"/>
      <c r="L248" s="49"/>
    </row>
    <row r="249" spans="5:12" ht="12.75">
      <c r="E249" s="840"/>
      <c r="F249" s="840"/>
      <c r="G249" s="841"/>
      <c r="H249" s="842"/>
      <c r="I249" s="843"/>
      <c r="J249" s="843"/>
      <c r="K249" s="49"/>
      <c r="L249" s="49"/>
    </row>
    <row r="250" spans="5:12" ht="12.75">
      <c r="E250" s="840"/>
      <c r="F250" s="840"/>
      <c r="G250" s="841"/>
      <c r="H250" s="842"/>
      <c r="I250" s="843"/>
      <c r="J250" s="843"/>
      <c r="K250" s="49"/>
      <c r="L250" s="49"/>
    </row>
    <row r="251" spans="5:12" ht="12.75">
      <c r="E251" s="840"/>
      <c r="F251" s="840"/>
      <c r="G251" s="841"/>
      <c r="H251" s="842"/>
      <c r="I251" s="843"/>
      <c r="J251" s="843"/>
      <c r="K251" s="49"/>
      <c r="L251" s="49"/>
    </row>
    <row r="252" spans="5:12" ht="12.75">
      <c r="E252" s="840"/>
      <c r="F252" s="840"/>
      <c r="G252" s="841"/>
      <c r="H252" s="842"/>
      <c r="I252" s="843"/>
      <c r="J252" s="843"/>
      <c r="K252" s="49"/>
      <c r="L252" s="49"/>
    </row>
    <row r="253" spans="5:12" ht="12.75">
      <c r="E253" s="840"/>
      <c r="F253" s="840"/>
      <c r="G253" s="841"/>
      <c r="H253" s="842"/>
      <c r="I253" s="843"/>
      <c r="J253" s="843"/>
      <c r="K253" s="49"/>
      <c r="L253" s="49"/>
    </row>
    <row r="254" spans="5:12" ht="12.75">
      <c r="E254" s="840"/>
      <c r="F254" s="840"/>
      <c r="G254" s="841"/>
      <c r="H254" s="842"/>
      <c r="I254" s="843"/>
      <c r="J254" s="843"/>
      <c r="K254" s="49"/>
      <c r="L254" s="49"/>
    </row>
    <row r="255" spans="5:12" ht="12.75">
      <c r="E255" s="840"/>
      <c r="F255" s="840"/>
      <c r="G255" s="841"/>
      <c r="H255" s="842"/>
      <c r="I255" s="843"/>
      <c r="J255" s="843"/>
      <c r="K255" s="49"/>
      <c r="L255" s="49"/>
    </row>
    <row r="256" spans="5:12" ht="12.75">
      <c r="E256" s="840"/>
      <c r="F256" s="840"/>
      <c r="G256" s="841"/>
      <c r="H256" s="842"/>
      <c r="I256" s="843"/>
      <c r="J256" s="843"/>
      <c r="K256" s="49"/>
      <c r="L256" s="49"/>
    </row>
    <row r="257" spans="5:12" ht="12.75">
      <c r="E257" s="840"/>
      <c r="F257" s="840"/>
      <c r="G257" s="841"/>
      <c r="H257" s="842"/>
      <c r="I257" s="843"/>
      <c r="J257" s="843"/>
      <c r="K257" s="49"/>
      <c r="L257" s="49"/>
    </row>
    <row r="258" spans="5:12" ht="12.75">
      <c r="E258" s="840"/>
      <c r="F258" s="840"/>
      <c r="G258" s="841"/>
      <c r="H258" s="842"/>
      <c r="I258" s="843"/>
      <c r="J258" s="843"/>
      <c r="K258" s="49"/>
      <c r="L258" s="49"/>
    </row>
    <row r="259" spans="5:12" ht="12.75">
      <c r="E259" s="840"/>
      <c r="F259" s="840"/>
      <c r="G259" s="841"/>
      <c r="H259" s="842"/>
      <c r="I259" s="843"/>
      <c r="J259" s="843"/>
      <c r="K259" s="49"/>
      <c r="L259" s="49"/>
    </row>
    <row r="260" spans="5:12" ht="12.75">
      <c r="E260" s="840"/>
      <c r="F260" s="840"/>
      <c r="G260" s="841"/>
      <c r="H260" s="842"/>
      <c r="I260" s="843"/>
      <c r="J260" s="843"/>
      <c r="K260" s="49"/>
      <c r="L260" s="49"/>
    </row>
    <row r="261" spans="5:12" ht="12.75">
      <c r="E261" s="840"/>
      <c r="F261" s="840"/>
      <c r="G261" s="841"/>
      <c r="H261" s="842"/>
      <c r="I261" s="843"/>
      <c r="J261" s="843"/>
      <c r="K261" s="49"/>
      <c r="L261" s="49"/>
    </row>
    <row r="262" spans="5:12" ht="12.75">
      <c r="E262" s="840"/>
      <c r="F262" s="840"/>
      <c r="G262" s="841"/>
      <c r="H262" s="842"/>
      <c r="I262" s="843"/>
      <c r="J262" s="843"/>
      <c r="K262" s="49"/>
      <c r="L262" s="49"/>
    </row>
    <row r="263" spans="5:12" ht="12.75">
      <c r="E263" s="840"/>
      <c r="F263" s="840"/>
      <c r="G263" s="841"/>
      <c r="H263" s="842"/>
      <c r="I263" s="843"/>
      <c r="J263" s="843"/>
      <c r="K263" s="49"/>
      <c r="L263" s="49"/>
    </row>
    <row r="264" spans="5:12" ht="12.75">
      <c r="E264" s="840"/>
      <c r="F264" s="840"/>
      <c r="G264" s="841"/>
      <c r="H264" s="842"/>
      <c r="I264" s="843"/>
      <c r="J264" s="843"/>
      <c r="K264" s="49"/>
      <c r="L264" s="49"/>
    </row>
    <row r="265" spans="5:12" ht="12.75">
      <c r="E265" s="840"/>
      <c r="F265" s="840"/>
      <c r="G265" s="841"/>
      <c r="H265" s="842"/>
      <c r="I265" s="843"/>
      <c r="J265" s="843"/>
      <c r="K265" s="49"/>
      <c r="L265" s="49"/>
    </row>
    <row r="266" spans="5:12" ht="12.75">
      <c r="E266" s="840"/>
      <c r="F266" s="840"/>
      <c r="G266" s="841"/>
      <c r="H266" s="842"/>
      <c r="I266" s="843"/>
      <c r="J266" s="843"/>
      <c r="K266" s="49"/>
      <c r="L266" s="49"/>
    </row>
    <row r="267" spans="5:12" ht="12.75">
      <c r="E267" s="840"/>
      <c r="F267" s="840"/>
      <c r="G267" s="841"/>
      <c r="H267" s="842"/>
      <c r="I267" s="843"/>
      <c r="J267" s="843"/>
      <c r="K267" s="49"/>
      <c r="L267" s="49"/>
    </row>
    <row r="268" spans="5:12" ht="12.75">
      <c r="E268" s="840"/>
      <c r="F268" s="840"/>
      <c r="G268" s="841"/>
      <c r="H268" s="842"/>
      <c r="I268" s="843"/>
      <c r="J268" s="843"/>
      <c r="K268" s="49"/>
      <c r="L268" s="49"/>
    </row>
    <row r="269" spans="5:12" ht="12.75">
      <c r="E269" s="840"/>
      <c r="F269" s="840"/>
      <c r="G269" s="841"/>
      <c r="H269" s="842"/>
      <c r="I269" s="843"/>
      <c r="J269" s="843"/>
      <c r="K269" s="49"/>
      <c r="L269" s="49"/>
    </row>
    <row r="270" spans="5:12" ht="12.75">
      <c r="E270" s="840"/>
      <c r="F270" s="840"/>
      <c r="G270" s="841"/>
      <c r="H270" s="842"/>
      <c r="I270" s="843"/>
      <c r="J270" s="843"/>
      <c r="K270" s="49"/>
      <c r="L270" s="49"/>
    </row>
    <row r="271" spans="5:12" ht="12.75">
      <c r="E271" s="840"/>
      <c r="F271" s="840"/>
      <c r="G271" s="841"/>
      <c r="H271" s="842"/>
      <c r="I271" s="843"/>
      <c r="J271" s="843"/>
      <c r="K271" s="49"/>
      <c r="L271" s="49"/>
    </row>
    <row r="272" spans="5:12" ht="12.75">
      <c r="E272" s="840"/>
      <c r="F272" s="840"/>
      <c r="G272" s="841"/>
      <c r="H272" s="842"/>
      <c r="I272" s="843"/>
      <c r="J272" s="843"/>
      <c r="K272" s="49"/>
      <c r="L272" s="49"/>
    </row>
    <row r="273" spans="5:12" ht="12.75">
      <c r="E273" s="840"/>
      <c r="F273" s="840"/>
      <c r="G273" s="841"/>
      <c r="H273" s="842"/>
      <c r="I273" s="843"/>
      <c r="J273" s="843"/>
      <c r="K273" s="49"/>
      <c r="L273" s="49"/>
    </row>
    <row r="274" spans="5:12" ht="12.75">
      <c r="E274" s="840"/>
      <c r="F274" s="840"/>
      <c r="G274" s="841"/>
      <c r="H274" s="842"/>
      <c r="I274" s="843"/>
      <c r="J274" s="843"/>
      <c r="K274" s="49"/>
      <c r="L274" s="49"/>
    </row>
    <row r="275" spans="5:12" ht="12.75">
      <c r="E275" s="840"/>
      <c r="F275" s="840"/>
      <c r="G275" s="841"/>
      <c r="H275" s="842"/>
      <c r="I275" s="843"/>
      <c r="J275" s="843"/>
      <c r="K275" s="49"/>
      <c r="L275" s="49"/>
    </row>
    <row r="276" spans="5:12" ht="12.75">
      <c r="E276" s="840"/>
      <c r="F276" s="840"/>
      <c r="G276" s="841"/>
      <c r="H276" s="842"/>
      <c r="I276" s="843"/>
      <c r="J276" s="843"/>
      <c r="K276" s="49"/>
      <c r="L276" s="49"/>
    </row>
    <row r="277" spans="5:12" ht="12.75">
      <c r="E277" s="840"/>
      <c r="F277" s="840"/>
      <c r="G277" s="841"/>
      <c r="H277" s="842"/>
      <c r="I277" s="843"/>
      <c r="J277" s="843"/>
      <c r="K277" s="49"/>
      <c r="L277" s="49"/>
    </row>
    <row r="278" spans="5:12" ht="12.75">
      <c r="E278" s="840"/>
      <c r="F278" s="840"/>
      <c r="G278" s="841"/>
      <c r="H278" s="842"/>
      <c r="I278" s="843"/>
      <c r="J278" s="843"/>
      <c r="K278" s="49"/>
      <c r="L278" s="49"/>
    </row>
    <row r="279" spans="5:12" ht="12.75">
      <c r="E279" s="840"/>
      <c r="F279" s="840"/>
      <c r="G279" s="841"/>
      <c r="H279" s="842"/>
      <c r="I279" s="843"/>
      <c r="J279" s="843"/>
      <c r="K279" s="49"/>
      <c r="L279" s="49"/>
    </row>
    <row r="280" spans="5:12" ht="12.75">
      <c r="E280" s="840"/>
      <c r="F280" s="840"/>
      <c r="G280" s="841"/>
      <c r="H280" s="842"/>
      <c r="I280" s="843"/>
      <c r="J280" s="843"/>
      <c r="K280" s="49"/>
      <c r="L280" s="49"/>
    </row>
    <row r="281" spans="5:12" ht="12.75">
      <c r="E281" s="840"/>
      <c r="F281" s="840"/>
      <c r="G281" s="841"/>
      <c r="H281" s="842"/>
      <c r="I281" s="843"/>
      <c r="J281" s="843"/>
      <c r="K281" s="49"/>
      <c r="L281" s="49"/>
    </row>
    <row r="282" spans="5:12" ht="12.75">
      <c r="E282" s="840"/>
      <c r="F282" s="840"/>
      <c r="G282" s="841"/>
      <c r="H282" s="842"/>
      <c r="I282" s="843"/>
      <c r="J282" s="843"/>
      <c r="K282" s="49"/>
      <c r="L282" s="49"/>
    </row>
    <row r="283" spans="5:12" ht="12.75">
      <c r="E283" s="840"/>
      <c r="F283" s="840"/>
      <c r="G283" s="841"/>
      <c r="H283" s="842"/>
      <c r="I283" s="843"/>
      <c r="J283" s="843"/>
      <c r="K283" s="49"/>
      <c r="L283" s="49"/>
    </row>
    <row r="284" spans="5:12" ht="12.75">
      <c r="E284" s="840"/>
      <c r="F284" s="840"/>
      <c r="G284" s="841"/>
      <c r="H284" s="842"/>
      <c r="I284" s="843"/>
      <c r="J284" s="843"/>
      <c r="K284" s="49"/>
      <c r="L284" s="49"/>
    </row>
    <row r="285" spans="5:12" ht="12.75">
      <c r="E285" s="840"/>
      <c r="F285" s="840"/>
      <c r="G285" s="841"/>
      <c r="H285" s="842"/>
      <c r="I285" s="843"/>
      <c r="J285" s="843"/>
      <c r="K285" s="49"/>
      <c r="L285" s="49"/>
    </row>
    <row r="286" spans="5:12" ht="12.75">
      <c r="E286" s="840"/>
      <c r="F286" s="840"/>
      <c r="G286" s="841"/>
      <c r="H286" s="842"/>
      <c r="I286" s="843"/>
      <c r="J286" s="843"/>
      <c r="K286" s="49"/>
      <c r="L286" s="49"/>
    </row>
    <row r="287" spans="5:12" ht="12.75">
      <c r="E287" s="840"/>
      <c r="F287" s="840"/>
      <c r="G287" s="841"/>
      <c r="H287" s="842"/>
      <c r="I287" s="843"/>
      <c r="J287" s="843"/>
      <c r="K287" s="49"/>
      <c r="L287" s="49"/>
    </row>
    <row r="288" spans="5:12" ht="12.75">
      <c r="E288" s="840"/>
      <c r="F288" s="840"/>
      <c r="G288" s="841"/>
      <c r="H288" s="842"/>
      <c r="I288" s="843"/>
      <c r="J288" s="843"/>
      <c r="K288" s="49"/>
      <c r="L288" s="49"/>
    </row>
    <row r="289" spans="5:12" ht="12.75">
      <c r="E289" s="840"/>
      <c r="F289" s="840"/>
      <c r="G289" s="841"/>
      <c r="H289" s="842"/>
      <c r="I289" s="843"/>
      <c r="J289" s="843"/>
      <c r="K289" s="49"/>
      <c r="L289" s="49"/>
    </row>
    <row r="290" spans="5:12" ht="12.75">
      <c r="E290" s="840"/>
      <c r="F290" s="840"/>
      <c r="G290" s="841"/>
      <c r="H290" s="842"/>
      <c r="I290" s="843"/>
      <c r="J290" s="843"/>
      <c r="K290" s="49"/>
      <c r="L290" s="49"/>
    </row>
    <row r="291" spans="5:12" ht="12.75">
      <c r="E291" s="840"/>
      <c r="F291" s="840"/>
      <c r="G291" s="841"/>
      <c r="H291" s="842"/>
      <c r="I291" s="843"/>
      <c r="J291" s="843"/>
      <c r="K291" s="49"/>
      <c r="L291" s="49"/>
    </row>
    <row r="292" spans="5:12" ht="12.75">
      <c r="E292" s="840"/>
      <c r="F292" s="840"/>
      <c r="G292" s="841"/>
      <c r="H292" s="842"/>
      <c r="I292" s="843"/>
      <c r="J292" s="843"/>
      <c r="K292" s="49"/>
      <c r="L292" s="49"/>
    </row>
    <row r="293" spans="5:12" ht="12.75">
      <c r="E293" s="840"/>
      <c r="F293" s="840"/>
      <c r="G293" s="841"/>
      <c r="H293" s="842"/>
      <c r="I293" s="843"/>
      <c r="J293" s="843"/>
      <c r="K293" s="49"/>
      <c r="L293" s="49"/>
    </row>
    <row r="294" spans="5:12" ht="12.75">
      <c r="E294" s="840"/>
      <c r="F294" s="840"/>
      <c r="G294" s="841"/>
      <c r="H294" s="842"/>
      <c r="I294" s="843"/>
      <c r="J294" s="843"/>
      <c r="K294" s="49"/>
      <c r="L294" s="49"/>
    </row>
    <row r="295" spans="5:12" ht="12.75">
      <c r="E295" s="840"/>
      <c r="F295" s="840"/>
      <c r="G295" s="841"/>
      <c r="H295" s="842"/>
      <c r="I295" s="843"/>
      <c r="J295" s="843"/>
      <c r="K295" s="49"/>
      <c r="L295" s="49"/>
    </row>
    <row r="296" spans="5:12" ht="12.75">
      <c r="E296" s="840"/>
      <c r="F296" s="840"/>
      <c r="G296" s="841"/>
      <c r="H296" s="842"/>
      <c r="I296" s="843"/>
      <c r="J296" s="843"/>
      <c r="K296" s="49"/>
      <c r="L296" s="49"/>
    </row>
    <row r="297" spans="5:12" ht="12.75">
      <c r="E297" s="840"/>
      <c r="F297" s="840"/>
      <c r="G297" s="841"/>
      <c r="H297" s="842"/>
      <c r="I297" s="843"/>
      <c r="J297" s="843"/>
      <c r="K297" s="49"/>
      <c r="L297" s="49"/>
    </row>
    <row r="298" spans="5:12" ht="12.75">
      <c r="E298" s="840"/>
      <c r="F298" s="840"/>
      <c r="G298" s="841"/>
      <c r="H298" s="842"/>
      <c r="I298" s="843"/>
      <c r="J298" s="843"/>
      <c r="K298" s="49"/>
      <c r="L298" s="49"/>
    </row>
    <row r="299" spans="5:12" ht="12.75">
      <c r="E299" s="840"/>
      <c r="F299" s="840"/>
      <c r="G299" s="841"/>
      <c r="H299" s="842"/>
      <c r="I299" s="843"/>
      <c r="J299" s="843"/>
      <c r="K299" s="49"/>
      <c r="L299" s="49"/>
    </row>
    <row r="300" spans="5:12" ht="12.75">
      <c r="E300" s="840"/>
      <c r="F300" s="840"/>
      <c r="G300" s="841"/>
      <c r="H300" s="842"/>
      <c r="I300" s="843"/>
      <c r="J300" s="843"/>
      <c r="K300" s="49"/>
      <c r="L300" s="49"/>
    </row>
    <row r="301" spans="5:12" ht="12.75">
      <c r="E301" s="840"/>
      <c r="F301" s="840"/>
      <c r="G301" s="841"/>
      <c r="H301" s="842"/>
      <c r="I301" s="843"/>
      <c r="J301" s="843"/>
      <c r="K301" s="49"/>
      <c r="L301" s="49"/>
    </row>
    <row r="302" spans="5:12" ht="12.75">
      <c r="E302" s="840"/>
      <c r="F302" s="840"/>
      <c r="G302" s="841"/>
      <c r="H302" s="842"/>
      <c r="I302" s="843"/>
      <c r="J302" s="843"/>
      <c r="K302" s="49"/>
      <c r="L302" s="49"/>
    </row>
    <row r="303" spans="5:12" ht="12.75">
      <c r="E303" s="840"/>
      <c r="F303" s="840"/>
      <c r="G303" s="841"/>
      <c r="H303" s="842"/>
      <c r="I303" s="843"/>
      <c r="J303" s="843"/>
      <c r="K303" s="49"/>
      <c r="L303" s="49"/>
    </row>
    <row r="304" spans="5:12" ht="12.75">
      <c r="E304" s="840"/>
      <c r="F304" s="840"/>
      <c r="G304" s="841"/>
      <c r="H304" s="842"/>
      <c r="I304" s="843"/>
      <c r="J304" s="843"/>
      <c r="K304" s="49"/>
      <c r="L304" s="49"/>
    </row>
    <row r="305" spans="5:12" ht="12.75">
      <c r="E305" s="840"/>
      <c r="F305" s="840"/>
      <c r="G305" s="841"/>
      <c r="H305" s="842"/>
      <c r="I305" s="843"/>
      <c r="J305" s="843"/>
      <c r="K305" s="49"/>
      <c r="L305" s="49"/>
    </row>
    <row r="306" spans="5:12" ht="12.75">
      <c r="E306" s="840"/>
      <c r="F306" s="840"/>
      <c r="G306" s="841"/>
      <c r="H306" s="842"/>
      <c r="I306" s="843"/>
      <c r="J306" s="843"/>
      <c r="K306" s="49"/>
      <c r="L306" s="49"/>
    </row>
    <row r="307" spans="5:12" ht="12.75">
      <c r="E307" s="840"/>
      <c r="F307" s="840"/>
      <c r="G307" s="841"/>
      <c r="H307" s="842"/>
      <c r="I307" s="843"/>
      <c r="J307" s="843"/>
      <c r="K307" s="49"/>
      <c r="L307" s="49"/>
    </row>
    <row r="308" spans="5:12" ht="12.75">
      <c r="E308" s="840"/>
      <c r="F308" s="840"/>
      <c r="G308" s="841"/>
      <c r="H308" s="842"/>
      <c r="I308" s="843"/>
      <c r="J308" s="843"/>
      <c r="K308" s="49"/>
      <c r="L308" s="49"/>
    </row>
    <row r="309" spans="5:12" ht="12.75">
      <c r="E309" s="840"/>
      <c r="F309" s="840"/>
      <c r="G309" s="841"/>
      <c r="H309" s="842"/>
      <c r="I309" s="843"/>
      <c r="J309" s="843"/>
      <c r="K309" s="49"/>
      <c r="L309" s="49"/>
    </row>
    <row r="310" spans="5:12" ht="12.75">
      <c r="E310" s="840"/>
      <c r="F310" s="840"/>
      <c r="G310" s="841"/>
      <c r="H310" s="842"/>
      <c r="I310" s="843"/>
      <c r="J310" s="843"/>
      <c r="K310" s="49"/>
      <c r="L310" s="49"/>
    </row>
    <row r="311" spans="5:12" ht="12.75">
      <c r="E311" s="840"/>
      <c r="F311" s="840"/>
      <c r="G311" s="841"/>
      <c r="H311" s="842"/>
      <c r="I311" s="843"/>
      <c r="J311" s="843"/>
      <c r="K311" s="49"/>
      <c r="L311" s="49"/>
    </row>
    <row r="312" spans="5:12" ht="12.75">
      <c r="E312" s="840"/>
      <c r="F312" s="840"/>
      <c r="G312" s="841"/>
      <c r="H312" s="842"/>
      <c r="I312" s="843"/>
      <c r="J312" s="843"/>
      <c r="K312" s="49"/>
      <c r="L312" s="49"/>
    </row>
    <row r="313" spans="5:12" ht="12.75">
      <c r="E313" s="840"/>
      <c r="F313" s="840"/>
      <c r="G313" s="841"/>
      <c r="H313" s="842"/>
      <c r="I313" s="843"/>
      <c r="J313" s="843"/>
      <c r="K313" s="49"/>
      <c r="L313" s="49"/>
    </row>
    <row r="314" spans="5:12" ht="12.75">
      <c r="E314" s="840"/>
      <c r="F314" s="840"/>
      <c r="G314" s="841"/>
      <c r="H314" s="842"/>
      <c r="I314" s="843"/>
      <c r="J314" s="843"/>
      <c r="K314" s="49"/>
      <c r="L314" s="49"/>
    </row>
    <row r="315" spans="5:12" ht="12.75">
      <c r="E315" s="840"/>
      <c r="F315" s="840"/>
      <c r="G315" s="841"/>
      <c r="H315" s="842"/>
      <c r="I315" s="843"/>
      <c r="J315" s="843"/>
      <c r="K315" s="49"/>
      <c r="L315" s="49"/>
    </row>
    <row r="316" spans="5:12" ht="12.75">
      <c r="E316" s="840"/>
      <c r="F316" s="840"/>
      <c r="G316" s="841"/>
      <c r="H316" s="842"/>
      <c r="I316" s="843"/>
      <c r="J316" s="843"/>
      <c r="K316" s="49"/>
      <c r="L316" s="49"/>
    </row>
    <row r="317" spans="5:12" ht="12.75">
      <c r="E317" s="840"/>
      <c r="F317" s="840"/>
      <c r="G317" s="841"/>
      <c r="H317" s="842"/>
      <c r="I317" s="843"/>
      <c r="J317" s="843"/>
      <c r="K317" s="49"/>
      <c r="L317" s="49"/>
    </row>
    <row r="318" spans="5:12" ht="12.75">
      <c r="E318" s="840"/>
      <c r="F318" s="840"/>
      <c r="G318" s="841"/>
      <c r="H318" s="842"/>
      <c r="I318" s="843"/>
      <c r="J318" s="843"/>
      <c r="K318" s="49"/>
      <c r="L318" s="49"/>
    </row>
    <row r="319" spans="5:12" ht="12.75">
      <c r="E319" s="840"/>
      <c r="F319" s="840"/>
      <c r="G319" s="841"/>
      <c r="H319" s="842"/>
      <c r="I319" s="843"/>
      <c r="J319" s="843"/>
      <c r="K319" s="49"/>
      <c r="L319" s="49"/>
    </row>
    <row r="320" spans="5:12" ht="12.75">
      <c r="E320" s="840"/>
      <c r="F320" s="840"/>
      <c r="G320" s="841"/>
      <c r="H320" s="842"/>
      <c r="I320" s="843"/>
      <c r="J320" s="843"/>
      <c r="K320" s="49"/>
      <c r="L320" s="49"/>
    </row>
    <row r="321" spans="5:12" ht="12.75">
      <c r="E321" s="840"/>
      <c r="F321" s="840"/>
      <c r="G321" s="841"/>
      <c r="H321" s="842"/>
      <c r="I321" s="843"/>
      <c r="J321" s="843"/>
      <c r="K321" s="49"/>
      <c r="L321" s="49"/>
    </row>
    <row r="322" spans="5:12" ht="12.75">
      <c r="E322" s="840"/>
      <c r="F322" s="840"/>
      <c r="G322" s="841"/>
      <c r="H322" s="842"/>
      <c r="I322" s="843"/>
      <c r="J322" s="843"/>
      <c r="K322" s="49"/>
      <c r="L322" s="49"/>
    </row>
    <row r="323" spans="5:12" ht="12.75">
      <c r="E323" s="840"/>
      <c r="F323" s="840"/>
      <c r="G323" s="841"/>
      <c r="H323" s="842"/>
      <c r="I323" s="843"/>
      <c r="J323" s="843"/>
      <c r="K323" s="49"/>
      <c r="L323" s="49"/>
    </row>
    <row r="324" spans="5:12" ht="12.75">
      <c r="E324" s="840"/>
      <c r="F324" s="840"/>
      <c r="G324" s="841"/>
      <c r="H324" s="842"/>
      <c r="I324" s="843"/>
      <c r="J324" s="843"/>
      <c r="K324" s="49"/>
      <c r="L324" s="49"/>
    </row>
    <row r="325" spans="5:12" ht="12.75">
      <c r="E325" s="840"/>
      <c r="F325" s="840"/>
      <c r="G325" s="841"/>
      <c r="H325" s="842"/>
      <c r="I325" s="843"/>
      <c r="J325" s="843"/>
      <c r="K325" s="49"/>
      <c r="L325" s="49"/>
    </row>
    <row r="326" spans="5:12" ht="12.75">
      <c r="E326" s="840"/>
      <c r="F326" s="840"/>
      <c r="G326" s="841"/>
      <c r="H326" s="842"/>
      <c r="I326" s="843"/>
      <c r="J326" s="843"/>
      <c r="K326" s="49"/>
      <c r="L326" s="49"/>
    </row>
    <row r="327" spans="5:12" ht="12.75">
      <c r="E327" s="840"/>
      <c r="F327" s="840"/>
      <c r="G327" s="841"/>
      <c r="H327" s="842"/>
      <c r="I327" s="843"/>
      <c r="J327" s="843"/>
      <c r="K327" s="49"/>
      <c r="L327" s="49"/>
    </row>
    <row r="328" spans="5:12" ht="12.75">
      <c r="E328" s="840"/>
      <c r="F328" s="840"/>
      <c r="G328" s="841"/>
      <c r="H328" s="842"/>
      <c r="I328" s="843"/>
      <c r="J328" s="843"/>
      <c r="K328" s="49"/>
      <c r="L328" s="49"/>
    </row>
    <row r="329" spans="5:12" ht="12.75">
      <c r="E329" s="840"/>
      <c r="F329" s="840"/>
      <c r="G329" s="841"/>
      <c r="H329" s="842"/>
      <c r="I329" s="843"/>
      <c r="J329" s="843"/>
      <c r="K329" s="49"/>
      <c r="L329" s="49"/>
    </row>
    <row r="330" spans="5:12" ht="12.75">
      <c r="E330" s="840"/>
      <c r="F330" s="840"/>
      <c r="G330" s="841"/>
      <c r="H330" s="842"/>
      <c r="I330" s="843"/>
      <c r="J330" s="843"/>
      <c r="K330" s="49"/>
      <c r="L330" s="49"/>
    </row>
    <row r="331" spans="5:12" ht="12.75">
      <c r="E331" s="840"/>
      <c r="F331" s="840"/>
      <c r="G331" s="841"/>
      <c r="H331" s="842"/>
      <c r="I331" s="843"/>
      <c r="J331" s="843"/>
      <c r="K331" s="49"/>
      <c r="L331" s="49"/>
    </row>
    <row r="332" spans="5:12" ht="12.75">
      <c r="E332" s="840"/>
      <c r="F332" s="840"/>
      <c r="G332" s="841"/>
      <c r="H332" s="842"/>
      <c r="I332" s="843"/>
      <c r="J332" s="843"/>
      <c r="K332" s="49"/>
      <c r="L332" s="49"/>
    </row>
    <row r="333" spans="5:12" ht="12.75">
      <c r="E333" s="840"/>
      <c r="F333" s="840"/>
      <c r="G333" s="841"/>
      <c r="H333" s="842"/>
      <c r="I333" s="843"/>
      <c r="J333" s="843"/>
      <c r="K333" s="49"/>
      <c r="L333" s="49"/>
    </row>
    <row r="334" spans="5:12" ht="12.75">
      <c r="E334" s="840"/>
      <c r="F334" s="840"/>
      <c r="G334" s="841"/>
      <c r="H334" s="842"/>
      <c r="I334" s="843"/>
      <c r="J334" s="843"/>
      <c r="K334" s="49"/>
      <c r="L334" s="49"/>
    </row>
    <row r="335" spans="5:12" ht="12.75">
      <c r="E335" s="840"/>
      <c r="F335" s="840"/>
      <c r="G335" s="841"/>
      <c r="H335" s="842"/>
      <c r="I335" s="843"/>
      <c r="J335" s="843"/>
      <c r="K335" s="49"/>
      <c r="L335" s="49"/>
    </row>
    <row r="336" spans="5:12" ht="12.75">
      <c r="E336" s="840"/>
      <c r="F336" s="840"/>
      <c r="G336" s="841"/>
      <c r="H336" s="842"/>
      <c r="I336" s="843"/>
      <c r="J336" s="843"/>
      <c r="K336" s="49"/>
      <c r="L336" s="49"/>
    </row>
    <row r="337" spans="5:12" ht="12.75">
      <c r="E337" s="840"/>
      <c r="F337" s="840"/>
      <c r="G337" s="841"/>
      <c r="H337" s="842"/>
      <c r="I337" s="843"/>
      <c r="J337" s="843"/>
      <c r="K337" s="49"/>
      <c r="L337" s="49"/>
    </row>
    <row r="338" spans="5:12" ht="12.75">
      <c r="E338" s="840"/>
      <c r="F338" s="840"/>
      <c r="G338" s="841"/>
      <c r="H338" s="842"/>
      <c r="I338" s="843"/>
      <c r="J338" s="843"/>
      <c r="K338" s="49"/>
      <c r="L338" s="49"/>
    </row>
    <row r="339" spans="5:12" ht="12.75">
      <c r="E339" s="840"/>
      <c r="F339" s="840"/>
      <c r="G339" s="841"/>
      <c r="H339" s="842"/>
      <c r="I339" s="843"/>
      <c r="J339" s="843"/>
      <c r="K339" s="49"/>
      <c r="L339" s="49"/>
    </row>
    <row r="340" spans="5:12" ht="12.75">
      <c r="E340" s="840"/>
      <c r="F340" s="840"/>
      <c r="G340" s="841"/>
      <c r="H340" s="842"/>
      <c r="I340" s="843"/>
      <c r="J340" s="843"/>
      <c r="K340" s="49"/>
      <c r="L340" s="49"/>
    </row>
    <row r="341" spans="5:12" ht="12.75">
      <c r="E341" s="840"/>
      <c r="F341" s="840"/>
      <c r="G341" s="841"/>
      <c r="H341" s="842"/>
      <c r="I341" s="843"/>
      <c r="J341" s="843"/>
      <c r="K341" s="49"/>
      <c r="L341" s="49"/>
    </row>
    <row r="342" spans="5:12" ht="12.75">
      <c r="E342" s="840"/>
      <c r="F342" s="840"/>
      <c r="G342" s="841"/>
      <c r="H342" s="842"/>
      <c r="I342" s="843"/>
      <c r="J342" s="843"/>
      <c r="K342" s="49"/>
      <c r="L342" s="49"/>
    </row>
    <row r="343" spans="5:12" ht="12.75">
      <c r="E343" s="840"/>
      <c r="F343" s="840"/>
      <c r="G343" s="841"/>
      <c r="H343" s="842"/>
      <c r="I343" s="843"/>
      <c r="J343" s="843"/>
      <c r="K343" s="49"/>
      <c r="L343" s="49"/>
    </row>
    <row r="344" spans="5:12" ht="12.75">
      <c r="E344" s="840"/>
      <c r="F344" s="840"/>
      <c r="G344" s="841"/>
      <c r="H344" s="842"/>
      <c r="I344" s="843"/>
      <c r="J344" s="843"/>
      <c r="K344" s="49"/>
      <c r="L344" s="49"/>
    </row>
    <row r="345" spans="5:12" ht="12.75">
      <c r="E345" s="840"/>
      <c r="F345" s="840"/>
      <c r="G345" s="841"/>
      <c r="H345" s="842"/>
      <c r="I345" s="843"/>
      <c r="J345" s="843"/>
      <c r="K345" s="49"/>
      <c r="L345" s="49"/>
    </row>
    <row r="346" spans="5:12" ht="12.75">
      <c r="E346" s="840"/>
      <c r="F346" s="840"/>
      <c r="G346" s="841"/>
      <c r="H346" s="842"/>
      <c r="I346" s="843"/>
      <c r="J346" s="843"/>
      <c r="K346" s="49"/>
      <c r="L346" s="49"/>
    </row>
    <row r="347" spans="5:12" ht="12.75">
      <c r="E347" s="840"/>
      <c r="F347" s="840"/>
      <c r="G347" s="841"/>
      <c r="H347" s="842"/>
      <c r="I347" s="843"/>
      <c r="J347" s="843"/>
      <c r="K347" s="49"/>
      <c r="L347" s="49"/>
    </row>
    <row r="348" spans="5:12" ht="12.75">
      <c r="E348" s="840"/>
      <c r="F348" s="840"/>
      <c r="G348" s="841"/>
      <c r="H348" s="842"/>
      <c r="I348" s="843"/>
      <c r="J348" s="843"/>
      <c r="K348" s="49"/>
      <c r="L348" s="49"/>
    </row>
    <row r="349" spans="5:12" ht="12.75">
      <c r="E349" s="840"/>
      <c r="F349" s="840"/>
      <c r="G349" s="841"/>
      <c r="H349" s="842"/>
      <c r="I349" s="843"/>
      <c r="J349" s="843"/>
      <c r="K349" s="49"/>
      <c r="L349" s="49"/>
    </row>
    <row r="350" spans="5:12" ht="12.75">
      <c r="E350" s="840"/>
      <c r="F350" s="840"/>
      <c r="G350" s="841"/>
      <c r="H350" s="842"/>
      <c r="I350" s="843"/>
      <c r="J350" s="843"/>
      <c r="K350" s="49"/>
      <c r="L350" s="49"/>
    </row>
    <row r="351" spans="5:12" ht="12.75">
      <c r="E351" s="840"/>
      <c r="F351" s="840"/>
      <c r="G351" s="841"/>
      <c r="H351" s="842"/>
      <c r="I351" s="843"/>
      <c r="J351" s="843"/>
      <c r="K351" s="49"/>
      <c r="L351" s="49"/>
    </row>
    <row r="352" spans="5:12" ht="12.75">
      <c r="E352" s="840"/>
      <c r="F352" s="840"/>
      <c r="G352" s="841"/>
      <c r="H352" s="842"/>
      <c r="I352" s="843"/>
      <c r="J352" s="843"/>
      <c r="K352" s="49"/>
      <c r="L352" s="49"/>
    </row>
    <row r="353" spans="5:12" ht="12.75">
      <c r="E353" s="840"/>
      <c r="F353" s="840"/>
      <c r="G353" s="841"/>
      <c r="H353" s="842"/>
      <c r="I353" s="843"/>
      <c r="J353" s="843"/>
      <c r="K353" s="49"/>
      <c r="L353" s="49"/>
    </row>
    <row r="354" spans="5:12" ht="12.75">
      <c r="E354" s="840"/>
      <c r="F354" s="840"/>
      <c r="G354" s="841"/>
      <c r="H354" s="842"/>
      <c r="I354" s="843"/>
      <c r="J354" s="843"/>
      <c r="K354" s="49"/>
      <c r="L354" s="49"/>
    </row>
    <row r="355" spans="5:12" ht="12.75">
      <c r="E355" s="840"/>
      <c r="F355" s="840"/>
      <c r="G355" s="841"/>
      <c r="H355" s="842"/>
      <c r="I355" s="843"/>
      <c r="J355" s="843"/>
      <c r="K355" s="49"/>
      <c r="L355" s="49"/>
    </row>
    <row r="356" spans="5:12" ht="12.75">
      <c r="E356" s="840"/>
      <c r="F356" s="840"/>
      <c r="G356" s="841"/>
      <c r="H356" s="842"/>
      <c r="I356" s="843"/>
      <c r="J356" s="843"/>
      <c r="K356" s="49"/>
      <c r="L356" s="49"/>
    </row>
    <row r="357" spans="5:12" ht="12.75">
      <c r="E357" s="840"/>
      <c r="F357" s="840"/>
      <c r="G357" s="841"/>
      <c r="H357" s="842"/>
      <c r="I357" s="843"/>
      <c r="J357" s="843"/>
      <c r="K357" s="49"/>
      <c r="L357" s="49"/>
    </row>
    <row r="358" spans="5:12" ht="12.75">
      <c r="E358" s="840"/>
      <c r="F358" s="840"/>
      <c r="G358" s="841"/>
      <c r="H358" s="842"/>
      <c r="I358" s="843"/>
      <c r="J358" s="843"/>
      <c r="K358" s="49"/>
      <c r="L358" s="49"/>
    </row>
    <row r="359" spans="5:12" ht="12.75">
      <c r="E359" s="840"/>
      <c r="F359" s="840"/>
      <c r="G359" s="841"/>
      <c r="H359" s="842"/>
      <c r="I359" s="843"/>
      <c r="J359" s="843"/>
      <c r="K359" s="49"/>
      <c r="L359" s="49"/>
    </row>
    <row r="360" spans="5:12" ht="12.75">
      <c r="E360" s="840"/>
      <c r="F360" s="840"/>
      <c r="G360" s="841"/>
      <c r="H360" s="842"/>
      <c r="I360" s="843"/>
      <c r="J360" s="843"/>
      <c r="K360" s="49"/>
      <c r="L360" s="49"/>
    </row>
    <row r="361" spans="5:12" ht="12.75">
      <c r="E361" s="840"/>
      <c r="F361" s="840"/>
      <c r="G361" s="841"/>
      <c r="H361" s="842"/>
      <c r="I361" s="843"/>
      <c r="J361" s="843"/>
      <c r="K361" s="49"/>
      <c r="L361" s="49"/>
    </row>
    <row r="362" spans="5:12" ht="12.75">
      <c r="E362" s="840"/>
      <c r="F362" s="840"/>
      <c r="G362" s="841"/>
      <c r="H362" s="842"/>
      <c r="I362" s="843"/>
      <c r="J362" s="843"/>
      <c r="K362" s="49"/>
      <c r="L362" s="49"/>
    </row>
    <row r="363" spans="5:12" ht="12.75">
      <c r="E363" s="840"/>
      <c r="F363" s="840"/>
      <c r="G363" s="841"/>
      <c r="H363" s="842"/>
      <c r="I363" s="843"/>
      <c r="J363" s="843"/>
      <c r="K363" s="49"/>
      <c r="L363" s="49"/>
    </row>
    <row r="364" spans="5:12" ht="12.75">
      <c r="E364" s="840"/>
      <c r="F364" s="840"/>
      <c r="G364" s="841"/>
      <c r="H364" s="842"/>
      <c r="I364" s="843"/>
      <c r="J364" s="843"/>
      <c r="K364" s="49"/>
      <c r="L364" s="49"/>
    </row>
    <row r="365" spans="5:12" ht="12.75">
      <c r="E365" s="840"/>
      <c r="F365" s="840"/>
      <c r="G365" s="841"/>
      <c r="H365" s="842"/>
      <c r="I365" s="843"/>
      <c r="J365" s="843"/>
      <c r="K365" s="49"/>
      <c r="L365" s="49"/>
    </row>
    <row r="366" spans="5:12" ht="12.75">
      <c r="E366" s="840"/>
      <c r="F366" s="840"/>
      <c r="G366" s="841"/>
      <c r="H366" s="842"/>
      <c r="I366" s="843"/>
      <c r="J366" s="843"/>
      <c r="K366" s="49"/>
      <c r="L366" s="49"/>
    </row>
    <row r="367" spans="5:12" ht="12.75">
      <c r="E367" s="840"/>
      <c r="F367" s="840"/>
      <c r="G367" s="841"/>
      <c r="H367" s="842"/>
      <c r="I367" s="843"/>
      <c r="J367" s="843"/>
      <c r="K367" s="49"/>
      <c r="L367" s="49"/>
    </row>
    <row r="368" spans="5:12" ht="12.75">
      <c r="E368" s="840"/>
      <c r="F368" s="840"/>
      <c r="G368" s="841"/>
      <c r="H368" s="842"/>
      <c r="I368" s="843"/>
      <c r="J368" s="843"/>
      <c r="K368" s="49"/>
      <c r="L368" s="49"/>
    </row>
    <row r="369" spans="5:12" ht="12.75">
      <c r="E369" s="840"/>
      <c r="F369" s="840"/>
      <c r="G369" s="841"/>
      <c r="H369" s="842"/>
      <c r="I369" s="843"/>
      <c r="J369" s="843"/>
      <c r="K369" s="49"/>
      <c r="L369" s="49"/>
    </row>
    <row r="370" spans="5:12" ht="12.75">
      <c r="E370" s="840"/>
      <c r="F370" s="840"/>
      <c r="G370" s="841"/>
      <c r="H370" s="842"/>
      <c r="I370" s="843"/>
      <c r="J370" s="843"/>
      <c r="K370" s="49"/>
      <c r="L370" s="49"/>
    </row>
    <row r="371" spans="5:12" ht="12.75">
      <c r="E371" s="840"/>
      <c r="F371" s="840"/>
      <c r="G371" s="841"/>
      <c r="H371" s="842"/>
      <c r="I371" s="843"/>
      <c r="J371" s="843"/>
      <c r="K371" s="49"/>
      <c r="L371" s="49"/>
    </row>
    <row r="372" spans="5:12" ht="12.75">
      <c r="E372" s="840"/>
      <c r="F372" s="840"/>
      <c r="G372" s="841"/>
      <c r="H372" s="842"/>
      <c r="I372" s="843"/>
      <c r="J372" s="843"/>
      <c r="K372" s="49"/>
      <c r="L372" s="49"/>
    </row>
    <row r="373" spans="5:12" ht="12.75">
      <c r="E373" s="840"/>
      <c r="F373" s="840"/>
      <c r="G373" s="841"/>
      <c r="H373" s="842"/>
      <c r="I373" s="843"/>
      <c r="J373" s="843"/>
      <c r="K373" s="49"/>
      <c r="L373" s="49"/>
    </row>
    <row r="374" spans="5:12" ht="12.75">
      <c r="E374" s="840"/>
      <c r="F374" s="840"/>
      <c r="G374" s="841"/>
      <c r="H374" s="842"/>
      <c r="I374" s="843"/>
      <c r="J374" s="843"/>
      <c r="K374" s="49"/>
      <c r="L374" s="49"/>
    </row>
    <row r="375" spans="5:12" ht="12.75">
      <c r="E375" s="840"/>
      <c r="F375" s="840"/>
      <c r="G375" s="841"/>
      <c r="H375" s="842"/>
      <c r="I375" s="843"/>
      <c r="J375" s="843"/>
      <c r="K375" s="49"/>
      <c r="L375" s="49"/>
    </row>
    <row r="376" spans="5:12" ht="12.75">
      <c r="E376" s="840"/>
      <c r="F376" s="840"/>
      <c r="G376" s="841"/>
      <c r="H376" s="842"/>
      <c r="I376" s="843"/>
      <c r="J376" s="843"/>
      <c r="K376" s="49"/>
      <c r="L376" s="49"/>
    </row>
    <row r="377" spans="5:12" ht="12.75">
      <c r="E377" s="840"/>
      <c r="F377" s="840"/>
      <c r="G377" s="841"/>
      <c r="H377" s="842"/>
      <c r="I377" s="843"/>
      <c r="J377" s="843"/>
      <c r="K377" s="49"/>
      <c r="L377" s="49"/>
    </row>
    <row r="378" spans="5:12" ht="12.75">
      <c r="E378" s="840"/>
      <c r="F378" s="840"/>
      <c r="G378" s="841"/>
      <c r="H378" s="842"/>
      <c r="I378" s="843"/>
      <c r="J378" s="843"/>
      <c r="K378" s="49"/>
      <c r="L378" s="49"/>
    </row>
    <row r="379" spans="5:12" ht="12.75">
      <c r="E379" s="840"/>
      <c r="F379" s="840"/>
      <c r="G379" s="841"/>
      <c r="H379" s="842"/>
      <c r="I379" s="843"/>
      <c r="J379" s="843"/>
      <c r="K379" s="49"/>
      <c r="L379" s="49"/>
    </row>
    <row r="380" spans="5:12" ht="12.75">
      <c r="E380" s="840"/>
      <c r="F380" s="840"/>
      <c r="G380" s="841"/>
      <c r="H380" s="842"/>
      <c r="I380" s="843"/>
      <c r="J380" s="843"/>
      <c r="K380" s="49"/>
      <c r="L380" s="49"/>
    </row>
    <row r="381" spans="5:12" ht="12.75">
      <c r="E381" s="840"/>
      <c r="F381" s="840"/>
      <c r="G381" s="841"/>
      <c r="H381" s="842"/>
      <c r="I381" s="843"/>
      <c r="J381" s="843"/>
      <c r="K381" s="49"/>
      <c r="L381" s="49"/>
    </row>
    <row r="382" spans="5:12" ht="12.75">
      <c r="E382" s="840"/>
      <c r="F382" s="840"/>
      <c r="G382" s="841"/>
      <c r="H382" s="842"/>
      <c r="I382" s="843"/>
      <c r="J382" s="843"/>
      <c r="K382" s="49"/>
      <c r="L382" s="49"/>
    </row>
    <row r="383" spans="5:12" ht="12.75">
      <c r="E383" s="840"/>
      <c r="F383" s="840"/>
      <c r="G383" s="841"/>
      <c r="H383" s="842"/>
      <c r="I383" s="843"/>
      <c r="J383" s="843"/>
      <c r="K383" s="49"/>
      <c r="L383" s="49"/>
    </row>
    <row r="384" spans="5:12" ht="12.75">
      <c r="E384" s="840"/>
      <c r="F384" s="840"/>
      <c r="G384" s="841"/>
      <c r="H384" s="842"/>
      <c r="I384" s="843"/>
      <c r="J384" s="843"/>
      <c r="K384" s="49"/>
      <c r="L384" s="49"/>
    </row>
    <row r="385" spans="5:12" ht="12.75">
      <c r="E385" s="840"/>
      <c r="F385" s="840"/>
      <c r="G385" s="841"/>
      <c r="H385" s="842"/>
      <c r="I385" s="843"/>
      <c r="J385" s="843"/>
      <c r="K385" s="49"/>
      <c r="L385" s="49"/>
    </row>
    <row r="386" spans="5:12" ht="12.75">
      <c r="E386" s="840"/>
      <c r="F386" s="840"/>
      <c r="G386" s="841"/>
      <c r="H386" s="842"/>
      <c r="I386" s="843"/>
      <c r="J386" s="843"/>
      <c r="K386" s="49"/>
      <c r="L386" s="49"/>
    </row>
    <row r="387" spans="5:12" ht="12.75">
      <c r="E387" s="840"/>
      <c r="F387" s="840"/>
      <c r="G387" s="841"/>
      <c r="H387" s="842"/>
      <c r="I387" s="843"/>
      <c r="J387" s="843"/>
      <c r="K387" s="49"/>
      <c r="L387" s="49"/>
    </row>
    <row r="388" spans="5:12" ht="12.75">
      <c r="E388" s="840"/>
      <c r="F388" s="840"/>
      <c r="G388" s="841"/>
      <c r="H388" s="842"/>
      <c r="I388" s="843"/>
      <c r="J388" s="843"/>
      <c r="K388" s="49"/>
      <c r="L388" s="49"/>
    </row>
    <row r="389" spans="5:12" ht="12.75">
      <c r="E389" s="840"/>
      <c r="F389" s="840"/>
      <c r="G389" s="841"/>
      <c r="H389" s="842"/>
      <c r="I389" s="843"/>
      <c r="J389" s="843"/>
      <c r="K389" s="49"/>
      <c r="L389" s="49"/>
    </row>
    <row r="390" spans="5:12" ht="12.75">
      <c r="E390" s="840"/>
      <c r="F390" s="840"/>
      <c r="G390" s="841"/>
      <c r="H390" s="842"/>
      <c r="I390" s="843"/>
      <c r="J390" s="843"/>
      <c r="K390" s="49"/>
      <c r="L390" s="49"/>
    </row>
    <row r="391" spans="5:12" ht="12.75">
      <c r="E391" s="840"/>
      <c r="F391" s="840"/>
      <c r="G391" s="841"/>
      <c r="H391" s="842"/>
      <c r="I391" s="843"/>
      <c r="J391" s="843"/>
      <c r="K391" s="49"/>
      <c r="L391" s="49"/>
    </row>
    <row r="392" spans="5:12" ht="12.75">
      <c r="E392" s="840"/>
      <c r="F392" s="840"/>
      <c r="G392" s="841"/>
      <c r="H392" s="842"/>
      <c r="I392" s="843"/>
      <c r="J392" s="843"/>
      <c r="K392" s="49"/>
      <c r="L392" s="49"/>
    </row>
    <row r="393" spans="5:12" ht="12.75">
      <c r="E393" s="840"/>
      <c r="F393" s="840"/>
      <c r="G393" s="841"/>
      <c r="H393" s="842"/>
      <c r="I393" s="843"/>
      <c r="J393" s="843"/>
      <c r="K393" s="49"/>
      <c r="L393" s="49"/>
    </row>
    <row r="394" spans="5:12" ht="12.75">
      <c r="E394" s="840"/>
      <c r="F394" s="840"/>
      <c r="G394" s="841"/>
      <c r="H394" s="842"/>
      <c r="I394" s="843"/>
      <c r="J394" s="843"/>
      <c r="K394" s="49"/>
      <c r="L394" s="49"/>
    </row>
    <row r="395" spans="5:12" ht="12.75">
      <c r="E395" s="840"/>
      <c r="F395" s="840"/>
      <c r="G395" s="841"/>
      <c r="H395" s="842"/>
      <c r="I395" s="843"/>
      <c r="J395" s="843"/>
      <c r="K395" s="49"/>
      <c r="L395" s="49"/>
    </row>
    <row r="396" spans="5:12" ht="12.75">
      <c r="E396" s="840"/>
      <c r="F396" s="840"/>
      <c r="G396" s="841"/>
      <c r="H396" s="842"/>
      <c r="I396" s="843"/>
      <c r="J396" s="843"/>
      <c r="K396" s="49"/>
      <c r="L396" s="49"/>
    </row>
    <row r="397" spans="5:12" ht="12.75">
      <c r="E397" s="840"/>
      <c r="F397" s="840"/>
      <c r="G397" s="841"/>
      <c r="H397" s="842"/>
      <c r="I397" s="843"/>
      <c r="J397" s="843"/>
      <c r="K397" s="49"/>
      <c r="L397" s="49"/>
    </row>
    <row r="398" spans="5:12" ht="12.75">
      <c r="E398" s="840"/>
      <c r="F398" s="840"/>
      <c r="G398" s="841"/>
      <c r="H398" s="842"/>
      <c r="I398" s="843"/>
      <c r="J398" s="843"/>
      <c r="K398" s="49"/>
      <c r="L398" s="49"/>
    </row>
    <row r="399" spans="5:12" ht="12.75">
      <c r="E399" s="840"/>
      <c r="F399" s="840"/>
      <c r="G399" s="841"/>
      <c r="H399" s="842"/>
      <c r="I399" s="843"/>
      <c r="J399" s="843"/>
      <c r="K399" s="49"/>
      <c r="L399" s="49"/>
    </row>
    <row r="400" spans="5:12" ht="12.75">
      <c r="E400" s="840"/>
      <c r="F400" s="840"/>
      <c r="G400" s="841"/>
      <c r="H400" s="842"/>
      <c r="I400" s="843"/>
      <c r="J400" s="843"/>
      <c r="K400" s="49"/>
      <c r="L400" s="49"/>
    </row>
    <row r="401" spans="5:12" ht="12.75">
      <c r="E401" s="840"/>
      <c r="F401" s="840"/>
      <c r="G401" s="841"/>
      <c r="H401" s="842"/>
      <c r="I401" s="843"/>
      <c r="J401" s="843"/>
      <c r="K401" s="49"/>
      <c r="L401" s="49"/>
    </row>
    <row r="402" spans="5:12" ht="12.75">
      <c r="E402" s="840"/>
      <c r="F402" s="840"/>
      <c r="G402" s="841"/>
      <c r="H402" s="842"/>
      <c r="I402" s="843"/>
      <c r="J402" s="843"/>
      <c r="K402" s="49"/>
      <c r="L402" s="49"/>
    </row>
    <row r="403" spans="5:12" ht="12.75">
      <c r="E403" s="840"/>
      <c r="F403" s="840"/>
      <c r="G403" s="841"/>
      <c r="H403" s="842"/>
      <c r="I403" s="843"/>
      <c r="J403" s="843"/>
      <c r="K403" s="49"/>
      <c r="L403" s="49"/>
    </row>
    <row r="404" spans="5:12" ht="12.75">
      <c r="E404" s="840"/>
      <c r="F404" s="840"/>
      <c r="G404" s="841"/>
      <c r="H404" s="842"/>
      <c r="I404" s="843"/>
      <c r="J404" s="843"/>
      <c r="K404" s="49"/>
      <c r="L404" s="49"/>
    </row>
    <row r="405" spans="5:12" ht="12.75">
      <c r="E405" s="840"/>
      <c r="F405" s="840"/>
      <c r="G405" s="841"/>
      <c r="H405" s="842"/>
      <c r="I405" s="843"/>
      <c r="J405" s="843"/>
      <c r="K405" s="49"/>
      <c r="L405" s="49"/>
    </row>
    <row r="406" spans="5:12" ht="12.75">
      <c r="E406" s="840"/>
      <c r="F406" s="840"/>
      <c r="G406" s="841"/>
      <c r="H406" s="842"/>
      <c r="I406" s="843"/>
      <c r="J406" s="843"/>
      <c r="K406" s="49"/>
      <c r="L406" s="49"/>
    </row>
    <row r="407" spans="5:12" ht="12.75">
      <c r="E407" s="840"/>
      <c r="F407" s="840"/>
      <c r="G407" s="841"/>
      <c r="H407" s="842"/>
      <c r="I407" s="843"/>
      <c r="J407" s="843"/>
      <c r="K407" s="49"/>
      <c r="L407" s="49"/>
    </row>
    <row r="408" spans="5:12" ht="12.75">
      <c r="E408" s="840"/>
      <c r="F408" s="840"/>
      <c r="G408" s="841"/>
      <c r="H408" s="842"/>
      <c r="I408" s="843"/>
      <c r="J408" s="843"/>
      <c r="K408" s="49"/>
      <c r="L408" s="49"/>
    </row>
    <row r="409" spans="5:12" ht="12.75">
      <c r="E409" s="840"/>
      <c r="F409" s="840"/>
      <c r="G409" s="841"/>
      <c r="H409" s="842"/>
      <c r="I409" s="843"/>
      <c r="J409" s="843"/>
      <c r="K409" s="49"/>
      <c r="L409" s="49"/>
    </row>
    <row r="410" spans="5:12" ht="12.75">
      <c r="E410" s="840"/>
      <c r="F410" s="840"/>
      <c r="G410" s="841"/>
      <c r="H410" s="842"/>
      <c r="I410" s="843"/>
      <c r="J410" s="843"/>
      <c r="K410" s="49"/>
      <c r="L410" s="49"/>
    </row>
    <row r="411" spans="5:12" ht="12.75">
      <c r="E411" s="840"/>
      <c r="F411" s="840"/>
      <c r="G411" s="841"/>
      <c r="H411" s="842"/>
      <c r="I411" s="843"/>
      <c r="J411" s="843"/>
      <c r="K411" s="49"/>
      <c r="L411" s="49"/>
    </row>
    <row r="412" spans="5:12" ht="12.75">
      <c r="E412" s="840"/>
      <c r="F412" s="840"/>
      <c r="G412" s="841"/>
      <c r="H412" s="842"/>
      <c r="I412" s="843"/>
      <c r="J412" s="843"/>
      <c r="K412" s="49"/>
      <c r="L412" s="49"/>
    </row>
    <row r="413" spans="5:12" ht="12.75">
      <c r="E413" s="840"/>
      <c r="F413" s="840"/>
      <c r="G413" s="841"/>
      <c r="H413" s="842"/>
      <c r="I413" s="843"/>
      <c r="J413" s="843"/>
      <c r="K413" s="49"/>
      <c r="L413" s="49"/>
    </row>
    <row r="414" spans="5:12" ht="12.75">
      <c r="E414" s="840"/>
      <c r="F414" s="840"/>
      <c r="G414" s="841"/>
      <c r="H414" s="842"/>
      <c r="I414" s="843"/>
      <c r="J414" s="843"/>
      <c r="K414" s="49"/>
      <c r="L414" s="49"/>
    </row>
    <row r="415" spans="5:12" ht="12.75">
      <c r="E415" s="840"/>
      <c r="F415" s="840"/>
      <c r="G415" s="841"/>
      <c r="H415" s="842"/>
      <c r="I415" s="843"/>
      <c r="J415" s="843"/>
      <c r="K415" s="49"/>
      <c r="L415" s="49"/>
    </row>
    <row r="416" spans="5:12" ht="12.75">
      <c r="E416" s="840"/>
      <c r="F416" s="840"/>
      <c r="G416" s="841"/>
      <c r="H416" s="842"/>
      <c r="I416" s="843"/>
      <c r="J416" s="843"/>
      <c r="K416" s="49"/>
      <c r="L416" s="49"/>
    </row>
    <row r="417" spans="5:12" ht="12.75">
      <c r="E417" s="840"/>
      <c r="F417" s="840"/>
      <c r="G417" s="841"/>
      <c r="H417" s="842"/>
      <c r="I417" s="843"/>
      <c r="J417" s="843"/>
      <c r="K417" s="49"/>
      <c r="L417" s="49"/>
    </row>
    <row r="418" spans="5:12" ht="12.75">
      <c r="E418" s="840"/>
      <c r="F418" s="840"/>
      <c r="G418" s="841"/>
      <c r="H418" s="842"/>
      <c r="I418" s="843"/>
      <c r="J418" s="843"/>
      <c r="K418" s="49"/>
      <c r="L418" s="49"/>
    </row>
    <row r="419" spans="5:12" ht="12.75">
      <c r="E419" s="840"/>
      <c r="F419" s="840"/>
      <c r="G419" s="841"/>
      <c r="H419" s="842"/>
      <c r="I419" s="843"/>
      <c r="J419" s="843"/>
      <c r="K419" s="49"/>
      <c r="L419" s="49"/>
    </row>
    <row r="420" spans="5:12" ht="12.75">
      <c r="E420" s="840"/>
      <c r="F420" s="840"/>
      <c r="G420" s="841"/>
      <c r="H420" s="842"/>
      <c r="I420" s="843"/>
      <c r="J420" s="843"/>
      <c r="K420" s="49"/>
      <c r="L420" s="49"/>
    </row>
    <row r="421" spans="5:12" ht="12.75">
      <c r="E421" s="840"/>
      <c r="F421" s="840"/>
      <c r="G421" s="841"/>
      <c r="H421" s="842"/>
      <c r="I421" s="843"/>
      <c r="J421" s="843"/>
      <c r="K421" s="49"/>
      <c r="L421" s="49"/>
    </row>
    <row r="422" spans="5:12" ht="12.75">
      <c r="E422" s="840"/>
      <c r="F422" s="840"/>
      <c r="G422" s="841"/>
      <c r="H422" s="842"/>
      <c r="I422" s="843"/>
      <c r="J422" s="843"/>
      <c r="K422" s="49"/>
      <c r="L422" s="49"/>
    </row>
    <row r="423" spans="5:12" ht="12.75">
      <c r="E423" s="840"/>
      <c r="F423" s="840"/>
      <c r="G423" s="841"/>
      <c r="H423" s="842"/>
      <c r="I423" s="843"/>
      <c r="J423" s="843"/>
      <c r="K423" s="49"/>
      <c r="L423" s="49"/>
    </row>
    <row r="424" spans="5:12" ht="12.75">
      <c r="E424" s="840"/>
      <c r="F424" s="840"/>
      <c r="G424" s="841"/>
      <c r="H424" s="842"/>
      <c r="I424" s="843"/>
      <c r="J424" s="843"/>
      <c r="K424" s="49"/>
      <c r="L424" s="49"/>
    </row>
    <row r="425" spans="5:12" ht="12.75">
      <c r="E425" s="840"/>
      <c r="F425" s="840"/>
      <c r="G425" s="841"/>
      <c r="H425" s="842"/>
      <c r="I425" s="843"/>
      <c r="J425" s="843"/>
      <c r="K425" s="49"/>
      <c r="L425" s="49"/>
    </row>
    <row r="426" spans="5:12" ht="12.75">
      <c r="E426" s="840"/>
      <c r="F426" s="840"/>
      <c r="G426" s="841"/>
      <c r="H426" s="842"/>
      <c r="I426" s="843"/>
      <c r="J426" s="843"/>
      <c r="K426" s="49"/>
      <c r="L426" s="49"/>
    </row>
    <row r="427" spans="5:12" ht="12.75">
      <c r="E427" s="840"/>
      <c r="F427" s="840"/>
      <c r="G427" s="841"/>
      <c r="H427" s="842"/>
      <c r="I427" s="843"/>
      <c r="J427" s="843"/>
      <c r="K427" s="49"/>
      <c r="L427" s="49"/>
    </row>
    <row r="428" spans="5:12" ht="12.75">
      <c r="E428" s="840"/>
      <c r="F428" s="840"/>
      <c r="G428" s="841"/>
      <c r="H428" s="842"/>
      <c r="I428" s="843"/>
      <c r="J428" s="843"/>
      <c r="K428" s="49"/>
      <c r="L428" s="49"/>
    </row>
    <row r="429" spans="5:12" ht="12.75">
      <c r="E429" s="840"/>
      <c r="F429" s="840"/>
      <c r="G429" s="841"/>
      <c r="H429" s="842"/>
      <c r="I429" s="843"/>
      <c r="J429" s="843"/>
      <c r="K429" s="49"/>
      <c r="L429" s="49"/>
    </row>
    <row r="430" spans="5:12" ht="12.75">
      <c r="E430" s="840"/>
      <c r="F430" s="840"/>
      <c r="G430" s="841"/>
      <c r="H430" s="842"/>
      <c r="I430" s="843"/>
      <c r="J430" s="843"/>
      <c r="K430" s="49"/>
      <c r="L430" s="49"/>
    </row>
    <row r="431" spans="5:12" ht="12.75">
      <c r="E431" s="840"/>
      <c r="F431" s="840"/>
      <c r="G431" s="841"/>
      <c r="H431" s="842"/>
      <c r="I431" s="843"/>
      <c r="J431" s="843"/>
      <c r="K431" s="49"/>
      <c r="L431" s="49"/>
    </row>
    <row r="432" spans="5:12" ht="12.75">
      <c r="E432" s="840"/>
      <c r="F432" s="840"/>
      <c r="G432" s="841"/>
      <c r="H432" s="842"/>
      <c r="I432" s="843"/>
      <c r="J432" s="843"/>
      <c r="K432" s="49"/>
      <c r="L432" s="49"/>
    </row>
    <row r="433" spans="5:12" ht="12.75">
      <c r="E433" s="840"/>
      <c r="F433" s="840"/>
      <c r="G433" s="841"/>
      <c r="H433" s="842"/>
      <c r="I433" s="843"/>
      <c r="J433" s="843"/>
      <c r="K433" s="49"/>
      <c r="L433" s="49"/>
    </row>
    <row r="434" spans="5:12" ht="12.75">
      <c r="E434" s="840"/>
      <c r="F434" s="840"/>
      <c r="G434" s="841"/>
      <c r="H434" s="842"/>
      <c r="I434" s="843"/>
      <c r="J434" s="843"/>
      <c r="K434" s="49"/>
      <c r="L434" s="49"/>
    </row>
    <row r="435" spans="5:12" ht="12.75">
      <c r="E435" s="840"/>
      <c r="F435" s="840"/>
      <c r="G435" s="841"/>
      <c r="H435" s="842"/>
      <c r="I435" s="843"/>
      <c r="J435" s="843"/>
      <c r="K435" s="49"/>
      <c r="L435" s="49"/>
    </row>
    <row r="436" spans="5:12" ht="12.75">
      <c r="E436" s="840"/>
      <c r="F436" s="840"/>
      <c r="G436" s="841"/>
      <c r="H436" s="842"/>
      <c r="I436" s="843"/>
      <c r="J436" s="843"/>
      <c r="K436" s="49"/>
      <c r="L436" s="49"/>
    </row>
    <row r="437" spans="5:12" ht="12.75">
      <c r="E437" s="840"/>
      <c r="F437" s="840"/>
      <c r="G437" s="841"/>
      <c r="H437" s="842"/>
      <c r="I437" s="843"/>
      <c r="J437" s="843"/>
      <c r="K437" s="49"/>
      <c r="L437" s="49"/>
    </row>
    <row r="438" spans="5:12" ht="12.75">
      <c r="E438" s="840"/>
      <c r="F438" s="840"/>
      <c r="G438" s="841"/>
      <c r="H438" s="842"/>
      <c r="I438" s="843"/>
      <c r="J438" s="843"/>
      <c r="K438" s="49"/>
      <c r="L438" s="49"/>
    </row>
    <row r="439" spans="5:12" ht="12.75">
      <c r="E439" s="840"/>
      <c r="F439" s="840"/>
      <c r="G439" s="841"/>
      <c r="H439" s="842"/>
      <c r="I439" s="843"/>
      <c r="J439" s="843"/>
      <c r="K439" s="49"/>
      <c r="L439" s="49"/>
    </row>
    <row r="440" spans="5:12" ht="12.75">
      <c r="E440" s="840"/>
      <c r="F440" s="840"/>
      <c r="G440" s="841"/>
      <c r="H440" s="842"/>
      <c r="I440" s="843"/>
      <c r="J440" s="843"/>
      <c r="K440" s="49"/>
      <c r="L440" s="49"/>
    </row>
    <row r="441" spans="5:12" ht="12.75">
      <c r="E441" s="840"/>
      <c r="F441" s="840"/>
      <c r="G441" s="841"/>
      <c r="H441" s="842"/>
      <c r="I441" s="843"/>
      <c r="J441" s="843"/>
      <c r="K441" s="49"/>
      <c r="L441" s="49"/>
    </row>
    <row r="442" spans="5:12" ht="12.75">
      <c r="E442" s="840"/>
      <c r="F442" s="840"/>
      <c r="G442" s="841"/>
      <c r="H442" s="842"/>
      <c r="I442" s="843"/>
      <c r="J442" s="843"/>
      <c r="K442" s="49"/>
      <c r="L442" s="49"/>
    </row>
    <row r="443" spans="5:12" ht="12.75">
      <c r="E443" s="840"/>
      <c r="F443" s="840"/>
      <c r="G443" s="841"/>
      <c r="H443" s="842"/>
      <c r="I443" s="843"/>
      <c r="J443" s="843"/>
      <c r="K443" s="49"/>
      <c r="L443" s="49"/>
    </row>
    <row r="444" spans="5:12" ht="12.75">
      <c r="E444" s="840"/>
      <c r="F444" s="840"/>
      <c r="G444" s="841"/>
      <c r="H444" s="842"/>
      <c r="I444" s="843"/>
      <c r="J444" s="843"/>
      <c r="K444" s="49"/>
      <c r="L444" s="49"/>
    </row>
    <row r="445" spans="5:12" ht="12.75">
      <c r="E445" s="840"/>
      <c r="F445" s="840"/>
      <c r="G445" s="841"/>
      <c r="H445" s="842"/>
      <c r="I445" s="843"/>
      <c r="J445" s="843"/>
      <c r="K445" s="49"/>
      <c r="L445" s="49"/>
    </row>
    <row r="446" spans="5:12" ht="12.75">
      <c r="E446" s="840"/>
      <c r="F446" s="840"/>
      <c r="G446" s="841"/>
      <c r="H446" s="842"/>
      <c r="I446" s="843"/>
      <c r="J446" s="843"/>
      <c r="K446" s="49"/>
      <c r="L446" s="49"/>
    </row>
    <row r="447" spans="5:12" ht="12.75">
      <c r="E447" s="840"/>
      <c r="F447" s="840"/>
      <c r="G447" s="841"/>
      <c r="H447" s="842"/>
      <c r="I447" s="843"/>
      <c r="J447" s="843"/>
      <c r="K447" s="49"/>
      <c r="L447" s="49"/>
    </row>
    <row r="448" spans="5:12" ht="12.75">
      <c r="E448" s="840"/>
      <c r="F448" s="840"/>
      <c r="G448" s="841"/>
      <c r="H448" s="842"/>
      <c r="I448" s="843"/>
      <c r="J448" s="843"/>
      <c r="K448" s="49"/>
      <c r="L448" s="49"/>
    </row>
    <row r="449" spans="5:12" ht="12.75">
      <c r="E449" s="840"/>
      <c r="F449" s="840"/>
      <c r="G449" s="841"/>
      <c r="H449" s="842"/>
      <c r="I449" s="843"/>
      <c r="J449" s="843"/>
      <c r="K449" s="49"/>
      <c r="L449" s="49"/>
    </row>
    <row r="450" spans="5:12" ht="12.75">
      <c r="E450" s="840"/>
      <c r="F450" s="840"/>
      <c r="G450" s="841"/>
      <c r="H450" s="842"/>
      <c r="I450" s="843"/>
      <c r="J450" s="843"/>
      <c r="K450" s="49"/>
      <c r="L450" s="49"/>
    </row>
    <row r="451" spans="5:12" ht="12.75">
      <c r="E451" s="840"/>
      <c r="F451" s="840"/>
      <c r="G451" s="841"/>
      <c r="H451" s="842"/>
      <c r="I451" s="843"/>
      <c r="J451" s="843"/>
      <c r="K451" s="49"/>
      <c r="L451" s="49"/>
    </row>
    <row r="452" spans="5:12" ht="12.75">
      <c r="E452" s="840"/>
      <c r="F452" s="840"/>
      <c r="G452" s="841"/>
      <c r="H452" s="842"/>
      <c r="I452" s="843"/>
      <c r="J452" s="843"/>
      <c r="K452" s="49"/>
      <c r="L452" s="49"/>
    </row>
    <row r="453" spans="5:12" ht="12.75">
      <c r="E453" s="840"/>
      <c r="F453" s="840"/>
      <c r="G453" s="841"/>
      <c r="H453" s="842"/>
      <c r="I453" s="843"/>
      <c r="J453" s="843"/>
      <c r="K453" s="49"/>
      <c r="L453" s="49"/>
    </row>
    <row r="454" spans="5:12" ht="12.75">
      <c r="E454" s="840"/>
      <c r="F454" s="840"/>
      <c r="G454" s="841"/>
      <c r="H454" s="842"/>
      <c r="I454" s="843"/>
      <c r="J454" s="843"/>
      <c r="K454" s="49"/>
      <c r="L454" s="49"/>
    </row>
    <row r="455" spans="5:12" ht="12.75">
      <c r="E455" s="840"/>
      <c r="F455" s="840"/>
      <c r="G455" s="841"/>
      <c r="H455" s="842"/>
      <c r="I455" s="843"/>
      <c r="J455" s="843"/>
      <c r="K455" s="49"/>
      <c r="L455" s="49"/>
    </row>
    <row r="456" spans="5:12" ht="12.75">
      <c r="E456" s="840"/>
      <c r="F456" s="840"/>
      <c r="G456" s="841"/>
      <c r="H456" s="842"/>
      <c r="I456" s="843"/>
      <c r="J456" s="843"/>
      <c r="K456" s="49"/>
      <c r="L456" s="49"/>
    </row>
    <row r="457" spans="5:12" ht="12.75">
      <c r="E457" s="840"/>
      <c r="F457" s="840"/>
      <c r="G457" s="841"/>
      <c r="H457" s="842"/>
      <c r="I457" s="843"/>
      <c r="J457" s="843"/>
      <c r="K457" s="49"/>
      <c r="L457" s="49"/>
    </row>
    <row r="458" spans="5:12" ht="12.75">
      <c r="E458" s="840"/>
      <c r="F458" s="840"/>
      <c r="G458" s="841"/>
      <c r="H458" s="842"/>
      <c r="I458" s="843"/>
      <c r="J458" s="843"/>
      <c r="K458" s="49"/>
      <c r="L458" s="49"/>
    </row>
    <row r="459" spans="5:12" ht="12.75">
      <c r="E459" s="840"/>
      <c r="F459" s="840"/>
      <c r="G459" s="841"/>
      <c r="H459" s="842"/>
      <c r="I459" s="843"/>
      <c r="J459" s="843"/>
      <c r="K459" s="49"/>
      <c r="L459" s="49"/>
    </row>
    <row r="460" spans="5:12" ht="12.75">
      <c r="E460" s="840"/>
      <c r="F460" s="840"/>
      <c r="G460" s="841"/>
      <c r="H460" s="842"/>
      <c r="I460" s="843"/>
      <c r="J460" s="843"/>
      <c r="K460" s="49"/>
      <c r="L460" s="49"/>
    </row>
    <row r="461" spans="5:12" ht="12.75">
      <c r="E461" s="840"/>
      <c r="F461" s="840"/>
      <c r="G461" s="841"/>
      <c r="H461" s="842"/>
      <c r="I461" s="843"/>
      <c r="J461" s="843"/>
      <c r="K461" s="49"/>
      <c r="L461" s="49"/>
    </row>
    <row r="462" spans="5:12" ht="12.75">
      <c r="E462" s="840"/>
      <c r="F462" s="840"/>
      <c r="G462" s="841"/>
      <c r="H462" s="842"/>
      <c r="I462" s="843"/>
      <c r="J462" s="843"/>
      <c r="K462" s="49"/>
      <c r="L462" s="49"/>
    </row>
    <row r="463" spans="5:12" ht="12.75">
      <c r="E463" s="840"/>
      <c r="F463" s="840"/>
      <c r="G463" s="841"/>
      <c r="H463" s="842"/>
      <c r="I463" s="843"/>
      <c r="J463" s="843"/>
      <c r="K463" s="49"/>
      <c r="L463" s="49"/>
    </row>
    <row r="464" spans="5:12" ht="12.75">
      <c r="E464" s="840"/>
      <c r="F464" s="840"/>
      <c r="G464" s="841"/>
      <c r="H464" s="842"/>
      <c r="I464" s="843"/>
      <c r="J464" s="843"/>
      <c r="K464" s="49"/>
      <c r="L464" s="49"/>
    </row>
    <row r="465" spans="5:12" ht="12.75">
      <c r="E465" s="840"/>
      <c r="F465" s="840"/>
      <c r="G465" s="841"/>
      <c r="H465" s="842"/>
      <c r="I465" s="843"/>
      <c r="J465" s="843"/>
      <c r="K465" s="49"/>
      <c r="L465" s="49"/>
    </row>
    <row r="466" spans="5:12" ht="12.75">
      <c r="E466" s="840"/>
      <c r="F466" s="840"/>
      <c r="G466" s="841"/>
      <c r="H466" s="842"/>
      <c r="I466" s="843"/>
      <c r="J466" s="843"/>
      <c r="K466" s="49"/>
      <c r="L466" s="49"/>
    </row>
    <row r="467" spans="5:12" ht="12.75">
      <c r="E467" s="840"/>
      <c r="F467" s="840"/>
      <c r="G467" s="841"/>
      <c r="H467" s="842"/>
      <c r="I467" s="843"/>
      <c r="J467" s="843"/>
      <c r="K467" s="49"/>
      <c r="L467" s="49"/>
    </row>
    <row r="468" spans="5:12" ht="12.75">
      <c r="E468" s="840"/>
      <c r="F468" s="840"/>
      <c r="G468" s="841"/>
      <c r="H468" s="842"/>
      <c r="I468" s="843"/>
      <c r="J468" s="843"/>
      <c r="K468" s="49"/>
      <c r="L468" s="49"/>
    </row>
    <row r="469" spans="5:12" ht="12.75">
      <c r="E469" s="840"/>
      <c r="F469" s="840"/>
      <c r="G469" s="841"/>
      <c r="H469" s="842"/>
      <c r="I469" s="843"/>
      <c r="J469" s="843"/>
      <c r="K469" s="49"/>
      <c r="L469" s="49"/>
    </row>
    <row r="470" spans="5:12" ht="12.75">
      <c r="E470" s="840"/>
      <c r="F470" s="840"/>
      <c r="G470" s="841"/>
      <c r="H470" s="842"/>
      <c r="I470" s="843"/>
      <c r="J470" s="843"/>
      <c r="K470" s="49"/>
      <c r="L470" s="49"/>
    </row>
    <row r="471" spans="5:12" ht="12.75">
      <c r="E471" s="840"/>
      <c r="F471" s="840"/>
      <c r="G471" s="841"/>
      <c r="H471" s="842"/>
      <c r="I471" s="843"/>
      <c r="J471" s="843"/>
      <c r="K471" s="49"/>
      <c r="L471" s="49"/>
    </row>
    <row r="472" spans="5:12" ht="12.75">
      <c r="E472" s="840"/>
      <c r="F472" s="840"/>
      <c r="G472" s="841"/>
      <c r="H472" s="842"/>
      <c r="I472" s="843"/>
      <c r="J472" s="843"/>
      <c r="K472" s="49"/>
      <c r="L472" s="49"/>
    </row>
    <row r="473" spans="5:12" ht="12.75">
      <c r="E473" s="840"/>
      <c r="F473" s="840"/>
      <c r="G473" s="841"/>
      <c r="H473" s="842"/>
      <c r="I473" s="843"/>
      <c r="J473" s="843"/>
      <c r="K473" s="49"/>
      <c r="L473" s="49"/>
    </row>
    <row r="474" spans="5:12" ht="12.75">
      <c r="E474" s="840"/>
      <c r="F474" s="840"/>
      <c r="G474" s="841"/>
      <c r="H474" s="842"/>
      <c r="I474" s="843"/>
      <c r="J474" s="843"/>
      <c r="K474" s="49"/>
      <c r="L474" s="49"/>
    </row>
    <row r="475" spans="5:12" ht="12.75">
      <c r="E475" s="840"/>
      <c r="F475" s="840"/>
      <c r="G475" s="841"/>
      <c r="H475" s="842"/>
      <c r="I475" s="843"/>
      <c r="J475" s="843"/>
      <c r="K475" s="49"/>
      <c r="L475" s="49"/>
    </row>
    <row r="476" spans="5:12" ht="12.75">
      <c r="E476" s="840"/>
      <c r="F476" s="840"/>
      <c r="G476" s="841"/>
      <c r="H476" s="842"/>
      <c r="I476" s="843"/>
      <c r="J476" s="843"/>
      <c r="K476" s="49"/>
      <c r="L476" s="49"/>
    </row>
    <row r="477" spans="5:12" ht="12.75">
      <c r="E477" s="840"/>
      <c r="F477" s="840"/>
      <c r="G477" s="841"/>
      <c r="H477" s="842"/>
      <c r="I477" s="843"/>
      <c r="J477" s="843"/>
      <c r="K477" s="49"/>
      <c r="L477" s="49"/>
    </row>
    <row r="478" spans="5:12" ht="12.75">
      <c r="E478" s="840"/>
      <c r="F478" s="840"/>
      <c r="G478" s="841"/>
      <c r="H478" s="842"/>
      <c r="I478" s="843"/>
      <c r="J478" s="843"/>
      <c r="K478" s="49"/>
      <c r="L478" s="49"/>
    </row>
    <row r="479" spans="5:12" ht="12.75">
      <c r="E479" s="840"/>
      <c r="F479" s="840"/>
      <c r="G479" s="841"/>
      <c r="H479" s="842"/>
      <c r="I479" s="843"/>
      <c r="J479" s="843"/>
      <c r="K479" s="49"/>
      <c r="L479" s="49"/>
    </row>
    <row r="480" spans="5:12" ht="12.75">
      <c r="E480" s="840"/>
      <c r="F480" s="840"/>
      <c r="G480" s="841"/>
      <c r="H480" s="842"/>
      <c r="I480" s="843"/>
      <c r="J480" s="843"/>
      <c r="K480" s="49"/>
      <c r="L480" s="49"/>
    </row>
    <row r="481" spans="5:12" ht="12.75">
      <c r="E481" s="840"/>
      <c r="F481" s="840"/>
      <c r="G481" s="841"/>
      <c r="H481" s="842"/>
      <c r="I481" s="843"/>
      <c r="J481" s="843"/>
      <c r="K481" s="49"/>
      <c r="L481" s="49"/>
    </row>
    <row r="482" spans="5:12" ht="12.75">
      <c r="E482" s="840"/>
      <c r="F482" s="840"/>
      <c r="G482" s="841"/>
      <c r="H482" s="842"/>
      <c r="I482" s="843"/>
      <c r="J482" s="843"/>
      <c r="K482" s="49"/>
      <c r="L482" s="49"/>
    </row>
    <row r="483" spans="5:12" ht="12.75">
      <c r="E483" s="840"/>
      <c r="F483" s="840"/>
      <c r="G483" s="841"/>
      <c r="H483" s="842"/>
      <c r="I483" s="843"/>
      <c r="J483" s="843"/>
      <c r="K483" s="49"/>
      <c r="L483" s="49"/>
    </row>
    <row r="484" spans="5:12" ht="12.75">
      <c r="E484" s="840"/>
      <c r="F484" s="840"/>
      <c r="G484" s="841"/>
      <c r="H484" s="842"/>
      <c r="I484" s="843"/>
      <c r="J484" s="843"/>
      <c r="K484" s="49"/>
      <c r="L484" s="49"/>
    </row>
    <row r="485" spans="5:12" ht="12.75">
      <c r="E485" s="840"/>
      <c r="F485" s="840"/>
      <c r="G485" s="841"/>
      <c r="H485" s="842"/>
      <c r="I485" s="843"/>
      <c r="J485" s="843"/>
      <c r="K485" s="49"/>
      <c r="L485" s="49"/>
    </row>
    <row r="486" spans="5:12" ht="12.75">
      <c r="E486" s="840"/>
      <c r="F486" s="840"/>
      <c r="G486" s="841"/>
      <c r="H486" s="842"/>
      <c r="I486" s="843"/>
      <c r="J486" s="843"/>
      <c r="K486" s="49"/>
      <c r="L486" s="49"/>
    </row>
    <row r="487" spans="5:12" ht="12.75">
      <c r="E487" s="840"/>
      <c r="F487" s="840"/>
      <c r="G487" s="841"/>
      <c r="H487" s="842"/>
      <c r="I487" s="843"/>
      <c r="J487" s="843"/>
      <c r="K487" s="49"/>
      <c r="L487" s="49"/>
    </row>
    <row r="488" spans="5:12" ht="12.75">
      <c r="E488" s="840"/>
      <c r="F488" s="840"/>
      <c r="G488" s="841"/>
      <c r="H488" s="842"/>
      <c r="I488" s="843"/>
      <c r="J488" s="843"/>
      <c r="K488" s="49"/>
      <c r="L488" s="49"/>
    </row>
    <row r="489" spans="5:12" ht="12.75">
      <c r="E489" s="840"/>
      <c r="F489" s="840"/>
      <c r="G489" s="841"/>
      <c r="H489" s="842"/>
      <c r="I489" s="843"/>
      <c r="J489" s="843"/>
      <c r="K489" s="49"/>
      <c r="L489" s="49"/>
    </row>
    <row r="490" spans="5:12" ht="12.75">
      <c r="E490" s="840"/>
      <c r="F490" s="840"/>
      <c r="G490" s="841"/>
      <c r="H490" s="842"/>
      <c r="I490" s="843"/>
      <c r="J490" s="843"/>
      <c r="K490" s="49"/>
      <c r="L490" s="49"/>
    </row>
    <row r="491" spans="5:12" ht="12.75">
      <c r="E491" s="840"/>
      <c r="F491" s="840"/>
      <c r="G491" s="841"/>
      <c r="H491" s="842"/>
      <c r="I491" s="843"/>
      <c r="J491" s="843"/>
      <c r="K491" s="49"/>
      <c r="L491" s="49"/>
    </row>
    <row r="492" spans="5:12" ht="12.75">
      <c r="E492" s="840"/>
      <c r="F492" s="840"/>
      <c r="G492" s="841"/>
      <c r="H492" s="842"/>
      <c r="I492" s="843"/>
      <c r="J492" s="843"/>
      <c r="K492" s="49"/>
      <c r="L492" s="49"/>
    </row>
    <row r="493" spans="5:12" ht="12.75">
      <c r="E493" s="840"/>
      <c r="F493" s="840"/>
      <c r="G493" s="841"/>
      <c r="H493" s="842"/>
      <c r="I493" s="843"/>
      <c r="J493" s="843"/>
      <c r="K493" s="49"/>
      <c r="L493" s="49"/>
    </row>
    <row r="494" spans="5:12" ht="12.75">
      <c r="E494" s="840"/>
      <c r="F494" s="840"/>
      <c r="G494" s="841"/>
      <c r="H494" s="842"/>
      <c r="I494" s="843"/>
      <c r="J494" s="843"/>
      <c r="K494" s="49"/>
      <c r="L494" s="49"/>
    </row>
    <row r="495" spans="5:12" ht="12.75">
      <c r="E495" s="840"/>
      <c r="F495" s="840"/>
      <c r="G495" s="841"/>
      <c r="H495" s="842"/>
      <c r="I495" s="843"/>
      <c r="J495" s="843"/>
      <c r="K495" s="49"/>
      <c r="L495" s="49"/>
    </row>
    <row r="496" spans="5:12" ht="12.75">
      <c r="E496" s="840"/>
      <c r="F496" s="840"/>
      <c r="G496" s="841"/>
      <c r="H496" s="842"/>
      <c r="I496" s="843"/>
      <c r="J496" s="843"/>
      <c r="K496" s="49"/>
      <c r="L496" s="49"/>
    </row>
    <row r="497" spans="5:12" ht="12.75">
      <c r="E497" s="840"/>
      <c r="F497" s="840"/>
      <c r="G497" s="841"/>
      <c r="H497" s="842"/>
      <c r="I497" s="843"/>
      <c r="J497" s="843"/>
      <c r="K497" s="49"/>
      <c r="L497" s="49"/>
    </row>
    <row r="498" spans="5:12" ht="12.75">
      <c r="E498" s="840"/>
      <c r="F498" s="840"/>
      <c r="G498" s="841"/>
      <c r="H498" s="842"/>
      <c r="I498" s="843"/>
      <c r="J498" s="843"/>
      <c r="K498" s="49"/>
      <c r="L498" s="49"/>
    </row>
    <row r="499" spans="5:12" ht="12.75">
      <c r="E499" s="840"/>
      <c r="F499" s="840"/>
      <c r="G499" s="841"/>
      <c r="H499" s="842"/>
      <c r="I499" s="843"/>
      <c r="J499" s="843"/>
      <c r="K499" s="49"/>
      <c r="L499" s="49"/>
    </row>
    <row r="500" spans="5:12" ht="12.75">
      <c r="E500" s="840"/>
      <c r="F500" s="840"/>
      <c r="G500" s="841"/>
      <c r="H500" s="842"/>
      <c r="I500" s="843"/>
      <c r="J500" s="843"/>
      <c r="K500" s="49"/>
      <c r="L500" s="49"/>
    </row>
    <row r="501" spans="5:12" ht="12.75">
      <c r="E501" s="840"/>
      <c r="F501" s="840"/>
      <c r="G501" s="841"/>
      <c r="H501" s="842"/>
      <c r="I501" s="843"/>
      <c r="J501" s="843"/>
      <c r="K501" s="49"/>
      <c r="L501" s="49"/>
    </row>
    <row r="502" spans="5:12" ht="12.75">
      <c r="E502" s="840"/>
      <c r="F502" s="840"/>
      <c r="G502" s="841"/>
      <c r="H502" s="842"/>
      <c r="I502" s="843"/>
      <c r="J502" s="843"/>
      <c r="K502" s="49"/>
      <c r="L502" s="49"/>
    </row>
    <row r="503" spans="5:12" ht="12.75">
      <c r="E503" s="840"/>
      <c r="F503" s="840"/>
      <c r="G503" s="841"/>
      <c r="H503" s="842"/>
      <c r="I503" s="843"/>
      <c r="J503" s="843"/>
      <c r="K503" s="49"/>
      <c r="L503" s="49"/>
    </row>
    <row r="504" spans="5:12" ht="12.75">
      <c r="E504" s="840"/>
      <c r="F504" s="840"/>
      <c r="G504" s="841"/>
      <c r="H504" s="842"/>
      <c r="I504" s="843"/>
      <c r="J504" s="843"/>
      <c r="K504" s="49"/>
      <c r="L504" s="49"/>
    </row>
    <row r="505" spans="5:12" ht="12.75">
      <c r="E505" s="840"/>
      <c r="F505" s="840"/>
      <c r="G505" s="841"/>
      <c r="H505" s="842"/>
      <c r="I505" s="843"/>
      <c r="J505" s="843"/>
      <c r="K505" s="49"/>
      <c r="L505" s="49"/>
    </row>
    <row r="506" spans="5:12" ht="12.75">
      <c r="E506" s="840"/>
      <c r="F506" s="840"/>
      <c r="G506" s="841"/>
      <c r="H506" s="842"/>
      <c r="I506" s="843"/>
      <c r="J506" s="843"/>
      <c r="K506" s="49"/>
      <c r="L506" s="49"/>
    </row>
    <row r="507" spans="5:12" ht="12.75">
      <c r="E507" s="840"/>
      <c r="F507" s="840"/>
      <c r="G507" s="841"/>
      <c r="H507" s="842"/>
      <c r="I507" s="843"/>
      <c r="J507" s="843"/>
      <c r="K507" s="49"/>
      <c r="L507" s="49"/>
    </row>
    <row r="508" spans="5:12" ht="12.75">
      <c r="E508" s="840"/>
      <c r="F508" s="840"/>
      <c r="G508" s="841"/>
      <c r="H508" s="842"/>
      <c r="I508" s="843"/>
      <c r="J508" s="843"/>
      <c r="K508" s="49"/>
      <c r="L508" s="49"/>
    </row>
    <row r="509" spans="5:12" ht="12.75">
      <c r="E509" s="840"/>
      <c r="F509" s="840"/>
      <c r="G509" s="841"/>
      <c r="H509" s="842"/>
      <c r="I509" s="843"/>
      <c r="J509" s="843"/>
      <c r="K509" s="49"/>
      <c r="L509" s="49"/>
    </row>
    <row r="510" spans="5:12" ht="12.75">
      <c r="E510" s="840"/>
      <c r="F510" s="840"/>
      <c r="G510" s="841"/>
      <c r="H510" s="842"/>
      <c r="I510" s="843"/>
      <c r="J510" s="843"/>
      <c r="K510" s="49"/>
      <c r="L510" s="49"/>
    </row>
    <row r="511" spans="5:12" ht="12.75">
      <c r="E511" s="840"/>
      <c r="F511" s="840"/>
      <c r="G511" s="841"/>
      <c r="H511" s="842"/>
      <c r="I511" s="843"/>
      <c r="J511" s="843"/>
      <c r="K511" s="49"/>
      <c r="L511" s="49"/>
    </row>
    <row r="512" spans="5:12" ht="12.75">
      <c r="E512" s="840"/>
      <c r="F512" s="840"/>
      <c r="G512" s="841"/>
      <c r="H512" s="842"/>
      <c r="I512" s="843"/>
      <c r="J512" s="843"/>
      <c r="K512" s="49"/>
      <c r="L512" s="49"/>
    </row>
    <row r="513" spans="5:12" ht="12.75">
      <c r="E513" s="840"/>
      <c r="F513" s="840"/>
      <c r="G513" s="841"/>
      <c r="H513" s="842"/>
      <c r="I513" s="843"/>
      <c r="J513" s="843"/>
      <c r="K513" s="49"/>
      <c r="L513" s="49"/>
    </row>
    <row r="514" spans="5:12" ht="12.75">
      <c r="E514" s="840"/>
      <c r="F514" s="840"/>
      <c r="G514" s="841"/>
      <c r="H514" s="842"/>
      <c r="I514" s="843"/>
      <c r="J514" s="843"/>
      <c r="K514" s="49"/>
      <c r="L514" s="49"/>
    </row>
    <row r="515" spans="5:12" ht="12.75">
      <c r="E515" s="840"/>
      <c r="F515" s="840"/>
      <c r="G515" s="841"/>
      <c r="H515" s="842"/>
      <c r="I515" s="843"/>
      <c r="J515" s="843"/>
      <c r="K515" s="49"/>
      <c r="L515" s="49"/>
    </row>
    <row r="516" spans="5:12" ht="12.75">
      <c r="E516" s="840"/>
      <c r="F516" s="840"/>
      <c r="G516" s="841"/>
      <c r="H516" s="842"/>
      <c r="I516" s="843"/>
      <c r="J516" s="843"/>
      <c r="K516" s="49"/>
      <c r="L516" s="49"/>
    </row>
    <row r="517" spans="5:12" ht="12.75">
      <c r="E517" s="840"/>
      <c r="F517" s="840"/>
      <c r="G517" s="841"/>
      <c r="H517" s="842"/>
      <c r="I517" s="843"/>
      <c r="J517" s="843"/>
      <c r="K517" s="49"/>
      <c r="L517" s="49"/>
    </row>
    <row r="518" spans="5:12" ht="12.75">
      <c r="E518" s="840"/>
      <c r="F518" s="840"/>
      <c r="G518" s="841"/>
      <c r="H518" s="842"/>
      <c r="I518" s="843"/>
      <c r="J518" s="843"/>
      <c r="K518" s="49"/>
      <c r="L518" s="49"/>
    </row>
    <row r="519" spans="5:12" ht="12.75">
      <c r="E519" s="840"/>
      <c r="F519" s="840"/>
      <c r="G519" s="841"/>
      <c r="H519" s="842"/>
      <c r="I519" s="843"/>
      <c r="J519" s="843"/>
      <c r="K519" s="49"/>
      <c r="L519" s="49"/>
    </row>
    <row r="520" spans="5:12" ht="12.75">
      <c r="E520" s="840"/>
      <c r="F520" s="840"/>
      <c r="G520" s="841"/>
      <c r="H520" s="842"/>
      <c r="I520" s="843"/>
      <c r="J520" s="843"/>
      <c r="K520" s="49"/>
      <c r="L520" s="49"/>
    </row>
    <row r="521" spans="5:12" ht="12.75">
      <c r="E521" s="840"/>
      <c r="F521" s="840"/>
      <c r="G521" s="841"/>
      <c r="H521" s="842"/>
      <c r="I521" s="843"/>
      <c r="J521" s="843"/>
      <c r="K521" s="49"/>
      <c r="L521" s="49"/>
    </row>
    <row r="522" spans="5:12" ht="12.75">
      <c r="E522" s="840"/>
      <c r="F522" s="840"/>
      <c r="G522" s="841"/>
      <c r="H522" s="842"/>
      <c r="I522" s="843"/>
      <c r="J522" s="843"/>
      <c r="K522" s="49"/>
      <c r="L522" s="49"/>
    </row>
    <row r="523" spans="5:12" ht="12.75">
      <c r="E523" s="840"/>
      <c r="F523" s="840"/>
      <c r="G523" s="841"/>
      <c r="H523" s="842"/>
      <c r="I523" s="843"/>
      <c r="J523" s="843"/>
      <c r="K523" s="49"/>
      <c r="L523" s="49"/>
    </row>
    <row r="524" spans="5:12" ht="12.75">
      <c r="E524" s="840"/>
      <c r="F524" s="840"/>
      <c r="G524" s="841"/>
      <c r="H524" s="842"/>
      <c r="I524" s="843"/>
      <c r="J524" s="843"/>
      <c r="K524" s="49"/>
      <c r="L524" s="49"/>
    </row>
    <row r="525" spans="5:12" ht="12.75">
      <c r="E525" s="840"/>
      <c r="F525" s="840"/>
      <c r="G525" s="841"/>
      <c r="H525" s="842"/>
      <c r="I525" s="843"/>
      <c r="J525" s="843"/>
      <c r="K525" s="49"/>
      <c r="L525" s="49"/>
    </row>
    <row r="526" spans="5:12" ht="12.75">
      <c r="E526" s="840"/>
      <c r="F526" s="840"/>
      <c r="G526" s="841"/>
      <c r="H526" s="842"/>
      <c r="I526" s="843"/>
      <c r="J526" s="843"/>
      <c r="K526" s="49"/>
      <c r="L526" s="49"/>
    </row>
    <row r="527" spans="5:12" ht="12.75">
      <c r="E527" s="840"/>
      <c r="F527" s="840"/>
      <c r="G527" s="841"/>
      <c r="H527" s="842"/>
      <c r="I527" s="843"/>
      <c r="J527" s="843"/>
      <c r="K527" s="49"/>
      <c r="L527" s="49"/>
    </row>
    <row r="528" spans="5:12" ht="12.75">
      <c r="E528" s="840"/>
      <c r="F528" s="840"/>
      <c r="G528" s="841"/>
      <c r="H528" s="842"/>
      <c r="I528" s="843"/>
      <c r="J528" s="843"/>
      <c r="K528" s="49"/>
      <c r="L528" s="49"/>
    </row>
    <row r="529" spans="5:12" ht="12.75">
      <c r="E529" s="840"/>
      <c r="F529" s="840"/>
      <c r="G529" s="841"/>
      <c r="H529" s="842"/>
      <c r="I529" s="843"/>
      <c r="J529" s="843"/>
      <c r="K529" s="49"/>
      <c r="L529" s="49"/>
    </row>
    <row r="530" spans="5:12" ht="12.75">
      <c r="E530" s="840"/>
      <c r="F530" s="840"/>
      <c r="G530" s="841"/>
      <c r="H530" s="842"/>
      <c r="I530" s="843"/>
      <c r="J530" s="843"/>
      <c r="K530" s="49"/>
      <c r="L530" s="49"/>
    </row>
    <row r="531" spans="5:12" ht="12.75">
      <c r="E531" s="840"/>
      <c r="F531" s="840"/>
      <c r="G531" s="841"/>
      <c r="H531" s="842"/>
      <c r="I531" s="843"/>
      <c r="J531" s="843"/>
      <c r="K531" s="49"/>
      <c r="L531" s="49"/>
    </row>
    <row r="532" spans="5:12" ht="12.75">
      <c r="E532" s="840"/>
      <c r="F532" s="840"/>
      <c r="G532" s="841"/>
      <c r="H532" s="842"/>
      <c r="I532" s="843"/>
      <c r="J532" s="843"/>
      <c r="K532" s="49"/>
      <c r="L532" s="49"/>
    </row>
    <row r="533" spans="5:12" ht="12.75">
      <c r="E533" s="840"/>
      <c r="F533" s="840"/>
      <c r="G533" s="841"/>
      <c r="H533" s="842"/>
      <c r="I533" s="843"/>
      <c r="J533" s="843"/>
      <c r="K533" s="49"/>
      <c r="L533" s="49"/>
    </row>
    <row r="534" spans="5:12" ht="12.75">
      <c r="E534" s="840"/>
      <c r="F534" s="840"/>
      <c r="G534" s="841"/>
      <c r="H534" s="842"/>
      <c r="I534" s="843"/>
      <c r="J534" s="843"/>
      <c r="K534" s="49"/>
      <c r="L534" s="49"/>
    </row>
    <row r="535" spans="5:12" ht="12.75">
      <c r="E535" s="840"/>
      <c r="F535" s="840"/>
      <c r="G535" s="841"/>
      <c r="H535" s="842"/>
      <c r="I535" s="843"/>
      <c r="J535" s="843"/>
      <c r="K535" s="49"/>
      <c r="L535" s="49"/>
    </row>
    <row r="536" spans="5:12" ht="12.75">
      <c r="E536" s="840"/>
      <c r="F536" s="840"/>
      <c r="G536" s="841"/>
      <c r="H536" s="842"/>
      <c r="I536" s="843"/>
      <c r="J536" s="843"/>
      <c r="K536" s="49"/>
      <c r="L536" s="49"/>
    </row>
    <row r="537" spans="5:12" ht="12.75">
      <c r="E537" s="840"/>
      <c r="F537" s="840"/>
      <c r="G537" s="841"/>
      <c r="H537" s="842"/>
      <c r="I537" s="843"/>
      <c r="J537" s="843"/>
      <c r="K537" s="49"/>
      <c r="L537" s="49"/>
    </row>
    <row r="538" spans="5:12" ht="12.75">
      <c r="E538" s="840"/>
      <c r="F538" s="840"/>
      <c r="G538" s="841"/>
      <c r="H538" s="842"/>
      <c r="I538" s="843"/>
      <c r="J538" s="843"/>
      <c r="K538" s="49"/>
      <c r="L538" s="49"/>
    </row>
    <row r="539" spans="5:12" ht="12.75">
      <c r="E539" s="840"/>
      <c r="F539" s="840"/>
      <c r="G539" s="841"/>
      <c r="H539" s="842"/>
      <c r="I539" s="843"/>
      <c r="J539" s="843"/>
      <c r="K539" s="49"/>
      <c r="L539" s="49"/>
    </row>
    <row r="540" spans="5:12" ht="12.75">
      <c r="E540" s="840"/>
      <c r="F540" s="840"/>
      <c r="G540" s="841"/>
      <c r="H540" s="842"/>
      <c r="I540" s="843"/>
      <c r="J540" s="843"/>
      <c r="K540" s="49"/>
      <c r="L540" s="49"/>
    </row>
    <row r="541" spans="5:12" ht="12.75">
      <c r="E541" s="840"/>
      <c r="F541" s="840"/>
      <c r="G541" s="841"/>
      <c r="H541" s="842"/>
      <c r="I541" s="843"/>
      <c r="J541" s="843"/>
      <c r="K541" s="49"/>
      <c r="L541" s="49"/>
    </row>
    <row r="542" spans="5:12" ht="12.75">
      <c r="E542" s="840"/>
      <c r="F542" s="840"/>
      <c r="G542" s="841"/>
      <c r="H542" s="842"/>
      <c r="I542" s="843"/>
      <c r="J542" s="843"/>
      <c r="K542" s="49"/>
      <c r="L542" s="49"/>
    </row>
    <row r="543" spans="5:12" ht="12.75">
      <c r="E543" s="840"/>
      <c r="F543" s="840"/>
      <c r="G543" s="841"/>
      <c r="H543" s="842"/>
      <c r="I543" s="843"/>
      <c r="J543" s="843"/>
      <c r="K543" s="49"/>
      <c r="L543" s="49"/>
    </row>
    <row r="544" spans="5:12" ht="12.75">
      <c r="E544" s="840"/>
      <c r="F544" s="840"/>
      <c r="G544" s="841"/>
      <c r="H544" s="842"/>
      <c r="I544" s="843"/>
      <c r="J544" s="843"/>
      <c r="K544" s="49"/>
      <c r="L544" s="49"/>
    </row>
    <row r="545" spans="5:12" ht="12.75">
      <c r="E545" s="840"/>
      <c r="F545" s="840"/>
      <c r="G545" s="841"/>
      <c r="H545" s="842"/>
      <c r="I545" s="843"/>
      <c r="J545" s="843"/>
      <c r="K545" s="49"/>
      <c r="L545" s="49"/>
    </row>
    <row r="546" spans="5:12" ht="12.75">
      <c r="E546" s="840"/>
      <c r="F546" s="840"/>
      <c r="G546" s="841"/>
      <c r="H546" s="842"/>
      <c r="I546" s="843"/>
      <c r="J546" s="843"/>
      <c r="K546" s="49"/>
      <c r="L546" s="49"/>
    </row>
    <row r="547" spans="5:12" ht="12.75">
      <c r="E547" s="840"/>
      <c r="F547" s="840"/>
      <c r="G547" s="841"/>
      <c r="H547" s="842"/>
      <c r="I547" s="843"/>
      <c r="J547" s="843"/>
      <c r="K547" s="49"/>
      <c r="L547" s="49"/>
    </row>
    <row r="548" spans="5:12" ht="12.75">
      <c r="E548" s="840"/>
      <c r="F548" s="840"/>
      <c r="G548" s="841"/>
      <c r="H548" s="842"/>
      <c r="I548" s="843"/>
      <c r="J548" s="843"/>
      <c r="K548" s="49"/>
      <c r="L548" s="49"/>
    </row>
    <row r="549" spans="5:12" ht="12.75">
      <c r="E549" s="840"/>
      <c r="F549" s="840"/>
      <c r="G549" s="841"/>
      <c r="H549" s="842"/>
      <c r="I549" s="843"/>
      <c r="J549" s="843"/>
      <c r="K549" s="49"/>
      <c r="L549" s="49"/>
    </row>
    <row r="550" spans="5:12" ht="12.75">
      <c r="E550" s="840"/>
      <c r="F550" s="840"/>
      <c r="G550" s="841"/>
      <c r="H550" s="842"/>
      <c r="I550" s="843"/>
      <c r="J550" s="843"/>
      <c r="K550" s="49"/>
      <c r="L550" s="49"/>
    </row>
    <row r="551" spans="5:12" ht="12.75">
      <c r="E551" s="840"/>
      <c r="F551" s="840"/>
      <c r="G551" s="841"/>
      <c r="H551" s="842"/>
      <c r="I551" s="843"/>
      <c r="J551" s="843"/>
      <c r="K551" s="49"/>
      <c r="L551" s="49"/>
    </row>
    <row r="552" spans="5:12" ht="12.75">
      <c r="E552" s="840"/>
      <c r="F552" s="840"/>
      <c r="G552" s="841"/>
      <c r="H552" s="842"/>
      <c r="I552" s="843"/>
      <c r="J552" s="843"/>
      <c r="K552" s="49"/>
      <c r="L552" s="49"/>
    </row>
    <row r="553" spans="5:12" ht="12.75">
      <c r="E553" s="840"/>
      <c r="F553" s="840"/>
      <c r="G553" s="841"/>
      <c r="H553" s="842"/>
      <c r="I553" s="843"/>
      <c r="J553" s="843"/>
      <c r="K553" s="49"/>
      <c r="L553" s="49"/>
    </row>
    <row r="554" spans="5:12" ht="12.75">
      <c r="E554" s="840"/>
      <c r="F554" s="840"/>
      <c r="G554" s="841"/>
      <c r="H554" s="842"/>
      <c r="I554" s="843"/>
      <c r="J554" s="843"/>
      <c r="K554" s="49"/>
      <c r="L554" s="49"/>
    </row>
    <row r="555" spans="5:12" ht="12.75">
      <c r="E555" s="840"/>
      <c r="F555" s="840"/>
      <c r="G555" s="841"/>
      <c r="H555" s="842"/>
      <c r="I555" s="843"/>
      <c r="J555" s="843"/>
      <c r="K555" s="49"/>
      <c r="L555" s="49"/>
    </row>
    <row r="556" spans="5:12" ht="12.75">
      <c r="E556" s="840"/>
      <c r="F556" s="840"/>
      <c r="G556" s="841"/>
      <c r="H556" s="842"/>
      <c r="I556" s="843"/>
      <c r="J556" s="843"/>
      <c r="K556" s="49"/>
      <c r="L556" s="49"/>
    </row>
    <row r="557" spans="5:12" ht="12.75">
      <c r="E557" s="840"/>
      <c r="F557" s="840"/>
      <c r="G557" s="841"/>
      <c r="H557" s="842"/>
      <c r="I557" s="843"/>
      <c r="J557" s="843"/>
      <c r="K557" s="49"/>
      <c r="L557" s="49"/>
    </row>
    <row r="558" spans="5:12" ht="12.75">
      <c r="E558" s="840"/>
      <c r="F558" s="840"/>
      <c r="G558" s="841"/>
      <c r="H558" s="842"/>
      <c r="I558" s="843"/>
      <c r="J558" s="843"/>
      <c r="K558" s="49"/>
      <c r="L558" s="49"/>
    </row>
    <row r="559" spans="5:12" ht="12.75">
      <c r="E559" s="840"/>
      <c r="F559" s="840"/>
      <c r="G559" s="841"/>
      <c r="H559" s="842"/>
      <c r="I559" s="843"/>
      <c r="J559" s="843"/>
      <c r="K559" s="49"/>
      <c r="L559" s="49"/>
    </row>
    <row r="560" spans="5:12" ht="12.75">
      <c r="E560" s="840"/>
      <c r="F560" s="840"/>
      <c r="G560" s="841"/>
      <c r="H560" s="842"/>
      <c r="I560" s="843"/>
      <c r="J560" s="843"/>
      <c r="K560" s="49"/>
      <c r="L560" s="49"/>
    </row>
    <row r="561" spans="5:12" ht="12.75">
      <c r="E561" s="840"/>
      <c r="F561" s="840"/>
      <c r="G561" s="841"/>
      <c r="H561" s="842"/>
      <c r="I561" s="843"/>
      <c r="J561" s="843"/>
      <c r="K561" s="49"/>
      <c r="L561" s="49"/>
    </row>
    <row r="562" spans="5:12" ht="12.75">
      <c r="E562" s="840"/>
      <c r="F562" s="840"/>
      <c r="G562" s="841"/>
      <c r="H562" s="842"/>
      <c r="I562" s="843"/>
      <c r="J562" s="843"/>
      <c r="K562" s="49"/>
      <c r="L562" s="49"/>
    </row>
    <row r="563" spans="5:12" ht="12.75">
      <c r="E563" s="840"/>
      <c r="F563" s="840"/>
      <c r="G563" s="841"/>
      <c r="H563" s="842"/>
      <c r="I563" s="843"/>
      <c r="J563" s="843"/>
      <c r="K563" s="49"/>
      <c r="L563" s="49"/>
    </row>
    <row r="564" spans="5:12" ht="12.75">
      <c r="E564" s="840"/>
      <c r="F564" s="840"/>
      <c r="G564" s="841"/>
      <c r="H564" s="842"/>
      <c r="I564" s="843"/>
      <c r="J564" s="843"/>
      <c r="K564" s="49"/>
      <c r="L564" s="49"/>
    </row>
    <row r="565" spans="5:12" ht="12.75">
      <c r="E565" s="840"/>
      <c r="F565" s="840"/>
      <c r="G565" s="841"/>
      <c r="H565" s="842"/>
      <c r="I565" s="843"/>
      <c r="J565" s="843"/>
      <c r="K565" s="49"/>
      <c r="L565" s="49"/>
    </row>
    <row r="566" spans="5:12" ht="12.75">
      <c r="E566" s="840"/>
      <c r="F566" s="840"/>
      <c r="G566" s="841"/>
      <c r="H566" s="842"/>
      <c r="I566" s="843"/>
      <c r="J566" s="843"/>
      <c r="K566" s="49"/>
      <c r="L566" s="49"/>
    </row>
    <row r="567" spans="5:12" ht="12.75">
      <c r="E567" s="840"/>
      <c r="F567" s="840"/>
      <c r="G567" s="841"/>
      <c r="H567" s="842"/>
      <c r="I567" s="843"/>
      <c r="J567" s="843"/>
      <c r="K567" s="49"/>
      <c r="L567" s="49"/>
    </row>
    <row r="568" spans="5:12" ht="12.75">
      <c r="E568" s="840"/>
      <c r="F568" s="840"/>
      <c r="G568" s="841"/>
      <c r="H568" s="842"/>
      <c r="I568" s="843"/>
      <c r="J568" s="843"/>
      <c r="K568" s="49"/>
      <c r="L568" s="49"/>
    </row>
    <row r="569" spans="5:12" ht="12.75">
      <c r="E569" s="840"/>
      <c r="F569" s="840"/>
      <c r="G569" s="841"/>
      <c r="H569" s="842"/>
      <c r="I569" s="843"/>
      <c r="J569" s="843"/>
      <c r="K569" s="49"/>
      <c r="L569" s="49"/>
    </row>
    <row r="570" spans="5:12" ht="12.75">
      <c r="E570" s="840"/>
      <c r="F570" s="840"/>
      <c r="G570" s="841"/>
      <c r="H570" s="842"/>
      <c r="I570" s="843"/>
      <c r="J570" s="843"/>
      <c r="K570" s="49"/>
      <c r="L570" s="49"/>
    </row>
    <row r="571" spans="5:12" ht="12.75">
      <c r="E571" s="840"/>
      <c r="F571" s="840"/>
      <c r="G571" s="841"/>
      <c r="H571" s="842"/>
      <c r="I571" s="843"/>
      <c r="J571" s="843"/>
      <c r="K571" s="49"/>
      <c r="L571" s="49"/>
    </row>
    <row r="572" spans="5:12" ht="12.75">
      <c r="E572" s="840"/>
      <c r="F572" s="840"/>
      <c r="G572" s="841"/>
      <c r="H572" s="842"/>
      <c r="I572" s="843"/>
      <c r="J572" s="843"/>
      <c r="K572" s="49"/>
      <c r="L572" s="49"/>
    </row>
    <row r="573" spans="5:12" ht="12.75">
      <c r="E573" s="840"/>
      <c r="F573" s="840"/>
      <c r="G573" s="841"/>
      <c r="H573" s="842"/>
      <c r="I573" s="843"/>
      <c r="J573" s="843"/>
      <c r="K573" s="49"/>
      <c r="L573" s="49"/>
    </row>
    <row r="574" spans="5:12" ht="12.75">
      <c r="E574" s="840"/>
      <c r="F574" s="840"/>
      <c r="G574" s="841"/>
      <c r="H574" s="842"/>
      <c r="I574" s="843"/>
      <c r="J574" s="843"/>
      <c r="K574" s="49"/>
      <c r="L574" s="49"/>
    </row>
    <row r="575" spans="5:12" ht="12.75">
      <c r="E575" s="840"/>
      <c r="F575" s="840"/>
      <c r="G575" s="841"/>
      <c r="H575" s="842"/>
      <c r="I575" s="843"/>
      <c r="J575" s="843"/>
      <c r="K575" s="49"/>
      <c r="L575" s="49"/>
    </row>
    <row r="576" spans="5:12" ht="12.75">
      <c r="E576" s="840"/>
      <c r="F576" s="840"/>
      <c r="G576" s="841"/>
      <c r="H576" s="842"/>
      <c r="I576" s="843"/>
      <c r="J576" s="843"/>
      <c r="K576" s="49"/>
      <c r="L576" s="49"/>
    </row>
    <row r="577" spans="5:12" ht="12.75">
      <c r="E577" s="840"/>
      <c r="F577" s="840"/>
      <c r="G577" s="841"/>
      <c r="H577" s="842"/>
      <c r="I577" s="843"/>
      <c r="J577" s="843"/>
      <c r="K577" s="49"/>
      <c r="L577" s="49"/>
    </row>
    <row r="578" spans="5:12" ht="12.75">
      <c r="E578" s="840"/>
      <c r="F578" s="840"/>
      <c r="G578" s="841"/>
      <c r="H578" s="842"/>
      <c r="I578" s="843"/>
      <c r="J578" s="843"/>
      <c r="K578" s="49"/>
      <c r="L578" s="49"/>
    </row>
    <row r="579" spans="5:12" ht="12.75">
      <c r="E579" s="840"/>
      <c r="F579" s="840"/>
      <c r="G579" s="841"/>
      <c r="H579" s="842"/>
      <c r="I579" s="843"/>
      <c r="J579" s="843"/>
      <c r="K579" s="49"/>
      <c r="L579" s="49"/>
    </row>
    <row r="580" spans="5:12" ht="12.75">
      <c r="E580" s="840"/>
      <c r="F580" s="840"/>
      <c r="G580" s="841"/>
      <c r="H580" s="842"/>
      <c r="I580" s="843"/>
      <c r="J580" s="843"/>
      <c r="K580" s="49"/>
      <c r="L580" s="49"/>
    </row>
    <row r="581" spans="5:12" ht="12.75">
      <c r="E581" s="840"/>
      <c r="F581" s="840"/>
      <c r="G581" s="841"/>
      <c r="H581" s="842"/>
      <c r="I581" s="843"/>
      <c r="J581" s="843"/>
      <c r="K581" s="49"/>
      <c r="L581" s="49"/>
    </row>
    <row r="582" spans="5:12" ht="12.75">
      <c r="E582" s="840"/>
      <c r="F582" s="840"/>
      <c r="G582" s="841"/>
      <c r="H582" s="842"/>
      <c r="I582" s="843"/>
      <c r="J582" s="843"/>
      <c r="K582" s="49"/>
      <c r="L582" s="49"/>
    </row>
    <row r="583" spans="5:12" ht="12.75">
      <c r="E583" s="840"/>
      <c r="F583" s="840"/>
      <c r="G583" s="841"/>
      <c r="H583" s="842"/>
      <c r="I583" s="843"/>
      <c r="J583" s="843"/>
      <c r="K583" s="49"/>
      <c r="L583" s="49"/>
    </row>
    <row r="584" spans="5:12" ht="12.75">
      <c r="E584" s="840"/>
      <c r="F584" s="840"/>
      <c r="G584" s="841"/>
      <c r="H584" s="842"/>
      <c r="I584" s="843"/>
      <c r="J584" s="843"/>
      <c r="K584" s="49"/>
      <c r="L584" s="49"/>
    </row>
    <row r="585" spans="5:12" ht="12.75">
      <c r="E585" s="840"/>
      <c r="F585" s="840"/>
      <c r="G585" s="841"/>
      <c r="H585" s="842"/>
      <c r="I585" s="843"/>
      <c r="J585" s="843"/>
      <c r="K585" s="49"/>
      <c r="L585" s="49"/>
    </row>
    <row r="586" spans="5:12" ht="12.75">
      <c r="E586" s="840"/>
      <c r="F586" s="840"/>
      <c r="G586" s="841"/>
      <c r="H586" s="842"/>
      <c r="I586" s="843"/>
      <c r="J586" s="843"/>
      <c r="K586" s="49"/>
      <c r="L586" s="49"/>
    </row>
    <row r="587" spans="5:12" ht="12.75">
      <c r="E587" s="840"/>
      <c r="F587" s="840"/>
      <c r="G587" s="841"/>
      <c r="H587" s="842"/>
      <c r="I587" s="843"/>
      <c r="J587" s="843"/>
      <c r="K587" s="49"/>
      <c r="L587" s="49"/>
    </row>
    <row r="588" spans="5:12" ht="12.75">
      <c r="E588" s="840"/>
      <c r="F588" s="840"/>
      <c r="G588" s="841"/>
      <c r="H588" s="842"/>
      <c r="I588" s="843"/>
      <c r="J588" s="843"/>
      <c r="K588" s="49"/>
      <c r="L588" s="49"/>
    </row>
    <row r="589" spans="5:12" ht="12.75">
      <c r="E589" s="840"/>
      <c r="F589" s="840"/>
      <c r="G589" s="841"/>
      <c r="H589" s="842"/>
      <c r="I589" s="843"/>
      <c r="J589" s="843"/>
      <c r="K589" s="49"/>
      <c r="L589" s="49"/>
    </row>
    <row r="590" spans="5:12" ht="12.75">
      <c r="E590" s="840"/>
      <c r="F590" s="840"/>
      <c r="G590" s="841"/>
      <c r="H590" s="842"/>
      <c r="I590" s="843"/>
      <c r="J590" s="843"/>
      <c r="K590" s="49"/>
      <c r="L590" s="49"/>
    </row>
    <row r="591" spans="5:12" ht="12.75">
      <c r="E591" s="840"/>
      <c r="F591" s="840"/>
      <c r="G591" s="841"/>
      <c r="H591" s="842"/>
      <c r="I591" s="843"/>
      <c r="J591" s="843"/>
      <c r="K591" s="49"/>
      <c r="L591" s="49"/>
    </row>
    <row r="592" spans="5:12" ht="12.75">
      <c r="E592" s="840"/>
      <c r="F592" s="840"/>
      <c r="G592" s="841"/>
      <c r="H592" s="842"/>
      <c r="I592" s="843"/>
      <c r="J592" s="843"/>
      <c r="K592" s="49"/>
      <c r="L592" s="49"/>
    </row>
    <row r="593" spans="5:12" ht="12.75">
      <c r="E593" s="840"/>
      <c r="F593" s="840"/>
      <c r="G593" s="841"/>
      <c r="H593" s="842"/>
      <c r="I593" s="843"/>
      <c r="J593" s="843"/>
      <c r="K593" s="49"/>
      <c r="L593" s="49"/>
    </row>
    <row r="594" spans="5:12" ht="12.75">
      <c r="E594" s="840"/>
      <c r="F594" s="840"/>
      <c r="G594" s="841"/>
      <c r="H594" s="842"/>
      <c r="I594" s="843"/>
      <c r="J594" s="843"/>
      <c r="K594" s="49"/>
      <c r="L594" s="49"/>
    </row>
    <row r="595" spans="5:12" ht="12.75">
      <c r="E595" s="840"/>
      <c r="F595" s="840"/>
      <c r="G595" s="841"/>
      <c r="H595" s="842"/>
      <c r="I595" s="843"/>
      <c r="J595" s="843"/>
      <c r="K595" s="49"/>
      <c r="L595" s="49"/>
    </row>
    <row r="596" spans="5:12" ht="12.75">
      <c r="E596" s="840"/>
      <c r="F596" s="840"/>
      <c r="G596" s="841"/>
      <c r="H596" s="842"/>
      <c r="I596" s="843"/>
      <c r="J596" s="843"/>
      <c r="K596" s="49"/>
      <c r="L596" s="49"/>
    </row>
    <row r="597" spans="5:12" ht="12.75">
      <c r="E597" s="840"/>
      <c r="F597" s="840"/>
      <c r="G597" s="841"/>
      <c r="H597" s="842"/>
      <c r="I597" s="843"/>
      <c r="J597" s="843"/>
      <c r="K597" s="49"/>
      <c r="L597" s="49"/>
    </row>
    <row r="598" spans="5:12" ht="12.75">
      <c r="E598" s="840"/>
      <c r="F598" s="840"/>
      <c r="G598" s="841"/>
      <c r="H598" s="842"/>
      <c r="I598" s="843"/>
      <c r="J598" s="843"/>
      <c r="K598" s="49"/>
      <c r="L598" s="49"/>
    </row>
    <row r="599" spans="5:12" ht="12.75">
      <c r="E599" s="840"/>
      <c r="F599" s="840"/>
      <c r="G599" s="841"/>
      <c r="H599" s="842"/>
      <c r="I599" s="843"/>
      <c r="J599" s="843"/>
      <c r="K599" s="49"/>
      <c r="L599" s="49"/>
    </row>
    <row r="600" spans="5:12" ht="12.75">
      <c r="E600" s="840"/>
      <c r="F600" s="840"/>
      <c r="G600" s="841"/>
      <c r="H600" s="842"/>
      <c r="I600" s="843"/>
      <c r="J600" s="843"/>
      <c r="K600" s="49"/>
      <c r="L600" s="49"/>
    </row>
    <row r="601" spans="5:12" ht="12.75">
      <c r="E601" s="840"/>
      <c r="F601" s="840"/>
      <c r="G601" s="841"/>
      <c r="H601" s="842"/>
      <c r="I601" s="843"/>
      <c r="J601" s="843"/>
      <c r="K601" s="49"/>
      <c r="L601" s="49"/>
    </row>
    <row r="602" spans="5:12" ht="12.75">
      <c r="E602" s="840"/>
      <c r="F602" s="840"/>
      <c r="G602" s="841"/>
      <c r="H602" s="842"/>
      <c r="I602" s="843"/>
      <c r="J602" s="843"/>
      <c r="K602" s="49"/>
      <c r="L602" s="49"/>
    </row>
    <row r="603" spans="5:12" ht="12.75">
      <c r="E603" s="840"/>
      <c r="F603" s="840"/>
      <c r="G603" s="841"/>
      <c r="H603" s="842"/>
      <c r="I603" s="843"/>
      <c r="J603" s="843"/>
      <c r="K603" s="49"/>
      <c r="L603" s="49"/>
    </row>
    <row r="604" spans="5:12" ht="12.75">
      <c r="E604" s="840"/>
      <c r="F604" s="840"/>
      <c r="G604" s="841"/>
      <c r="H604" s="842"/>
      <c r="I604" s="843"/>
      <c r="J604" s="843"/>
      <c r="K604" s="49"/>
      <c r="L604" s="49"/>
    </row>
    <row r="605" spans="5:12" ht="12.75">
      <c r="E605" s="840"/>
      <c r="F605" s="840"/>
      <c r="G605" s="841"/>
      <c r="H605" s="842"/>
      <c r="I605" s="843"/>
      <c r="J605" s="843"/>
      <c r="K605" s="49"/>
      <c r="L605" s="49"/>
    </row>
    <row r="606" spans="5:12" ht="12.75">
      <c r="E606" s="840"/>
      <c r="F606" s="840"/>
      <c r="G606" s="841"/>
      <c r="H606" s="842"/>
      <c r="I606" s="843"/>
      <c r="J606" s="843"/>
      <c r="K606" s="49"/>
      <c r="L606" s="49"/>
    </row>
    <row r="607" spans="5:12" ht="12.75">
      <c r="E607" s="840"/>
      <c r="F607" s="840"/>
      <c r="G607" s="841"/>
      <c r="H607" s="842"/>
      <c r="I607" s="843"/>
      <c r="J607" s="843"/>
      <c r="K607" s="49"/>
      <c r="L607" s="49"/>
    </row>
    <row r="608" spans="5:12" ht="12.75">
      <c r="E608" s="840"/>
      <c r="F608" s="840"/>
      <c r="G608" s="841"/>
      <c r="H608" s="842"/>
      <c r="I608" s="843"/>
      <c r="J608" s="843"/>
      <c r="K608" s="49"/>
      <c r="L608" s="49"/>
    </row>
    <row r="609" spans="5:12" ht="12.75">
      <c r="E609" s="840"/>
      <c r="F609" s="840"/>
      <c r="G609" s="841"/>
      <c r="H609" s="842"/>
      <c r="I609" s="843"/>
      <c r="J609" s="843"/>
      <c r="K609" s="49"/>
      <c r="L609" s="49"/>
    </row>
    <row r="610" spans="5:12" ht="12.75">
      <c r="E610" s="840"/>
      <c r="F610" s="840"/>
      <c r="G610" s="841"/>
      <c r="H610" s="842"/>
      <c r="I610" s="843"/>
      <c r="J610" s="843"/>
      <c r="K610" s="49"/>
      <c r="L610" s="49"/>
    </row>
    <row r="611" spans="5:12" ht="12.75">
      <c r="E611" s="840"/>
      <c r="F611" s="840"/>
      <c r="G611" s="841"/>
      <c r="H611" s="842"/>
      <c r="I611" s="843"/>
      <c r="J611" s="843"/>
      <c r="K611" s="49"/>
      <c r="L611" s="49"/>
    </row>
    <row r="612" spans="5:12" ht="12.75">
      <c r="E612" s="840"/>
      <c r="F612" s="840"/>
      <c r="G612" s="841"/>
      <c r="H612" s="842"/>
      <c r="I612" s="843"/>
      <c r="J612" s="843"/>
      <c r="K612" s="49"/>
      <c r="L612" s="49"/>
    </row>
    <row r="613" spans="5:12" ht="12.75">
      <c r="E613" s="840"/>
      <c r="F613" s="840"/>
      <c r="G613" s="841"/>
      <c r="H613" s="842"/>
      <c r="I613" s="843"/>
      <c r="J613" s="843"/>
      <c r="K613" s="49"/>
      <c r="L613" s="49"/>
    </row>
    <row r="614" spans="5:12" ht="12.75">
      <c r="E614" s="840"/>
      <c r="F614" s="840"/>
      <c r="G614" s="841"/>
      <c r="H614" s="842"/>
      <c r="I614" s="843"/>
      <c r="J614" s="843"/>
      <c r="K614" s="49"/>
      <c r="L614" s="49"/>
    </row>
    <row r="615" spans="5:12" ht="12.75">
      <c r="E615" s="840"/>
      <c r="F615" s="840"/>
      <c r="G615" s="841"/>
      <c r="H615" s="842"/>
      <c r="I615" s="843"/>
      <c r="J615" s="843"/>
      <c r="K615" s="49"/>
      <c r="L615" s="49"/>
    </row>
    <row r="616" spans="5:12" ht="12.75">
      <c r="E616" s="840"/>
      <c r="F616" s="840"/>
      <c r="G616" s="841"/>
      <c r="H616" s="842"/>
      <c r="I616" s="843"/>
      <c r="J616" s="843"/>
      <c r="K616" s="49"/>
      <c r="L616" s="49"/>
    </row>
    <row r="617" spans="5:12" ht="12.75">
      <c r="E617" s="840"/>
      <c r="F617" s="840"/>
      <c r="G617" s="841"/>
      <c r="H617" s="842"/>
      <c r="I617" s="843"/>
      <c r="J617" s="843"/>
      <c r="K617" s="49"/>
      <c r="L617" s="49"/>
    </row>
    <row r="618" spans="5:12" ht="12.75">
      <c r="E618" s="840"/>
      <c r="F618" s="840"/>
      <c r="G618" s="841"/>
      <c r="H618" s="842"/>
      <c r="I618" s="843"/>
      <c r="J618" s="843"/>
      <c r="K618" s="49"/>
      <c r="L618" s="49"/>
    </row>
    <row r="619" spans="5:12" ht="12.75">
      <c r="E619" s="840"/>
      <c r="F619" s="840"/>
      <c r="G619" s="841"/>
      <c r="H619" s="842"/>
      <c r="I619" s="843"/>
      <c r="J619" s="843"/>
      <c r="K619" s="49"/>
      <c r="L619" s="49"/>
    </row>
    <row r="620" spans="5:12" ht="12.75">
      <c r="E620" s="840"/>
      <c r="F620" s="840"/>
      <c r="G620" s="841"/>
      <c r="H620" s="842"/>
      <c r="I620" s="843"/>
      <c r="J620" s="843"/>
      <c r="K620" s="49"/>
      <c r="L620" s="49"/>
    </row>
    <row r="621" spans="5:12" ht="12.75">
      <c r="E621" s="840"/>
      <c r="F621" s="840"/>
      <c r="G621" s="841"/>
      <c r="H621" s="842"/>
      <c r="I621" s="843"/>
      <c r="J621" s="843"/>
      <c r="K621" s="49"/>
      <c r="L621" s="49"/>
    </row>
    <row r="622" spans="5:12" ht="12.75">
      <c r="E622" s="840"/>
      <c r="F622" s="840"/>
      <c r="G622" s="841"/>
      <c r="H622" s="842"/>
      <c r="I622" s="843"/>
      <c r="J622" s="843"/>
      <c r="K622" s="49"/>
      <c r="L622" s="49"/>
    </row>
    <row r="623" spans="5:12" ht="12.75">
      <c r="E623" s="840"/>
      <c r="F623" s="840"/>
      <c r="G623" s="841"/>
      <c r="H623" s="842"/>
      <c r="I623" s="843"/>
      <c r="J623" s="843"/>
      <c r="K623" s="49"/>
      <c r="L623" s="49"/>
    </row>
    <row r="624" spans="5:12" ht="12.75">
      <c r="E624" s="840"/>
      <c r="F624" s="840"/>
      <c r="G624" s="841"/>
      <c r="H624" s="842"/>
      <c r="I624" s="843"/>
      <c r="J624" s="843"/>
      <c r="K624" s="49"/>
      <c r="L624" s="49"/>
    </row>
    <row r="625" spans="5:12" ht="12.75">
      <c r="E625" s="840"/>
      <c r="F625" s="840"/>
      <c r="G625" s="841"/>
      <c r="H625" s="842"/>
      <c r="I625" s="843"/>
      <c r="J625" s="843"/>
      <c r="K625" s="49"/>
      <c r="L625" s="49"/>
    </row>
    <row r="626" spans="5:12" ht="12.75">
      <c r="E626" s="840"/>
      <c r="F626" s="840"/>
      <c r="G626" s="841"/>
      <c r="H626" s="842"/>
      <c r="I626" s="843"/>
      <c r="J626" s="843"/>
      <c r="K626" s="49"/>
      <c r="L626" s="49"/>
    </row>
    <row r="627" spans="5:12" ht="12.75">
      <c r="E627" s="840"/>
      <c r="F627" s="840"/>
      <c r="G627" s="841"/>
      <c r="H627" s="842"/>
      <c r="I627" s="843"/>
      <c r="J627" s="843"/>
      <c r="K627" s="49"/>
      <c r="L627" s="49"/>
    </row>
    <row r="628" spans="5:12" ht="12.75">
      <c r="E628" s="840"/>
      <c r="F628" s="840"/>
      <c r="G628" s="841"/>
      <c r="H628" s="842"/>
      <c r="I628" s="843"/>
      <c r="J628" s="843"/>
      <c r="K628" s="49"/>
      <c r="L628" s="49"/>
    </row>
    <row r="629" spans="5:12" ht="12.75">
      <c r="E629" s="840"/>
      <c r="F629" s="840"/>
      <c r="G629" s="841"/>
      <c r="H629" s="842"/>
      <c r="I629" s="843"/>
      <c r="J629" s="843"/>
      <c r="K629" s="49"/>
      <c r="L629" s="49"/>
    </row>
    <row r="630" spans="5:12" ht="12.75">
      <c r="E630" s="840"/>
      <c r="F630" s="840"/>
      <c r="G630" s="841"/>
      <c r="H630" s="842"/>
      <c r="I630" s="843"/>
      <c r="J630" s="843"/>
      <c r="K630" s="49"/>
      <c r="L630" s="49"/>
    </row>
    <row r="631" spans="5:12" ht="12.75">
      <c r="E631" s="840"/>
      <c r="F631" s="840"/>
      <c r="G631" s="841"/>
      <c r="H631" s="842"/>
      <c r="I631" s="843"/>
      <c r="J631" s="843"/>
      <c r="K631" s="49"/>
      <c r="L631" s="49"/>
    </row>
    <row r="632" spans="5:12" ht="12.75">
      <c r="E632" s="840"/>
      <c r="F632" s="840"/>
      <c r="G632" s="841"/>
      <c r="H632" s="842"/>
      <c r="I632" s="843"/>
      <c r="J632" s="843"/>
      <c r="K632" s="49"/>
      <c r="L632" s="49"/>
    </row>
    <row r="633" spans="5:12" ht="12.75">
      <c r="E633" s="840"/>
      <c r="F633" s="840"/>
      <c r="G633" s="841"/>
      <c r="H633" s="842"/>
      <c r="I633" s="843"/>
      <c r="J633" s="843"/>
      <c r="K633" s="49"/>
      <c r="L633" s="49"/>
    </row>
    <row r="634" spans="5:12" ht="12.75">
      <c r="E634" s="840"/>
      <c r="F634" s="840"/>
      <c r="G634" s="841"/>
      <c r="H634" s="842"/>
      <c r="I634" s="843"/>
      <c r="J634" s="843"/>
      <c r="K634" s="49"/>
      <c r="L634" s="49"/>
    </row>
    <row r="635" spans="5:12" ht="12.75">
      <c r="E635" s="840"/>
      <c r="F635" s="840"/>
      <c r="G635" s="841"/>
      <c r="H635" s="842"/>
      <c r="I635" s="843"/>
      <c r="J635" s="843"/>
      <c r="K635" s="49"/>
      <c r="L635" s="49"/>
    </row>
    <row r="636" spans="5:12" ht="12.75">
      <c r="E636" s="840"/>
      <c r="F636" s="840"/>
      <c r="G636" s="841"/>
      <c r="H636" s="842"/>
      <c r="I636" s="843"/>
      <c r="J636" s="843"/>
      <c r="K636" s="49"/>
      <c r="L636" s="49"/>
    </row>
    <row r="637" spans="5:12" ht="12.75">
      <c r="E637" s="840"/>
      <c r="F637" s="840"/>
      <c r="G637" s="841"/>
      <c r="H637" s="842"/>
      <c r="I637" s="843"/>
      <c r="J637" s="843"/>
      <c r="K637" s="49"/>
      <c r="L637" s="49"/>
    </row>
    <row r="638" spans="5:12" ht="12.75">
      <c r="E638" s="840"/>
      <c r="F638" s="840"/>
      <c r="G638" s="841"/>
      <c r="H638" s="842"/>
      <c r="I638" s="843"/>
      <c r="J638" s="843"/>
      <c r="K638" s="49"/>
      <c r="L638" s="49"/>
    </row>
    <row r="639" spans="5:12" ht="12.75">
      <c r="E639" s="840"/>
      <c r="F639" s="840"/>
      <c r="G639" s="841"/>
      <c r="H639" s="842"/>
      <c r="I639" s="843"/>
      <c r="J639" s="843"/>
      <c r="K639" s="49"/>
      <c r="L639" s="49"/>
    </row>
    <row r="640" spans="5:12" ht="12.75">
      <c r="E640" s="840"/>
      <c r="F640" s="840"/>
      <c r="G640" s="841"/>
      <c r="H640" s="842"/>
      <c r="I640" s="843"/>
      <c r="J640" s="843"/>
      <c r="K640" s="49"/>
      <c r="L640" s="49"/>
    </row>
    <row r="641" spans="5:12" ht="12.75">
      <c r="E641" s="840"/>
      <c r="F641" s="840"/>
      <c r="G641" s="841"/>
      <c r="H641" s="842"/>
      <c r="I641" s="843"/>
      <c r="J641" s="843"/>
      <c r="K641" s="49"/>
      <c r="L641" s="49"/>
    </row>
    <row r="642" spans="5:12" ht="12.75">
      <c r="E642" s="840"/>
      <c r="F642" s="840"/>
      <c r="G642" s="841"/>
      <c r="H642" s="842"/>
      <c r="I642" s="843"/>
      <c r="J642" s="843"/>
      <c r="K642" s="49"/>
      <c r="L642" s="49"/>
    </row>
    <row r="643" spans="5:12" ht="12.75">
      <c r="E643" s="840"/>
      <c r="F643" s="840"/>
      <c r="G643" s="841"/>
      <c r="H643" s="842"/>
      <c r="I643" s="843"/>
      <c r="J643" s="843"/>
      <c r="K643" s="49"/>
      <c r="L643" s="49"/>
    </row>
    <row r="644" spans="5:12" ht="12.75">
      <c r="E644" s="840"/>
      <c r="F644" s="840"/>
      <c r="G644" s="841"/>
      <c r="H644" s="842"/>
      <c r="I644" s="843"/>
      <c r="J644" s="843"/>
      <c r="K644" s="49"/>
      <c r="L644" s="49"/>
    </row>
    <row r="645" spans="5:12" ht="12.75">
      <c r="E645" s="840"/>
      <c r="F645" s="840"/>
      <c r="G645" s="841"/>
      <c r="H645" s="842"/>
      <c r="I645" s="843"/>
      <c r="J645" s="843"/>
      <c r="K645" s="49"/>
      <c r="L645" s="49"/>
    </row>
    <row r="646" spans="5:12" ht="12.75">
      <c r="E646" s="840"/>
      <c r="F646" s="840"/>
      <c r="G646" s="841"/>
      <c r="H646" s="842"/>
      <c r="I646" s="843"/>
      <c r="J646" s="843"/>
      <c r="K646" s="49"/>
      <c r="L646" s="49"/>
    </row>
    <row r="647" spans="5:12" ht="12.75">
      <c r="E647" s="840"/>
      <c r="F647" s="840"/>
      <c r="G647" s="841"/>
      <c r="H647" s="842"/>
      <c r="I647" s="843"/>
      <c r="J647" s="843"/>
      <c r="K647" s="49"/>
      <c r="L647" s="49"/>
    </row>
    <row r="648" spans="5:12" ht="12.75">
      <c r="E648" s="840"/>
      <c r="F648" s="840"/>
      <c r="G648" s="841"/>
      <c r="H648" s="842"/>
      <c r="I648" s="843"/>
      <c r="J648" s="843"/>
      <c r="K648" s="49"/>
      <c r="L648" s="49"/>
    </row>
    <row r="649" spans="5:12" ht="12.75">
      <c r="E649" s="840"/>
      <c r="F649" s="840"/>
      <c r="G649" s="841"/>
      <c r="H649" s="842"/>
      <c r="I649" s="843"/>
      <c r="J649" s="843"/>
      <c r="K649" s="49"/>
      <c r="L649" s="49"/>
    </row>
    <row r="650" spans="5:12" ht="12.75">
      <c r="E650" s="840"/>
      <c r="F650" s="840"/>
      <c r="G650" s="841"/>
      <c r="H650" s="842"/>
      <c r="I650" s="843"/>
      <c r="J650" s="843"/>
      <c r="K650" s="49"/>
      <c r="L650" s="49"/>
    </row>
    <row r="651" spans="5:12" ht="12.75">
      <c r="E651" s="840"/>
      <c r="F651" s="840"/>
      <c r="G651" s="841"/>
      <c r="H651" s="842"/>
      <c r="I651" s="843"/>
      <c r="J651" s="843"/>
      <c r="K651" s="49"/>
      <c r="L651" s="49"/>
    </row>
    <row r="652" spans="5:12" ht="12.75">
      <c r="E652" s="840"/>
      <c r="F652" s="840"/>
      <c r="G652" s="841"/>
      <c r="H652" s="842"/>
      <c r="I652" s="843"/>
      <c r="J652" s="843"/>
      <c r="K652" s="49"/>
      <c r="L652" s="49"/>
    </row>
    <row r="653" spans="5:12" ht="12.75">
      <c r="E653" s="840"/>
      <c r="F653" s="840"/>
      <c r="G653" s="841"/>
      <c r="H653" s="842"/>
      <c r="I653" s="843"/>
      <c r="J653" s="843"/>
      <c r="K653" s="49"/>
      <c r="L653" s="49"/>
    </row>
    <row r="654" spans="5:12" ht="12.75">
      <c r="E654" s="840"/>
      <c r="F654" s="840"/>
      <c r="G654" s="841"/>
      <c r="H654" s="842"/>
      <c r="I654" s="843"/>
      <c r="J654" s="843"/>
      <c r="K654" s="49"/>
      <c r="L654" s="49"/>
    </row>
    <row r="655" spans="5:12" ht="12.75">
      <c r="E655" s="840"/>
      <c r="F655" s="840"/>
      <c r="G655" s="841"/>
      <c r="H655" s="842"/>
      <c r="I655" s="843"/>
      <c r="J655" s="843"/>
      <c r="K655" s="49"/>
      <c r="L655" s="49"/>
    </row>
    <row r="656" spans="5:12" ht="12.75">
      <c r="E656" s="840"/>
      <c r="F656" s="840"/>
      <c r="G656" s="841"/>
      <c r="H656" s="842"/>
      <c r="I656" s="843"/>
      <c r="J656" s="843"/>
      <c r="K656" s="49"/>
      <c r="L656" s="49"/>
    </row>
    <row r="657" spans="5:12" ht="12.75">
      <c r="E657" s="840"/>
      <c r="F657" s="840"/>
      <c r="G657" s="841"/>
      <c r="H657" s="842"/>
      <c r="I657" s="843"/>
      <c r="J657" s="843"/>
      <c r="K657" s="49"/>
      <c r="L657" s="49"/>
    </row>
    <row r="658" spans="5:12" ht="12.75">
      <c r="E658" s="840"/>
      <c r="F658" s="840"/>
      <c r="G658" s="841"/>
      <c r="H658" s="842"/>
      <c r="I658" s="843"/>
      <c r="J658" s="843"/>
      <c r="K658" s="49"/>
      <c r="L658" s="49"/>
    </row>
    <row r="659" spans="5:12" ht="12.75">
      <c r="E659" s="840"/>
      <c r="F659" s="840"/>
      <c r="G659" s="841"/>
      <c r="H659" s="842"/>
      <c r="I659" s="843"/>
      <c r="J659" s="843"/>
      <c r="K659" s="49"/>
      <c r="L659" s="49"/>
    </row>
    <row r="660" spans="5:12" ht="12.75">
      <c r="E660" s="840"/>
      <c r="F660" s="840"/>
      <c r="G660" s="841"/>
      <c r="H660" s="842"/>
      <c r="I660" s="843"/>
      <c r="J660" s="843"/>
      <c r="K660" s="49"/>
      <c r="L660" s="49"/>
    </row>
    <row r="661" spans="5:12" ht="12.75">
      <c r="E661" s="840"/>
      <c r="F661" s="840"/>
      <c r="G661" s="841"/>
      <c r="H661" s="842"/>
      <c r="I661" s="843"/>
      <c r="J661" s="843"/>
      <c r="K661" s="49"/>
      <c r="L661" s="49"/>
    </row>
    <row r="662" spans="5:12" ht="12.75">
      <c r="E662" s="840"/>
      <c r="F662" s="840"/>
      <c r="G662" s="841"/>
      <c r="H662" s="842"/>
      <c r="I662" s="843"/>
      <c r="J662" s="843"/>
      <c r="K662" s="49"/>
      <c r="L662" s="49"/>
    </row>
    <row r="663" spans="5:12" ht="12.75">
      <c r="E663" s="840"/>
      <c r="F663" s="840"/>
      <c r="G663" s="841"/>
      <c r="H663" s="842"/>
      <c r="I663" s="843"/>
      <c r="J663" s="843"/>
      <c r="K663" s="49"/>
      <c r="L663" s="49"/>
    </row>
    <row r="664" spans="5:12" ht="12.75">
      <c r="E664" s="840"/>
      <c r="F664" s="840"/>
      <c r="G664" s="841"/>
      <c r="H664" s="842"/>
      <c r="I664" s="843"/>
      <c r="J664" s="843"/>
      <c r="K664" s="49"/>
      <c r="L664" s="49"/>
    </row>
    <row r="665" spans="5:12" ht="12.75">
      <c r="E665" s="840"/>
      <c r="F665" s="840"/>
      <c r="G665" s="841"/>
      <c r="H665" s="842"/>
      <c r="I665" s="843"/>
      <c r="J665" s="843"/>
      <c r="K665" s="49"/>
      <c r="L665" s="49"/>
    </row>
    <row r="666" spans="5:12" ht="12.75">
      <c r="E666" s="840"/>
      <c r="F666" s="840"/>
      <c r="G666" s="841"/>
      <c r="H666" s="842"/>
      <c r="I666" s="843"/>
      <c r="J666" s="843"/>
      <c r="K666" s="49"/>
      <c r="L666" s="49"/>
    </row>
    <row r="667" spans="5:12" ht="12.75">
      <c r="E667" s="840"/>
      <c r="F667" s="840"/>
      <c r="G667" s="841"/>
      <c r="H667" s="842"/>
      <c r="I667" s="843"/>
      <c r="J667" s="843"/>
      <c r="K667" s="49"/>
      <c r="L667" s="49"/>
    </row>
    <row r="668" spans="5:12" ht="12.75">
      <c r="E668" s="840"/>
      <c r="F668" s="840"/>
      <c r="G668" s="841"/>
      <c r="H668" s="842"/>
      <c r="I668" s="843"/>
      <c r="J668" s="843"/>
      <c r="K668" s="49"/>
      <c r="L668" s="49"/>
    </row>
    <row r="669" spans="5:12" ht="12.75">
      <c r="E669" s="840"/>
      <c r="F669" s="840"/>
      <c r="G669" s="841"/>
      <c r="H669" s="842"/>
      <c r="I669" s="843"/>
      <c r="J669" s="843"/>
      <c r="K669" s="49"/>
      <c r="L669" s="49"/>
    </row>
    <row r="670" spans="5:12" ht="12.75">
      <c r="E670" s="840"/>
      <c r="F670" s="840"/>
      <c r="G670" s="841"/>
      <c r="H670" s="842"/>
      <c r="I670" s="843"/>
      <c r="J670" s="843"/>
      <c r="K670" s="49"/>
      <c r="L670" s="49"/>
    </row>
    <row r="671" spans="5:12" ht="12.75">
      <c r="E671" s="840"/>
      <c r="F671" s="840"/>
      <c r="G671" s="841"/>
      <c r="H671" s="842"/>
      <c r="I671" s="843"/>
      <c r="J671" s="843"/>
      <c r="K671" s="49"/>
      <c r="L671" s="49"/>
    </row>
    <row r="672" spans="5:12" ht="12.75">
      <c r="E672" s="840"/>
      <c r="F672" s="840"/>
      <c r="G672" s="841"/>
      <c r="H672" s="842"/>
      <c r="I672" s="843"/>
      <c r="J672" s="843"/>
      <c r="K672" s="49"/>
      <c r="L672" s="49"/>
    </row>
    <row r="673" spans="5:12" ht="12.75">
      <c r="E673" s="840"/>
      <c r="F673" s="840"/>
      <c r="G673" s="841"/>
      <c r="H673" s="842"/>
      <c r="I673" s="843"/>
      <c r="J673" s="843"/>
      <c r="K673" s="49"/>
      <c r="L673" s="49"/>
    </row>
    <row r="674" spans="5:12" ht="12.75">
      <c r="E674" s="840"/>
      <c r="F674" s="840"/>
      <c r="G674" s="841"/>
      <c r="H674" s="842"/>
      <c r="I674" s="843"/>
      <c r="J674" s="843"/>
      <c r="K674" s="49"/>
      <c r="L674" s="49"/>
    </row>
    <row r="675" spans="5:12" ht="12.75">
      <c r="E675" s="840"/>
      <c r="F675" s="840"/>
      <c r="G675" s="841"/>
      <c r="H675" s="842"/>
      <c r="I675" s="843"/>
      <c r="J675" s="843"/>
      <c r="K675" s="49"/>
      <c r="L675" s="49"/>
    </row>
    <row r="676" spans="5:12" ht="12.75">
      <c r="E676" s="840"/>
      <c r="F676" s="840"/>
      <c r="G676" s="841"/>
      <c r="H676" s="842"/>
      <c r="I676" s="843"/>
      <c r="J676" s="843"/>
      <c r="K676" s="49"/>
      <c r="L676" s="49"/>
    </row>
    <row r="677" spans="5:12" ht="12.75">
      <c r="E677" s="840"/>
      <c r="F677" s="840"/>
      <c r="G677" s="841"/>
      <c r="H677" s="842"/>
      <c r="I677" s="843"/>
      <c r="J677" s="843"/>
      <c r="K677" s="49"/>
      <c r="L677" s="49"/>
    </row>
    <row r="678" spans="5:12" ht="12.75">
      <c r="E678" s="840"/>
      <c r="F678" s="840"/>
      <c r="G678" s="841"/>
      <c r="H678" s="842"/>
      <c r="I678" s="843"/>
      <c r="J678" s="843"/>
      <c r="K678" s="49"/>
      <c r="L678" s="49"/>
    </row>
    <row r="679" spans="5:12" ht="12.75">
      <c r="E679" s="840"/>
      <c r="F679" s="840"/>
      <c r="G679" s="841"/>
      <c r="H679" s="842"/>
      <c r="I679" s="843"/>
      <c r="J679" s="843"/>
      <c r="K679" s="49"/>
      <c r="L679" s="49"/>
    </row>
    <row r="680" spans="5:12" ht="12.75">
      <c r="E680" s="840"/>
      <c r="F680" s="840"/>
      <c r="G680" s="841"/>
      <c r="H680" s="842"/>
      <c r="I680" s="843"/>
      <c r="J680" s="843"/>
      <c r="K680" s="49"/>
      <c r="L680" s="49"/>
    </row>
    <row r="681" spans="5:12" ht="12.75">
      <c r="E681" s="840"/>
      <c r="F681" s="840"/>
      <c r="G681" s="841"/>
      <c r="H681" s="842"/>
      <c r="I681" s="843"/>
      <c r="J681" s="843"/>
      <c r="K681" s="49"/>
      <c r="L681" s="49"/>
    </row>
    <row r="682" spans="5:12" ht="12.75">
      <c r="E682" s="840"/>
      <c r="F682" s="840"/>
      <c r="G682" s="841"/>
      <c r="H682" s="842"/>
      <c r="I682" s="843"/>
      <c r="J682" s="843"/>
      <c r="K682" s="49"/>
      <c r="L682" s="49"/>
    </row>
    <row r="683" spans="5:12" ht="12.75">
      <c r="E683" s="840"/>
      <c r="F683" s="840"/>
      <c r="G683" s="841"/>
      <c r="H683" s="842"/>
      <c r="I683" s="843"/>
      <c r="J683" s="843"/>
      <c r="K683" s="49"/>
      <c r="L683" s="49"/>
    </row>
    <row r="684" spans="5:12" ht="12.75">
      <c r="E684" s="840"/>
      <c r="F684" s="840"/>
      <c r="G684" s="841"/>
      <c r="H684" s="842"/>
      <c r="I684" s="843"/>
      <c r="J684" s="843"/>
      <c r="K684" s="49"/>
      <c r="L684" s="49"/>
    </row>
    <row r="685" spans="5:12" ht="12.75">
      <c r="E685" s="840"/>
      <c r="F685" s="840"/>
      <c r="G685" s="841"/>
      <c r="H685" s="842"/>
      <c r="I685" s="843"/>
      <c r="J685" s="843"/>
      <c r="K685" s="49"/>
      <c r="L685" s="49"/>
    </row>
    <row r="686" spans="5:12" ht="12.75">
      <c r="E686" s="840"/>
      <c r="F686" s="840"/>
      <c r="G686" s="841"/>
      <c r="H686" s="842"/>
      <c r="I686" s="843"/>
      <c r="J686" s="843"/>
      <c r="K686" s="49"/>
      <c r="L686" s="49"/>
    </row>
    <row r="687" spans="5:12" ht="12.75">
      <c r="E687" s="840"/>
      <c r="F687" s="840"/>
      <c r="G687" s="841"/>
      <c r="H687" s="842"/>
      <c r="I687" s="843"/>
      <c r="J687" s="843"/>
      <c r="K687" s="49"/>
      <c r="L687" s="49"/>
    </row>
    <row r="688" spans="5:12" ht="12.75">
      <c r="E688" s="840"/>
      <c r="F688" s="840"/>
      <c r="G688" s="841"/>
      <c r="H688" s="842"/>
      <c r="I688" s="843"/>
      <c r="J688" s="843"/>
      <c r="K688" s="49"/>
      <c r="L688" s="49"/>
    </row>
    <row r="689" spans="5:12" ht="12.75">
      <c r="E689" s="840"/>
      <c r="F689" s="840"/>
      <c r="G689" s="841"/>
      <c r="H689" s="842"/>
      <c r="I689" s="843"/>
      <c r="J689" s="843"/>
      <c r="K689" s="49"/>
      <c r="L689" s="49"/>
    </row>
    <row r="690" spans="5:12" ht="12.75">
      <c r="E690" s="840"/>
      <c r="F690" s="840"/>
      <c r="G690" s="841"/>
      <c r="H690" s="842"/>
      <c r="I690" s="843"/>
      <c r="J690" s="843"/>
      <c r="K690" s="49"/>
      <c r="L690" s="49"/>
    </row>
    <row r="691" spans="5:12" ht="12.75">
      <c r="E691" s="840"/>
      <c r="F691" s="840"/>
      <c r="G691" s="841"/>
      <c r="H691" s="842"/>
      <c r="I691" s="843"/>
      <c r="J691" s="843"/>
      <c r="K691" s="49"/>
      <c r="L691" s="49"/>
    </row>
    <row r="692" spans="5:12" ht="12.75">
      <c r="E692" s="840"/>
      <c r="F692" s="840"/>
      <c r="G692" s="841"/>
      <c r="H692" s="842"/>
      <c r="I692" s="843"/>
      <c r="J692" s="843"/>
      <c r="K692" s="49"/>
      <c r="L692" s="49"/>
    </row>
    <row r="693" spans="5:12" ht="12.75">
      <c r="E693" s="840"/>
      <c r="F693" s="840"/>
      <c r="G693" s="841"/>
      <c r="H693" s="842"/>
      <c r="I693" s="843"/>
      <c r="J693" s="843"/>
      <c r="K693" s="49"/>
      <c r="L693" s="49"/>
    </row>
    <row r="694" spans="5:12" ht="12.75">
      <c r="E694" s="840"/>
      <c r="F694" s="840"/>
      <c r="G694" s="841"/>
      <c r="H694" s="842"/>
      <c r="I694" s="843"/>
      <c r="J694" s="843"/>
      <c r="K694" s="49"/>
      <c r="L694" s="49"/>
    </row>
    <row r="695" spans="5:12" ht="12.75">
      <c r="E695" s="840"/>
      <c r="F695" s="840"/>
      <c r="G695" s="841"/>
      <c r="H695" s="842"/>
      <c r="I695" s="843"/>
      <c r="J695" s="843"/>
      <c r="K695" s="49"/>
      <c r="L695" s="49"/>
    </row>
    <row r="696" spans="5:12" ht="12.75">
      <c r="E696" s="840"/>
      <c r="F696" s="840"/>
      <c r="G696" s="841"/>
      <c r="H696" s="842"/>
      <c r="I696" s="843"/>
      <c r="J696" s="843"/>
      <c r="K696" s="49"/>
      <c r="L696" s="49"/>
    </row>
    <row r="697" spans="5:12" ht="12.75">
      <c r="E697" s="840"/>
      <c r="F697" s="840"/>
      <c r="G697" s="841"/>
      <c r="H697" s="842"/>
      <c r="I697" s="843"/>
      <c r="J697" s="843"/>
      <c r="K697" s="49"/>
      <c r="L697" s="49"/>
    </row>
    <row r="698" spans="5:12" ht="12.75">
      <c r="E698" s="840"/>
      <c r="F698" s="840"/>
      <c r="G698" s="841"/>
      <c r="H698" s="842"/>
      <c r="I698" s="843"/>
      <c r="J698" s="843"/>
      <c r="K698" s="49"/>
      <c r="L698" s="49"/>
    </row>
    <row r="699" spans="5:12" ht="12.75">
      <c r="E699" s="840"/>
      <c r="F699" s="840"/>
      <c r="G699" s="841"/>
      <c r="H699" s="842"/>
      <c r="I699" s="843"/>
      <c r="J699" s="843"/>
      <c r="K699" s="49"/>
      <c r="L699" s="49"/>
    </row>
    <row r="700" spans="5:12" ht="12.75">
      <c r="E700" s="840"/>
      <c r="F700" s="840"/>
      <c r="G700" s="841"/>
      <c r="H700" s="842"/>
      <c r="I700" s="843"/>
      <c r="J700" s="843"/>
      <c r="K700" s="49"/>
      <c r="L700" s="49"/>
    </row>
    <row r="701" spans="5:12" ht="12.75">
      <c r="E701" s="840"/>
      <c r="F701" s="840"/>
      <c r="G701" s="841"/>
      <c r="H701" s="842"/>
      <c r="I701" s="843"/>
      <c r="J701" s="843"/>
      <c r="K701" s="49"/>
      <c r="L701" s="49"/>
    </row>
    <row r="702" spans="5:12" ht="12.75">
      <c r="E702" s="840"/>
      <c r="F702" s="840"/>
      <c r="G702" s="841"/>
      <c r="H702" s="842"/>
      <c r="I702" s="843"/>
      <c r="J702" s="843"/>
      <c r="K702" s="49"/>
      <c r="L702" s="49"/>
    </row>
    <row r="703" spans="5:12" ht="12.75">
      <c r="E703" s="840"/>
      <c r="F703" s="840"/>
      <c r="G703" s="841"/>
      <c r="H703" s="842"/>
      <c r="I703" s="843"/>
      <c r="J703" s="843"/>
      <c r="K703" s="49"/>
      <c r="L703" s="49"/>
    </row>
    <row r="704" spans="5:12" ht="12.75">
      <c r="E704" s="840"/>
      <c r="F704" s="840"/>
      <c r="G704" s="841"/>
      <c r="H704" s="842"/>
      <c r="I704" s="843"/>
      <c r="J704" s="843"/>
      <c r="K704" s="49"/>
      <c r="L704" s="49"/>
    </row>
    <row r="705" spans="5:12" ht="12.75">
      <c r="E705" s="840"/>
      <c r="F705" s="840"/>
      <c r="G705" s="841"/>
      <c r="H705" s="842"/>
      <c r="I705" s="843"/>
      <c r="J705" s="843"/>
      <c r="K705" s="49"/>
      <c r="L705" s="49"/>
    </row>
    <row r="706" spans="5:12" ht="12.75">
      <c r="E706" s="840"/>
      <c r="F706" s="840"/>
      <c r="G706" s="841"/>
      <c r="H706" s="842"/>
      <c r="I706" s="843"/>
      <c r="J706" s="843"/>
      <c r="K706" s="49"/>
      <c r="L706" s="49"/>
    </row>
    <row r="707" spans="5:12" ht="12.75">
      <c r="E707" s="840"/>
      <c r="F707" s="840"/>
      <c r="G707" s="841"/>
      <c r="H707" s="842"/>
      <c r="I707" s="843"/>
      <c r="J707" s="843"/>
      <c r="K707" s="49"/>
      <c r="L707" s="49"/>
    </row>
    <row r="708" spans="5:12" ht="12.75">
      <c r="E708" s="840"/>
      <c r="F708" s="840"/>
      <c r="G708" s="841"/>
      <c r="H708" s="842"/>
      <c r="I708" s="843"/>
      <c r="J708" s="843"/>
      <c r="K708" s="49"/>
      <c r="L708" s="49"/>
    </row>
    <row r="709" spans="5:12" ht="12.75">
      <c r="E709" s="840"/>
      <c r="F709" s="840"/>
      <c r="G709" s="841"/>
      <c r="H709" s="842"/>
      <c r="I709" s="843"/>
      <c r="J709" s="843"/>
      <c r="K709" s="49"/>
      <c r="L709" s="49"/>
    </row>
    <row r="710" spans="5:12" ht="12.75">
      <c r="E710" s="840"/>
      <c r="F710" s="840"/>
      <c r="G710" s="841"/>
      <c r="H710" s="842"/>
      <c r="I710" s="843"/>
      <c r="J710" s="843"/>
      <c r="K710" s="49"/>
      <c r="L710" s="49"/>
    </row>
    <row r="711" spans="5:12" ht="12.75">
      <c r="E711" s="840"/>
      <c r="F711" s="840"/>
      <c r="G711" s="841"/>
      <c r="H711" s="842"/>
      <c r="I711" s="843"/>
      <c r="J711" s="843"/>
      <c r="K711" s="49"/>
      <c r="L711" s="49"/>
    </row>
    <row r="712" spans="5:12" ht="12.75">
      <c r="E712" s="840"/>
      <c r="F712" s="840"/>
      <c r="G712" s="841"/>
      <c r="H712" s="842"/>
      <c r="I712" s="843"/>
      <c r="J712" s="843"/>
      <c r="K712" s="49"/>
      <c r="L712" s="49"/>
    </row>
    <row r="713" spans="5:12" ht="12.75">
      <c r="E713" s="840"/>
      <c r="F713" s="840"/>
      <c r="G713" s="841"/>
      <c r="H713" s="842"/>
      <c r="I713" s="843"/>
      <c r="J713" s="843"/>
      <c r="K713" s="49"/>
      <c r="L713" s="49"/>
    </row>
    <row r="714" spans="5:12" ht="12.75">
      <c r="E714" s="840"/>
      <c r="F714" s="840"/>
      <c r="G714" s="841"/>
      <c r="H714" s="842"/>
      <c r="I714" s="843"/>
      <c r="J714" s="843"/>
      <c r="K714" s="49"/>
      <c r="L714" s="49"/>
    </row>
    <row r="715" spans="5:12" ht="12.75">
      <c r="E715" s="840"/>
      <c r="F715" s="840"/>
      <c r="G715" s="841"/>
      <c r="H715" s="842"/>
      <c r="I715" s="843"/>
      <c r="J715" s="843"/>
      <c r="K715" s="49"/>
      <c r="L715" s="49"/>
    </row>
    <row r="716" spans="5:12" ht="12.75">
      <c r="E716" s="840"/>
      <c r="F716" s="840"/>
      <c r="G716" s="841"/>
      <c r="H716" s="842"/>
      <c r="I716" s="843"/>
      <c r="J716" s="843"/>
      <c r="K716" s="49"/>
      <c r="L716" s="49"/>
    </row>
    <row r="717" spans="5:12" ht="12.75">
      <c r="E717" s="840"/>
      <c r="F717" s="840"/>
      <c r="G717" s="841"/>
      <c r="H717" s="842"/>
      <c r="I717" s="843"/>
      <c r="J717" s="843"/>
      <c r="K717" s="49"/>
      <c r="L717" s="49"/>
    </row>
    <row r="718" spans="5:12" ht="12.75">
      <c r="E718" s="840"/>
      <c r="F718" s="840"/>
      <c r="G718" s="841"/>
      <c r="H718" s="842"/>
      <c r="I718" s="843"/>
      <c r="J718" s="843"/>
      <c r="K718" s="49"/>
      <c r="L718" s="49"/>
    </row>
    <row r="719" spans="5:12" ht="12.75">
      <c r="E719" s="840"/>
      <c r="F719" s="840"/>
      <c r="G719" s="841"/>
      <c r="H719" s="842"/>
      <c r="I719" s="843"/>
      <c r="J719" s="843"/>
      <c r="K719" s="49"/>
      <c r="L719" s="49"/>
    </row>
    <row r="720" spans="5:12" ht="12.75">
      <c r="E720" s="840"/>
      <c r="F720" s="840"/>
      <c r="G720" s="841"/>
      <c r="H720" s="842"/>
      <c r="I720" s="843"/>
      <c r="J720" s="843"/>
      <c r="K720" s="49"/>
      <c r="L720" s="49"/>
    </row>
    <row r="721" spans="5:12" ht="12.75">
      <c r="E721" s="840"/>
      <c r="F721" s="840"/>
      <c r="G721" s="841"/>
      <c r="H721" s="842"/>
      <c r="I721" s="843"/>
      <c r="J721" s="843"/>
      <c r="K721" s="49"/>
      <c r="L721" s="49"/>
    </row>
    <row r="722" spans="5:12" ht="12.75">
      <c r="E722" s="840"/>
      <c r="F722" s="840"/>
      <c r="G722" s="841"/>
      <c r="H722" s="842"/>
      <c r="I722" s="843"/>
      <c r="J722" s="843"/>
      <c r="K722" s="49"/>
      <c r="L722" s="49"/>
    </row>
    <row r="723" spans="5:12" ht="12.75">
      <c r="E723" s="840"/>
      <c r="F723" s="840"/>
      <c r="G723" s="841"/>
      <c r="H723" s="842"/>
      <c r="I723" s="843"/>
      <c r="J723" s="843"/>
      <c r="K723" s="49"/>
      <c r="L723" s="49"/>
    </row>
    <row r="724" spans="5:12" ht="12.75">
      <c r="E724" s="840"/>
      <c r="F724" s="840"/>
      <c r="G724" s="841"/>
      <c r="H724" s="842"/>
      <c r="I724" s="843"/>
      <c r="J724" s="843"/>
      <c r="K724" s="49"/>
      <c r="L724" s="49"/>
    </row>
    <row r="725" spans="5:12" ht="12.75">
      <c r="E725" s="840"/>
      <c r="F725" s="840"/>
      <c r="G725" s="841"/>
      <c r="H725" s="842"/>
      <c r="I725" s="843"/>
      <c r="J725" s="843"/>
      <c r="K725" s="49"/>
      <c r="L725" s="49"/>
    </row>
    <row r="726" spans="5:12" ht="12.75">
      <c r="E726" s="840"/>
      <c r="F726" s="840"/>
      <c r="G726" s="841"/>
      <c r="H726" s="842"/>
      <c r="I726" s="843"/>
      <c r="J726" s="843"/>
      <c r="K726" s="49"/>
      <c r="L726" s="49"/>
    </row>
    <row r="727" spans="5:12" ht="12.75">
      <c r="E727" s="840"/>
      <c r="F727" s="840"/>
      <c r="G727" s="841"/>
      <c r="H727" s="842"/>
      <c r="I727" s="843"/>
      <c r="J727" s="843"/>
      <c r="K727" s="49"/>
      <c r="L727" s="49"/>
    </row>
    <row r="728" spans="5:12" ht="12.75">
      <c r="E728" s="840"/>
      <c r="F728" s="840"/>
      <c r="G728" s="841"/>
      <c r="H728" s="842"/>
      <c r="I728" s="843"/>
      <c r="J728" s="843"/>
      <c r="K728" s="49"/>
      <c r="L728" s="49"/>
    </row>
    <row r="729" spans="5:12" ht="12.75">
      <c r="E729" s="840"/>
      <c r="F729" s="840"/>
      <c r="G729" s="841"/>
      <c r="H729" s="842"/>
      <c r="I729" s="843"/>
      <c r="J729" s="843"/>
      <c r="K729" s="49"/>
      <c r="L729" s="49"/>
    </row>
    <row r="730" spans="5:12" ht="12.75">
      <c r="E730" s="840"/>
      <c r="F730" s="840"/>
      <c r="G730" s="841"/>
      <c r="H730" s="842"/>
      <c r="I730" s="843"/>
      <c r="J730" s="843"/>
      <c r="K730" s="49"/>
      <c r="L730" s="49"/>
    </row>
    <row r="731" spans="5:12" ht="12.75">
      <c r="E731" s="840"/>
      <c r="F731" s="840"/>
      <c r="G731" s="841"/>
      <c r="H731" s="842"/>
      <c r="I731" s="843"/>
      <c r="J731" s="843"/>
      <c r="K731" s="49"/>
      <c r="L731" s="49"/>
    </row>
    <row r="732" spans="5:12" ht="12.75">
      <c r="E732" s="840"/>
      <c r="F732" s="840"/>
      <c r="G732" s="841"/>
      <c r="H732" s="842"/>
      <c r="I732" s="843"/>
      <c r="J732" s="843"/>
      <c r="K732" s="49"/>
      <c r="L732" s="49"/>
    </row>
    <row r="733" spans="5:12" ht="12.75">
      <c r="E733" s="840"/>
      <c r="F733" s="840"/>
      <c r="G733" s="841"/>
      <c r="H733" s="842"/>
      <c r="I733" s="843"/>
      <c r="J733" s="843"/>
      <c r="K733" s="49"/>
      <c r="L733" s="49"/>
    </row>
    <row r="734" spans="5:12" ht="12.75">
      <c r="E734" s="840"/>
      <c r="F734" s="840"/>
      <c r="G734" s="841"/>
      <c r="H734" s="842"/>
      <c r="I734" s="843"/>
      <c r="J734" s="843"/>
      <c r="K734" s="49"/>
      <c r="L734" s="49"/>
    </row>
    <row r="735" spans="5:12" ht="12.75">
      <c r="E735" s="840"/>
      <c r="F735" s="840"/>
      <c r="G735" s="841"/>
      <c r="H735" s="842"/>
      <c r="I735" s="843"/>
      <c r="J735" s="843"/>
      <c r="K735" s="49"/>
      <c r="L735" s="49"/>
    </row>
    <row r="736" spans="5:12" ht="12.75">
      <c r="E736" s="840"/>
      <c r="F736" s="840"/>
      <c r="G736" s="841"/>
      <c r="H736" s="842"/>
      <c r="I736" s="843"/>
      <c r="J736" s="843"/>
      <c r="K736" s="49"/>
      <c r="L736" s="49"/>
    </row>
    <row r="737" spans="5:12" ht="12.75">
      <c r="E737" s="840"/>
      <c r="F737" s="840"/>
      <c r="G737" s="841"/>
      <c r="H737" s="842"/>
      <c r="I737" s="843"/>
      <c r="J737" s="843"/>
      <c r="K737" s="49"/>
      <c r="L737" s="49"/>
    </row>
    <row r="738" spans="5:12" ht="12.75">
      <c r="E738" s="840"/>
      <c r="F738" s="840"/>
      <c r="G738" s="841"/>
      <c r="H738" s="842"/>
      <c r="I738" s="843"/>
      <c r="J738" s="843"/>
      <c r="K738" s="49"/>
      <c r="L738" s="49"/>
    </row>
    <row r="739" spans="5:12" ht="12.75">
      <c r="E739" s="840"/>
      <c r="F739" s="840"/>
      <c r="G739" s="841"/>
      <c r="H739" s="842"/>
      <c r="I739" s="843"/>
      <c r="J739" s="843"/>
      <c r="K739" s="49"/>
      <c r="L739" s="49"/>
    </row>
    <row r="740" spans="5:12" ht="12.75">
      <c r="E740" s="840"/>
      <c r="F740" s="840"/>
      <c r="G740" s="841"/>
      <c r="H740" s="842"/>
      <c r="I740" s="843"/>
      <c r="J740" s="843"/>
      <c r="K740" s="49"/>
      <c r="L740" s="49"/>
    </row>
    <row r="741" spans="5:12" ht="12.75">
      <c r="E741" s="840"/>
      <c r="F741" s="840"/>
      <c r="G741" s="841"/>
      <c r="H741" s="842"/>
      <c r="I741" s="843"/>
      <c r="J741" s="843"/>
      <c r="K741" s="49"/>
      <c r="L741" s="49"/>
    </row>
    <row r="742" spans="5:12" ht="12.75">
      <c r="E742" s="840"/>
      <c r="F742" s="840"/>
      <c r="G742" s="841"/>
      <c r="H742" s="842"/>
      <c r="I742" s="843"/>
      <c r="J742" s="843"/>
      <c r="K742" s="49"/>
      <c r="L742" s="49"/>
    </row>
    <row r="743" spans="5:12" ht="12.75">
      <c r="E743" s="840"/>
      <c r="F743" s="840"/>
      <c r="G743" s="841"/>
      <c r="H743" s="842"/>
      <c r="I743" s="843"/>
      <c r="J743" s="843"/>
      <c r="K743" s="49"/>
      <c r="L743" s="49"/>
    </row>
    <row r="744" spans="5:12" ht="12.75">
      <c r="E744" s="840"/>
      <c r="F744" s="840"/>
      <c r="G744" s="841"/>
      <c r="H744" s="842"/>
      <c r="I744" s="843"/>
      <c r="J744" s="843"/>
      <c r="K744" s="49"/>
      <c r="L744" s="49"/>
    </row>
    <row r="745" spans="5:12" ht="12.75">
      <c r="E745" s="840"/>
      <c r="F745" s="840"/>
      <c r="G745" s="841"/>
      <c r="H745" s="842"/>
      <c r="I745" s="843"/>
      <c r="J745" s="843"/>
      <c r="K745" s="49"/>
      <c r="L745" s="49"/>
    </row>
    <row r="746" spans="5:12" ht="12.75">
      <c r="E746" s="840"/>
      <c r="F746" s="840"/>
      <c r="G746" s="841"/>
      <c r="H746" s="842"/>
      <c r="I746" s="843"/>
      <c r="J746" s="843"/>
      <c r="K746" s="49"/>
      <c r="L746" s="49"/>
    </row>
    <row r="747" spans="5:12" ht="12.75">
      <c r="E747" s="840"/>
      <c r="F747" s="840"/>
      <c r="G747" s="841"/>
      <c r="H747" s="842"/>
      <c r="I747" s="843"/>
      <c r="J747" s="843"/>
      <c r="K747" s="49"/>
      <c r="L747" s="49"/>
    </row>
    <row r="748" spans="5:12" ht="12.75">
      <c r="E748" s="840"/>
      <c r="F748" s="840"/>
      <c r="G748" s="841"/>
      <c r="H748" s="842"/>
      <c r="I748" s="843"/>
      <c r="J748" s="843"/>
      <c r="K748" s="49"/>
      <c r="L748" s="49"/>
    </row>
    <row r="749" spans="5:12" ht="12.75">
      <c r="E749" s="840"/>
      <c r="F749" s="840"/>
      <c r="G749" s="841"/>
      <c r="H749" s="842"/>
      <c r="I749" s="843"/>
      <c r="J749" s="843"/>
      <c r="K749" s="49"/>
      <c r="L749" s="49"/>
    </row>
    <row r="750" spans="5:12" ht="12.75">
      <c r="E750" s="840"/>
      <c r="F750" s="840"/>
      <c r="G750" s="841"/>
      <c r="H750" s="842"/>
      <c r="I750" s="843"/>
      <c r="J750" s="843"/>
      <c r="K750" s="49"/>
      <c r="L750" s="49"/>
    </row>
    <row r="751" spans="5:12" ht="12.75">
      <c r="E751" s="840"/>
      <c r="F751" s="840"/>
      <c r="G751" s="841"/>
      <c r="H751" s="842"/>
      <c r="I751" s="843"/>
      <c r="J751" s="843"/>
      <c r="K751" s="49"/>
      <c r="L751" s="49"/>
    </row>
    <row r="752" spans="5:12" ht="12.75">
      <c r="E752" s="840"/>
      <c r="F752" s="840"/>
      <c r="G752" s="841"/>
      <c r="H752" s="842"/>
      <c r="I752" s="843"/>
      <c r="J752" s="843"/>
      <c r="K752" s="49"/>
      <c r="L752" s="49"/>
    </row>
    <row r="753" spans="5:12" ht="12.75">
      <c r="E753" s="840"/>
      <c r="F753" s="840"/>
      <c r="G753" s="841"/>
      <c r="H753" s="842"/>
      <c r="I753" s="843"/>
      <c r="J753" s="843"/>
      <c r="K753" s="49"/>
      <c r="L753" s="49"/>
    </row>
    <row r="754" spans="5:12" ht="12.75">
      <c r="E754" s="840"/>
      <c r="F754" s="840"/>
      <c r="G754" s="841"/>
      <c r="H754" s="842"/>
      <c r="I754" s="843"/>
      <c r="J754" s="843"/>
      <c r="K754" s="49"/>
      <c r="L754" s="49"/>
    </row>
    <row r="755" spans="5:12" ht="12.75">
      <c r="E755" s="840"/>
      <c r="F755" s="840"/>
      <c r="G755" s="841"/>
      <c r="H755" s="842"/>
      <c r="I755" s="843"/>
      <c r="J755" s="843"/>
      <c r="K755" s="49"/>
      <c r="L755" s="49"/>
    </row>
    <row r="756" spans="5:12" ht="12.75">
      <c r="E756" s="840"/>
      <c r="F756" s="840"/>
      <c r="G756" s="841"/>
      <c r="H756" s="842"/>
      <c r="I756" s="843"/>
      <c r="J756" s="843"/>
      <c r="K756" s="49"/>
      <c r="L756" s="49"/>
    </row>
    <row r="757" spans="5:12" ht="12.75">
      <c r="E757" s="840"/>
      <c r="F757" s="840"/>
      <c r="G757" s="841"/>
      <c r="H757" s="842"/>
      <c r="I757" s="843"/>
      <c r="J757" s="843"/>
      <c r="K757" s="49"/>
      <c r="L757" s="49"/>
    </row>
    <row r="758" spans="5:12" ht="12.75">
      <c r="E758" s="840"/>
      <c r="F758" s="840"/>
      <c r="G758" s="841"/>
      <c r="H758" s="842"/>
      <c r="I758" s="843"/>
      <c r="J758" s="843"/>
      <c r="K758" s="49"/>
      <c r="L758" s="49"/>
    </row>
    <row r="759" spans="5:12" ht="12.75">
      <c r="E759" s="840"/>
      <c r="F759" s="840"/>
      <c r="G759" s="841"/>
      <c r="H759" s="842"/>
      <c r="I759" s="843"/>
      <c r="J759" s="843"/>
      <c r="K759" s="49"/>
      <c r="L759" s="49"/>
    </row>
    <row r="760" spans="5:12" ht="12.75">
      <c r="E760" s="840"/>
      <c r="F760" s="840"/>
      <c r="G760" s="841"/>
      <c r="H760" s="842"/>
      <c r="I760" s="843"/>
      <c r="J760" s="843"/>
      <c r="K760" s="49"/>
      <c r="L760" s="49"/>
    </row>
    <row r="761" spans="5:12" ht="12.75">
      <c r="E761" s="840"/>
      <c r="F761" s="840"/>
      <c r="G761" s="841"/>
      <c r="H761" s="842"/>
      <c r="I761" s="843"/>
      <c r="J761" s="843"/>
      <c r="K761" s="49"/>
      <c r="L761" s="49"/>
    </row>
    <row r="762" spans="5:12" ht="12.75">
      <c r="E762" s="840"/>
      <c r="F762" s="840"/>
      <c r="G762" s="841"/>
      <c r="H762" s="842"/>
      <c r="I762" s="843"/>
      <c r="J762" s="843"/>
      <c r="K762" s="49"/>
      <c r="L762" s="49"/>
    </row>
    <row r="763" spans="5:12" ht="12.75">
      <c r="E763" s="840"/>
      <c r="F763" s="840"/>
      <c r="G763" s="841"/>
      <c r="H763" s="842"/>
      <c r="I763" s="843"/>
      <c r="J763" s="843"/>
      <c r="K763" s="49"/>
      <c r="L763" s="49"/>
    </row>
    <row r="764" spans="5:12" ht="12.75">
      <c r="E764" s="840"/>
      <c r="F764" s="840"/>
      <c r="G764" s="841"/>
      <c r="H764" s="842"/>
      <c r="I764" s="843"/>
      <c r="J764" s="843"/>
      <c r="K764" s="49"/>
      <c r="L764" s="49"/>
    </row>
    <row r="765" spans="5:12" ht="12.75">
      <c r="E765" s="840"/>
      <c r="F765" s="840"/>
      <c r="G765" s="841"/>
      <c r="H765" s="842"/>
      <c r="I765" s="843"/>
      <c r="J765" s="843"/>
      <c r="K765" s="49"/>
      <c r="L765" s="49"/>
    </row>
    <row r="766" spans="5:12" ht="12.75">
      <c r="E766" s="840"/>
      <c r="F766" s="840"/>
      <c r="G766" s="841"/>
      <c r="H766" s="842"/>
      <c r="I766" s="843"/>
      <c r="J766" s="843"/>
      <c r="K766" s="49"/>
      <c r="L766" s="49"/>
    </row>
    <row r="767" spans="5:12" ht="12.75">
      <c r="E767" s="840"/>
      <c r="F767" s="840"/>
      <c r="G767" s="841"/>
      <c r="H767" s="842"/>
      <c r="I767" s="843"/>
      <c r="J767" s="843"/>
      <c r="K767" s="49"/>
      <c r="L767" s="49"/>
    </row>
    <row r="768" spans="5:12" ht="12.75">
      <c r="E768" s="840"/>
      <c r="F768" s="840"/>
      <c r="G768" s="841"/>
      <c r="H768" s="842"/>
      <c r="I768" s="843"/>
      <c r="J768" s="843"/>
      <c r="K768" s="49"/>
      <c r="L768" s="49"/>
    </row>
    <row r="769" spans="5:12" ht="12.75">
      <c r="E769" s="840"/>
      <c r="F769" s="840"/>
      <c r="G769" s="841"/>
      <c r="H769" s="842"/>
      <c r="I769" s="843"/>
      <c r="J769" s="843"/>
      <c r="K769" s="49"/>
      <c r="L769" s="49"/>
    </row>
    <row r="770" spans="5:12" ht="12.75">
      <c r="E770" s="840"/>
      <c r="F770" s="840"/>
      <c r="G770" s="841"/>
      <c r="H770" s="842"/>
      <c r="I770" s="843"/>
      <c r="J770" s="843"/>
      <c r="K770" s="49"/>
      <c r="L770" s="49"/>
    </row>
    <row r="771" spans="5:12" ht="12.75">
      <c r="E771" s="840"/>
      <c r="F771" s="840"/>
      <c r="G771" s="841"/>
      <c r="H771" s="842"/>
      <c r="I771" s="843"/>
      <c r="J771" s="843"/>
      <c r="K771" s="49"/>
      <c r="L771" s="49"/>
    </row>
    <row r="772" spans="5:12" ht="12.75">
      <c r="E772" s="840"/>
      <c r="F772" s="840"/>
      <c r="G772" s="841"/>
      <c r="H772" s="842"/>
      <c r="I772" s="843"/>
      <c r="J772" s="843"/>
      <c r="K772" s="49"/>
      <c r="L772" s="49"/>
    </row>
    <row r="773" spans="5:12" ht="12.75">
      <c r="E773" s="840"/>
      <c r="F773" s="840"/>
      <c r="G773" s="841"/>
      <c r="H773" s="842"/>
      <c r="I773" s="843"/>
      <c r="J773" s="843"/>
      <c r="K773" s="49"/>
      <c r="L773" s="49"/>
    </row>
    <row r="774" spans="5:12" ht="12.75">
      <c r="E774" s="840"/>
      <c r="F774" s="840"/>
      <c r="G774" s="841"/>
      <c r="H774" s="842"/>
      <c r="I774" s="843"/>
      <c r="J774" s="843"/>
      <c r="K774" s="49"/>
      <c r="L774" s="49"/>
    </row>
    <row r="775" spans="5:12" ht="12.75">
      <c r="E775" s="840"/>
      <c r="F775" s="840"/>
      <c r="G775" s="841"/>
      <c r="H775" s="842"/>
      <c r="I775" s="843"/>
      <c r="J775" s="843"/>
      <c r="K775" s="49"/>
      <c r="L775" s="49"/>
    </row>
    <row r="776" spans="5:12" ht="12.75">
      <c r="E776" s="840"/>
      <c r="F776" s="840"/>
      <c r="G776" s="841"/>
      <c r="H776" s="842"/>
      <c r="I776" s="843"/>
      <c r="J776" s="843"/>
      <c r="K776" s="49"/>
      <c r="L776" s="49"/>
    </row>
    <row r="777" spans="5:12" ht="12.75">
      <c r="E777" s="840"/>
      <c r="F777" s="840"/>
      <c r="G777" s="841"/>
      <c r="H777" s="842"/>
      <c r="I777" s="843"/>
      <c r="J777" s="843"/>
      <c r="K777" s="49"/>
      <c r="L777" s="49"/>
    </row>
    <row r="778" spans="5:12" ht="12.75">
      <c r="E778" s="840"/>
      <c r="F778" s="840"/>
      <c r="G778" s="841"/>
      <c r="H778" s="842"/>
      <c r="I778" s="843"/>
      <c r="J778" s="843"/>
      <c r="K778" s="49"/>
      <c r="L778" s="49"/>
    </row>
    <row r="779" spans="5:12" ht="12.75">
      <c r="E779" s="840"/>
      <c r="F779" s="840"/>
      <c r="G779" s="841"/>
      <c r="H779" s="842"/>
      <c r="I779" s="843"/>
      <c r="J779" s="843"/>
      <c r="K779" s="49"/>
      <c r="L779" s="49"/>
    </row>
    <row r="780" spans="5:12" ht="12.75">
      <c r="E780" s="840"/>
      <c r="F780" s="840"/>
      <c r="G780" s="841"/>
      <c r="H780" s="842"/>
      <c r="I780" s="843"/>
      <c r="J780" s="843"/>
      <c r="K780" s="49"/>
      <c r="L780" s="49"/>
    </row>
    <row r="781" spans="5:12" ht="12.75">
      <c r="E781" s="840"/>
      <c r="F781" s="840"/>
      <c r="G781" s="841"/>
      <c r="H781" s="842"/>
      <c r="I781" s="843"/>
      <c r="J781" s="843"/>
      <c r="K781" s="49"/>
      <c r="L781" s="49"/>
    </row>
    <row r="782" spans="5:12" ht="12.75">
      <c r="E782" s="840"/>
      <c r="F782" s="840"/>
      <c r="G782" s="841"/>
      <c r="H782" s="842"/>
      <c r="I782" s="843"/>
      <c r="J782" s="843"/>
      <c r="K782" s="49"/>
      <c r="L782" s="49"/>
    </row>
    <row r="783" spans="5:12" ht="12.75">
      <c r="E783" s="840"/>
      <c r="F783" s="840"/>
      <c r="G783" s="841"/>
      <c r="H783" s="842"/>
      <c r="I783" s="843"/>
      <c r="J783" s="843"/>
      <c r="K783" s="49"/>
      <c r="L783" s="49"/>
    </row>
    <row r="784" spans="5:12" ht="12.75">
      <c r="E784" s="840"/>
      <c r="F784" s="840"/>
      <c r="G784" s="841"/>
      <c r="H784" s="842"/>
      <c r="I784" s="843"/>
      <c r="J784" s="843"/>
      <c r="K784" s="49"/>
      <c r="L784" s="49"/>
    </row>
    <row r="785" spans="5:12" ht="12.75">
      <c r="E785" s="840"/>
      <c r="F785" s="840"/>
      <c r="G785" s="841"/>
      <c r="H785" s="842"/>
      <c r="I785" s="843"/>
      <c r="J785" s="843"/>
      <c r="K785" s="49"/>
      <c r="L785" s="49"/>
    </row>
    <row r="786" spans="5:12" ht="12.75">
      <c r="E786" s="840"/>
      <c r="F786" s="840"/>
      <c r="G786" s="841"/>
      <c r="H786" s="842"/>
      <c r="I786" s="843"/>
      <c r="J786" s="843"/>
      <c r="K786" s="49"/>
      <c r="L786" s="49"/>
    </row>
    <row r="787" spans="5:12" ht="12.75">
      <c r="E787" s="840"/>
      <c r="F787" s="840"/>
      <c r="G787" s="841"/>
      <c r="H787" s="842"/>
      <c r="I787" s="843"/>
      <c r="J787" s="843"/>
      <c r="K787" s="49"/>
      <c r="L787" s="49"/>
    </row>
    <row r="788" spans="5:12" ht="12.75">
      <c r="E788" s="840"/>
      <c r="F788" s="840"/>
      <c r="G788" s="841"/>
      <c r="H788" s="842"/>
      <c r="I788" s="843"/>
      <c r="J788" s="843"/>
      <c r="K788" s="49"/>
      <c r="L788" s="49"/>
    </row>
    <row r="789" spans="5:12" ht="12.75">
      <c r="E789" s="840"/>
      <c r="F789" s="840"/>
      <c r="G789" s="841"/>
      <c r="H789" s="842"/>
      <c r="I789" s="843"/>
      <c r="J789" s="843"/>
      <c r="K789" s="49"/>
      <c r="L789" s="49"/>
    </row>
    <row r="790" spans="5:12" ht="12.75">
      <c r="E790" s="840"/>
      <c r="F790" s="840"/>
      <c r="G790" s="841"/>
      <c r="H790" s="842"/>
      <c r="I790" s="843"/>
      <c r="J790" s="843"/>
      <c r="K790" s="49"/>
      <c r="L790" s="49"/>
    </row>
    <row r="791" spans="5:12" ht="12.75">
      <c r="E791" s="840"/>
      <c r="F791" s="840"/>
      <c r="G791" s="841"/>
      <c r="H791" s="842"/>
      <c r="I791" s="843"/>
      <c r="J791" s="843"/>
      <c r="K791" s="49"/>
      <c r="L791" s="49"/>
    </row>
    <row r="792" spans="5:12" ht="12.75">
      <c r="E792" s="840"/>
      <c r="F792" s="840"/>
      <c r="G792" s="841"/>
      <c r="H792" s="842"/>
      <c r="I792" s="843"/>
      <c r="J792" s="843"/>
      <c r="K792" s="49"/>
      <c r="L792" s="49"/>
    </row>
    <row r="793" spans="5:12" ht="12.75">
      <c r="E793" s="840"/>
      <c r="F793" s="840"/>
      <c r="G793" s="841"/>
      <c r="H793" s="842"/>
      <c r="I793" s="843"/>
      <c r="J793" s="843"/>
      <c r="K793" s="49"/>
      <c r="L793" s="49"/>
    </row>
    <row r="794" spans="5:12" ht="12.75">
      <c r="E794" s="840"/>
      <c r="F794" s="840"/>
      <c r="G794" s="841"/>
      <c r="H794" s="842"/>
      <c r="I794" s="843"/>
      <c r="J794" s="843"/>
      <c r="K794" s="49"/>
      <c r="L794" s="49"/>
    </row>
    <row r="795" spans="5:12" ht="12.75">
      <c r="E795" s="840"/>
      <c r="F795" s="840"/>
      <c r="G795" s="841"/>
      <c r="H795" s="842"/>
      <c r="I795" s="843"/>
      <c r="J795" s="843"/>
      <c r="K795" s="49"/>
      <c r="L795" s="49"/>
    </row>
    <row r="796" spans="5:12" ht="12.75">
      <c r="E796" s="840"/>
      <c r="F796" s="840"/>
      <c r="G796" s="841"/>
      <c r="H796" s="842"/>
      <c r="I796" s="843"/>
      <c r="J796" s="843"/>
      <c r="K796" s="49"/>
      <c r="L796" s="49"/>
    </row>
    <row r="797" spans="5:12" ht="12.75">
      <c r="E797" s="840"/>
      <c r="F797" s="840"/>
      <c r="G797" s="841"/>
      <c r="H797" s="842"/>
      <c r="I797" s="843"/>
      <c r="J797" s="843"/>
      <c r="K797" s="49"/>
      <c r="L797" s="49"/>
    </row>
    <row r="798" spans="5:12" ht="12.75">
      <c r="E798" s="840"/>
      <c r="F798" s="840"/>
      <c r="G798" s="841"/>
      <c r="H798" s="842"/>
      <c r="I798" s="843"/>
      <c r="J798" s="843"/>
      <c r="K798" s="49"/>
      <c r="L798" s="49"/>
    </row>
    <row r="799" spans="5:12" ht="12.75">
      <c r="E799" s="840"/>
      <c r="F799" s="840"/>
      <c r="G799" s="841"/>
      <c r="H799" s="842"/>
      <c r="I799" s="843"/>
      <c r="J799" s="843"/>
      <c r="K799" s="49"/>
      <c r="L799" s="49"/>
    </row>
    <row r="800" spans="5:12" ht="12.75">
      <c r="E800" s="840"/>
      <c r="F800" s="840"/>
      <c r="G800" s="841"/>
      <c r="H800" s="842"/>
      <c r="I800" s="843"/>
      <c r="J800" s="843"/>
      <c r="K800" s="49"/>
      <c r="L800" s="49"/>
    </row>
    <row r="801" spans="5:12" ht="12.75">
      <c r="E801" s="840"/>
      <c r="F801" s="840"/>
      <c r="G801" s="841"/>
      <c r="H801" s="842"/>
      <c r="I801" s="843"/>
      <c r="J801" s="843"/>
      <c r="K801" s="49"/>
      <c r="L801" s="49"/>
    </row>
    <row r="802" spans="5:12" ht="12.75">
      <c r="E802" s="840"/>
      <c r="F802" s="840"/>
      <c r="G802" s="841"/>
      <c r="H802" s="842"/>
      <c r="I802" s="843"/>
      <c r="J802" s="843"/>
      <c r="K802" s="49"/>
      <c r="L802" s="49"/>
    </row>
    <row r="803" spans="5:12" ht="12.75">
      <c r="E803" s="840"/>
      <c r="F803" s="840"/>
      <c r="G803" s="841"/>
      <c r="H803" s="842"/>
      <c r="I803" s="843"/>
      <c r="J803" s="843"/>
      <c r="K803" s="49"/>
      <c r="L803" s="49"/>
    </row>
    <row r="804" spans="5:12" ht="12.75">
      <c r="E804" s="840"/>
      <c r="F804" s="840"/>
      <c r="G804" s="841"/>
      <c r="H804" s="842"/>
      <c r="I804" s="843"/>
      <c r="J804" s="843"/>
      <c r="K804" s="49"/>
      <c r="L804" s="49"/>
    </row>
    <row r="805" spans="5:12" ht="12.75">
      <c r="E805" s="840"/>
      <c r="F805" s="840"/>
      <c r="G805" s="841"/>
      <c r="H805" s="842"/>
      <c r="I805" s="843"/>
      <c r="J805" s="843"/>
      <c r="K805" s="49"/>
      <c r="L805" s="49"/>
    </row>
    <row r="806" spans="5:12" ht="12.75">
      <c r="E806" s="840"/>
      <c r="F806" s="840"/>
      <c r="G806" s="841"/>
      <c r="H806" s="842"/>
      <c r="I806" s="843"/>
      <c r="J806" s="843"/>
      <c r="K806" s="49"/>
      <c r="L806" s="49"/>
    </row>
    <row r="807" spans="5:12" ht="12.75">
      <c r="E807" s="840"/>
      <c r="F807" s="840"/>
      <c r="G807" s="841"/>
      <c r="H807" s="842"/>
      <c r="I807" s="843"/>
      <c r="J807" s="843"/>
      <c r="K807" s="49"/>
      <c r="L807" s="49"/>
    </row>
    <row r="808" spans="5:12" ht="12.75">
      <c r="E808" s="840"/>
      <c r="F808" s="840"/>
      <c r="G808" s="841"/>
      <c r="H808" s="842"/>
      <c r="I808" s="843"/>
      <c r="J808" s="843"/>
      <c r="K808" s="49"/>
      <c r="L808" s="49"/>
    </row>
    <row r="809" spans="5:12" ht="12.75">
      <c r="E809" s="840"/>
      <c r="F809" s="840"/>
      <c r="G809" s="841"/>
      <c r="H809" s="842"/>
      <c r="I809" s="843"/>
      <c r="J809" s="843"/>
      <c r="K809" s="49"/>
      <c r="L809" s="49"/>
    </row>
    <row r="810" spans="5:12" ht="12.75">
      <c r="E810" s="840"/>
      <c r="F810" s="840"/>
      <c r="G810" s="841"/>
      <c r="H810" s="842"/>
      <c r="I810" s="843"/>
      <c r="J810" s="843"/>
      <c r="K810" s="49"/>
      <c r="L810" s="49"/>
    </row>
    <row r="811" spans="5:12" ht="12.75">
      <c r="E811" s="840"/>
      <c r="F811" s="840"/>
      <c r="G811" s="841"/>
      <c r="H811" s="842"/>
      <c r="I811" s="843"/>
      <c r="J811" s="843"/>
      <c r="K811" s="49"/>
      <c r="L811" s="49"/>
    </row>
    <row r="812" spans="5:12" ht="12.75">
      <c r="E812" s="840"/>
      <c r="F812" s="840"/>
      <c r="G812" s="841"/>
      <c r="H812" s="842"/>
      <c r="I812" s="843"/>
      <c r="J812" s="843"/>
      <c r="K812" s="49"/>
      <c r="L812" s="49"/>
    </row>
    <row r="813" spans="5:12" ht="12.75">
      <c r="E813" s="840"/>
      <c r="F813" s="840"/>
      <c r="G813" s="841"/>
      <c r="H813" s="842"/>
      <c r="I813" s="843"/>
      <c r="J813" s="843"/>
      <c r="K813" s="49"/>
      <c r="L813" s="49"/>
    </row>
    <row r="814" spans="5:12" ht="12.75">
      <c r="E814" s="840"/>
      <c r="F814" s="840"/>
      <c r="G814" s="841"/>
      <c r="H814" s="842"/>
      <c r="I814" s="843"/>
      <c r="J814" s="843"/>
      <c r="K814" s="49"/>
      <c r="L814" s="49"/>
    </row>
    <row r="815" spans="5:12" ht="12.75">
      <c r="E815" s="840"/>
      <c r="F815" s="840"/>
      <c r="G815" s="841"/>
      <c r="H815" s="842"/>
      <c r="I815" s="843"/>
      <c r="J815" s="843"/>
      <c r="K815" s="49"/>
      <c r="L815" s="49"/>
    </row>
    <row r="816" spans="5:12" ht="12.75">
      <c r="E816" s="840"/>
      <c r="F816" s="840"/>
      <c r="G816" s="841"/>
      <c r="H816" s="842"/>
      <c r="I816" s="843"/>
      <c r="J816" s="843"/>
      <c r="K816" s="49"/>
      <c r="L816" s="49"/>
    </row>
    <row r="817" spans="5:12" ht="12.75">
      <c r="E817" s="840"/>
      <c r="F817" s="840"/>
      <c r="G817" s="841"/>
      <c r="H817" s="842"/>
      <c r="I817" s="843"/>
      <c r="J817" s="843"/>
      <c r="K817" s="49"/>
      <c r="L817" s="49"/>
    </row>
    <row r="818" spans="5:12" ht="12.75">
      <c r="E818" s="840"/>
      <c r="F818" s="840"/>
      <c r="G818" s="841"/>
      <c r="H818" s="842"/>
      <c r="I818" s="843"/>
      <c r="J818" s="843"/>
      <c r="K818" s="49"/>
      <c r="L818" s="49"/>
    </row>
    <row r="819" spans="5:12" ht="12.75">
      <c r="E819" s="840"/>
      <c r="F819" s="840"/>
      <c r="G819" s="841"/>
      <c r="H819" s="842"/>
      <c r="I819" s="843"/>
      <c r="J819" s="843"/>
      <c r="K819" s="49"/>
      <c r="L819" s="49"/>
    </row>
    <row r="820" spans="5:12" ht="12.75">
      <c r="E820" s="840"/>
      <c r="F820" s="840"/>
      <c r="G820" s="841"/>
      <c r="H820" s="842"/>
      <c r="I820" s="843"/>
      <c r="J820" s="843"/>
      <c r="K820" s="49"/>
      <c r="L820" s="49"/>
    </row>
    <row r="821" spans="5:12" ht="12.75">
      <c r="E821" s="840"/>
      <c r="F821" s="840"/>
      <c r="G821" s="841"/>
      <c r="H821" s="842"/>
      <c r="I821" s="843"/>
      <c r="J821" s="843"/>
      <c r="K821" s="49"/>
      <c r="L821" s="49"/>
    </row>
    <row r="822" spans="7:10" ht="12.75">
      <c r="G822" s="844" t="s">
        <v>537</v>
      </c>
      <c r="H822" s="845"/>
      <c r="I822" s="844"/>
      <c r="J822" s="844"/>
    </row>
    <row r="823" spans="2:10" ht="12.75">
      <c r="B823" s="846" t="s">
        <v>403</v>
      </c>
      <c r="C823" s="846"/>
      <c r="G823" s="847">
        <f>G46+G85</f>
        <v>0</v>
      </c>
      <c r="H823" s="848"/>
      <c r="I823" s="849"/>
      <c r="J823" s="850"/>
    </row>
    <row r="824" spans="8:9" ht="12.75">
      <c r="H824" s="851"/>
      <c r="I824" s="852"/>
    </row>
    <row r="825" spans="2:3" ht="12.75">
      <c r="B825" s="852" t="s">
        <v>565</v>
      </c>
      <c r="C825" s="852"/>
    </row>
    <row r="826" spans="7:8" ht="12.75">
      <c r="G826" s="853"/>
      <c r="H826" s="851"/>
    </row>
  </sheetData>
  <sheetProtection sheet="1"/>
  <mergeCells count="64">
    <mergeCell ref="B186:E186"/>
    <mergeCell ref="B188:E188"/>
    <mergeCell ref="B191:E191"/>
    <mergeCell ref="B192:E192"/>
    <mergeCell ref="B173:E173"/>
    <mergeCell ref="B174:E174"/>
    <mergeCell ref="B177:E177"/>
    <mergeCell ref="B180:E180"/>
    <mergeCell ref="B184:E184"/>
    <mergeCell ref="B185:E185"/>
    <mergeCell ref="B147:E147"/>
    <mergeCell ref="B149:E149"/>
    <mergeCell ref="B152:E152"/>
    <mergeCell ref="B153:E153"/>
    <mergeCell ref="B169:E169"/>
    <mergeCell ref="B170:E170"/>
    <mergeCell ref="B134:E134"/>
    <mergeCell ref="B135:E135"/>
    <mergeCell ref="B138:E138"/>
    <mergeCell ref="B141:E141"/>
    <mergeCell ref="B145:E145"/>
    <mergeCell ref="B146:E146"/>
    <mergeCell ref="B108:E108"/>
    <mergeCell ref="B110:E110"/>
    <mergeCell ref="B113:E113"/>
    <mergeCell ref="B114:E114"/>
    <mergeCell ref="B130:E130"/>
    <mergeCell ref="B131:E131"/>
    <mergeCell ref="B95:E95"/>
    <mergeCell ref="B96:E96"/>
    <mergeCell ref="B99:E99"/>
    <mergeCell ref="B102:E102"/>
    <mergeCell ref="B106:E106"/>
    <mergeCell ref="B107:E107"/>
    <mergeCell ref="B69:E69"/>
    <mergeCell ref="B71:E71"/>
    <mergeCell ref="B74:E74"/>
    <mergeCell ref="B75:E75"/>
    <mergeCell ref="B91:E91"/>
    <mergeCell ref="B92:E92"/>
    <mergeCell ref="B56:E56"/>
    <mergeCell ref="B57:E57"/>
    <mergeCell ref="B60:E60"/>
    <mergeCell ref="B63:E63"/>
    <mergeCell ref="B67:E67"/>
    <mergeCell ref="B68:E68"/>
    <mergeCell ref="B30:E30"/>
    <mergeCell ref="B32:E32"/>
    <mergeCell ref="B35:E35"/>
    <mergeCell ref="B36:E36"/>
    <mergeCell ref="B52:E52"/>
    <mergeCell ref="B53:E53"/>
    <mergeCell ref="B17:E17"/>
    <mergeCell ref="B18:E18"/>
    <mergeCell ref="B21:E21"/>
    <mergeCell ref="B24:E24"/>
    <mergeCell ref="B28:E28"/>
    <mergeCell ref="B29:E29"/>
    <mergeCell ref="F5:G5"/>
    <mergeCell ref="F6:G6"/>
    <mergeCell ref="F7:G7"/>
    <mergeCell ref="F8:G8"/>
    <mergeCell ref="B13:E13"/>
    <mergeCell ref="B14:E14"/>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255" man="1"/>
    <brk id="202" max="255" man="1"/>
  </rowBreaks>
  <legacyDrawing r:id="rId2"/>
</worksheet>
</file>

<file path=xl/worksheets/sheet6.xml><?xml version="1.0" encoding="utf-8"?>
<worksheet xmlns="http://schemas.openxmlformats.org/spreadsheetml/2006/main" xmlns:r="http://schemas.openxmlformats.org/officeDocument/2006/relationships">
  <dimension ref="B1:AB42"/>
  <sheetViews>
    <sheetView zoomScalePageLayoutView="0" workbookViewId="0" topLeftCell="A1">
      <selection activeCell="D4" sqref="D4"/>
    </sheetView>
  </sheetViews>
  <sheetFormatPr defaultColWidth="9.140625" defaultRowHeight="12.75"/>
  <cols>
    <col min="1" max="1" width="1.7109375" style="36" customWidth="1"/>
    <col min="2" max="2" width="1.8515625" style="36" customWidth="1"/>
    <col min="3" max="3" width="23.00390625" style="36" customWidth="1"/>
    <col min="4" max="4" width="8.7109375" style="35" customWidth="1"/>
    <col min="5" max="21" width="6.7109375" style="67" customWidth="1"/>
    <col min="22" max="22" width="8.7109375" style="147" customWidth="1"/>
    <col min="23" max="16384" width="9.140625" style="36" customWidth="1"/>
  </cols>
  <sheetData>
    <row r="1" ht="15.75">
      <c r="B1" s="469" t="s">
        <v>394</v>
      </c>
    </row>
    <row r="2" ht="13.5">
      <c r="B2" s="38"/>
    </row>
    <row r="3" spans="2:22" ht="13.5">
      <c r="B3" s="35"/>
      <c r="C3" s="53" t="s">
        <v>48</v>
      </c>
      <c r="D3" s="35">
        <f>DetailedBudget!C2</f>
        <v>0</v>
      </c>
      <c r="F3" s="68"/>
      <c r="U3" s="580" t="s">
        <v>393</v>
      </c>
      <c r="V3" s="148"/>
    </row>
    <row r="4" spans="2:4" ht="13.5">
      <c r="B4" s="38"/>
      <c r="C4" s="53" t="s">
        <v>400</v>
      </c>
      <c r="D4" s="35">
        <f>DetailedBudget!C3</f>
        <v>0</v>
      </c>
    </row>
    <row r="5" ht="13.5">
      <c r="B5" s="38"/>
    </row>
    <row r="6" ht="14.25" thickBot="1">
      <c r="B6" s="38"/>
    </row>
    <row r="7" spans="2:23" s="38" customFormat="1" ht="14.25" thickBot="1">
      <c r="B7" s="68" t="s">
        <v>401</v>
      </c>
      <c r="C7" s="68"/>
      <c r="D7" s="162" t="s">
        <v>510</v>
      </c>
      <c r="E7" s="149" t="s">
        <v>406</v>
      </c>
      <c r="F7" s="149" t="s">
        <v>406</v>
      </c>
      <c r="G7" s="149" t="s">
        <v>406</v>
      </c>
      <c r="H7" s="149" t="s">
        <v>406</v>
      </c>
      <c r="I7" s="149" t="s">
        <v>406</v>
      </c>
      <c r="J7" s="149" t="s">
        <v>406</v>
      </c>
      <c r="K7" s="149" t="s">
        <v>406</v>
      </c>
      <c r="L7" s="149" t="s">
        <v>406</v>
      </c>
      <c r="M7" s="149" t="s">
        <v>406</v>
      </c>
      <c r="N7" s="149" t="s">
        <v>406</v>
      </c>
      <c r="O7" s="149" t="s">
        <v>406</v>
      </c>
      <c r="P7" s="149" t="s">
        <v>406</v>
      </c>
      <c r="Q7" s="149" t="s">
        <v>406</v>
      </c>
      <c r="R7" s="149" t="s">
        <v>406</v>
      </c>
      <c r="S7" s="149" t="s">
        <v>406</v>
      </c>
      <c r="T7" s="149" t="s">
        <v>406</v>
      </c>
      <c r="U7" s="149" t="s">
        <v>406</v>
      </c>
      <c r="V7" s="150" t="s">
        <v>367</v>
      </c>
      <c r="W7" s="34"/>
    </row>
    <row r="8" spans="2:23" s="39" customFormat="1" ht="14.25" thickBot="1">
      <c r="B8" s="163"/>
      <c r="C8" s="164" t="s">
        <v>404</v>
      </c>
      <c r="D8" s="165"/>
      <c r="E8" s="151" t="s">
        <v>42</v>
      </c>
      <c r="F8" s="69">
        <f>+E42</f>
        <v>0</v>
      </c>
      <c r="G8" s="69">
        <f aca="true" t="shared" si="0" ref="G8:U8">+F42</f>
        <v>0</v>
      </c>
      <c r="H8" s="69">
        <f t="shared" si="0"/>
        <v>0</v>
      </c>
      <c r="I8" s="69">
        <f t="shared" si="0"/>
        <v>0</v>
      </c>
      <c r="J8" s="69">
        <f t="shared" si="0"/>
        <v>0</v>
      </c>
      <c r="K8" s="69">
        <f t="shared" si="0"/>
        <v>0</v>
      </c>
      <c r="L8" s="69">
        <f t="shared" si="0"/>
        <v>0</v>
      </c>
      <c r="M8" s="69">
        <f t="shared" si="0"/>
        <v>0</v>
      </c>
      <c r="N8" s="69">
        <f t="shared" si="0"/>
        <v>0</v>
      </c>
      <c r="O8" s="69">
        <f t="shared" si="0"/>
        <v>0</v>
      </c>
      <c r="P8" s="69">
        <f t="shared" si="0"/>
        <v>0</v>
      </c>
      <c r="Q8" s="69">
        <f t="shared" si="0"/>
        <v>0</v>
      </c>
      <c r="R8" s="69">
        <f t="shared" si="0"/>
        <v>0</v>
      </c>
      <c r="S8" s="69">
        <f t="shared" si="0"/>
        <v>0</v>
      </c>
      <c r="T8" s="69">
        <f t="shared" si="0"/>
        <v>0</v>
      </c>
      <c r="U8" s="69">
        <f t="shared" si="0"/>
        <v>0</v>
      </c>
      <c r="V8" s="152"/>
      <c r="W8" s="41"/>
    </row>
    <row r="9" spans="2:22" ht="13.5">
      <c r="B9" s="166"/>
      <c r="C9" s="167"/>
      <c r="D9" s="154"/>
      <c r="E9" s="153"/>
      <c r="F9" s="70"/>
      <c r="G9" s="70"/>
      <c r="H9" s="70"/>
      <c r="I9" s="70"/>
      <c r="J9" s="70"/>
      <c r="K9" s="70"/>
      <c r="L9" s="70"/>
      <c r="M9" s="70"/>
      <c r="N9" s="70"/>
      <c r="O9" s="70"/>
      <c r="P9" s="70"/>
      <c r="Q9" s="70"/>
      <c r="R9" s="70"/>
      <c r="S9" s="70"/>
      <c r="T9" s="70"/>
      <c r="U9" s="70"/>
      <c r="V9" s="154">
        <f aca="true" t="shared" si="1" ref="V9:V17">SUM(E9:U9)</f>
        <v>0</v>
      </c>
    </row>
    <row r="10" spans="2:28" ht="13.5">
      <c r="B10" s="166"/>
      <c r="C10" s="168"/>
      <c r="D10" s="154"/>
      <c r="E10" s="153"/>
      <c r="F10" s="70"/>
      <c r="G10" s="70"/>
      <c r="H10" s="70"/>
      <c r="I10" s="70"/>
      <c r="J10" s="70"/>
      <c r="K10" s="70"/>
      <c r="L10" s="70"/>
      <c r="M10" s="70"/>
      <c r="N10" s="70"/>
      <c r="O10" s="70"/>
      <c r="P10" s="70"/>
      <c r="Q10" s="70"/>
      <c r="R10" s="70"/>
      <c r="S10" s="70"/>
      <c r="T10" s="70"/>
      <c r="U10" s="70"/>
      <c r="V10" s="154">
        <f t="shared" si="1"/>
        <v>0</v>
      </c>
      <c r="W10" s="37"/>
      <c r="X10" s="37"/>
      <c r="Y10" s="37"/>
      <c r="Z10" s="37"/>
      <c r="AA10" s="37"/>
      <c r="AB10" s="37"/>
    </row>
    <row r="11" spans="2:28" ht="13.5">
      <c r="B11" s="166"/>
      <c r="C11" s="168"/>
      <c r="D11" s="154"/>
      <c r="E11" s="153"/>
      <c r="F11" s="70"/>
      <c r="G11" s="70"/>
      <c r="H11" s="70"/>
      <c r="I11" s="70"/>
      <c r="J11" s="70"/>
      <c r="K11" s="70"/>
      <c r="L11" s="70"/>
      <c r="M11" s="70"/>
      <c r="N11" s="70"/>
      <c r="O11" s="70"/>
      <c r="P11" s="70"/>
      <c r="Q11" s="70"/>
      <c r="R11" s="70"/>
      <c r="S11" s="70"/>
      <c r="T11" s="70"/>
      <c r="U11" s="70"/>
      <c r="V11" s="154">
        <f t="shared" si="1"/>
        <v>0</v>
      </c>
      <c r="W11" s="37"/>
      <c r="X11" s="37"/>
      <c r="Y11" s="37"/>
      <c r="Z11" s="37"/>
      <c r="AA11" s="37"/>
      <c r="AB11" s="37"/>
    </row>
    <row r="12" spans="2:28" ht="13.5">
      <c r="B12" s="166"/>
      <c r="C12" s="168"/>
      <c r="D12" s="154"/>
      <c r="E12" s="153"/>
      <c r="F12" s="70"/>
      <c r="G12" s="70"/>
      <c r="H12" s="70"/>
      <c r="I12" s="70"/>
      <c r="J12" s="70"/>
      <c r="K12" s="70"/>
      <c r="L12" s="70"/>
      <c r="M12" s="70"/>
      <c r="N12" s="70"/>
      <c r="O12" s="70"/>
      <c r="P12" s="70"/>
      <c r="Q12" s="70"/>
      <c r="R12" s="70"/>
      <c r="S12" s="70"/>
      <c r="T12" s="70"/>
      <c r="U12" s="70"/>
      <c r="V12" s="154">
        <f t="shared" si="1"/>
        <v>0</v>
      </c>
      <c r="W12" s="37"/>
      <c r="X12" s="37"/>
      <c r="Y12" s="37"/>
      <c r="Z12" s="37"/>
      <c r="AA12" s="37"/>
      <c r="AB12" s="37"/>
    </row>
    <row r="13" spans="2:28" ht="13.5">
      <c r="B13" s="166"/>
      <c r="C13" s="168"/>
      <c r="D13" s="154"/>
      <c r="E13" s="153"/>
      <c r="F13" s="70"/>
      <c r="G13" s="70"/>
      <c r="H13" s="70"/>
      <c r="I13" s="70"/>
      <c r="J13" s="70"/>
      <c r="K13" s="70"/>
      <c r="L13" s="70"/>
      <c r="M13" s="70"/>
      <c r="N13" s="70"/>
      <c r="O13" s="70"/>
      <c r="P13" s="70"/>
      <c r="Q13" s="70"/>
      <c r="R13" s="70"/>
      <c r="S13" s="70"/>
      <c r="T13" s="70"/>
      <c r="U13" s="70"/>
      <c r="V13" s="154">
        <f t="shared" si="1"/>
        <v>0</v>
      </c>
      <c r="W13" s="37"/>
      <c r="X13" s="37"/>
      <c r="Y13" s="37"/>
      <c r="Z13" s="37"/>
      <c r="AA13" s="37"/>
      <c r="AB13" s="37"/>
    </row>
    <row r="14" spans="2:28" ht="13.5">
      <c r="B14" s="67"/>
      <c r="C14" s="168"/>
      <c r="D14" s="154"/>
      <c r="E14" s="153"/>
      <c r="F14" s="70"/>
      <c r="G14" s="70"/>
      <c r="H14" s="70"/>
      <c r="I14" s="70"/>
      <c r="J14" s="70"/>
      <c r="K14" s="70"/>
      <c r="L14" s="70"/>
      <c r="M14" s="70"/>
      <c r="N14" s="70"/>
      <c r="O14" s="70"/>
      <c r="P14" s="70"/>
      <c r="Q14" s="70"/>
      <c r="R14" s="70"/>
      <c r="S14" s="70"/>
      <c r="T14" s="70"/>
      <c r="U14" s="70"/>
      <c r="V14" s="154">
        <f t="shared" si="1"/>
        <v>0</v>
      </c>
      <c r="W14" s="37"/>
      <c r="X14" s="37"/>
      <c r="Y14" s="37"/>
      <c r="Z14" s="37"/>
      <c r="AA14" s="37"/>
      <c r="AB14" s="37"/>
    </row>
    <row r="15" spans="2:28" ht="13.5">
      <c r="B15" s="67"/>
      <c r="C15" s="168"/>
      <c r="D15" s="154"/>
      <c r="E15" s="153"/>
      <c r="F15" s="70"/>
      <c r="G15" s="70"/>
      <c r="H15" s="70"/>
      <c r="I15" s="70"/>
      <c r="J15" s="70"/>
      <c r="K15" s="70"/>
      <c r="L15" s="70"/>
      <c r="M15" s="70"/>
      <c r="N15" s="70"/>
      <c r="O15" s="70"/>
      <c r="P15" s="70"/>
      <c r="Q15" s="70"/>
      <c r="R15" s="70"/>
      <c r="S15" s="70"/>
      <c r="T15" s="70"/>
      <c r="U15" s="70"/>
      <c r="V15" s="154">
        <f t="shared" si="1"/>
        <v>0</v>
      </c>
      <c r="W15" s="37"/>
      <c r="X15" s="37"/>
      <c r="Y15" s="37"/>
      <c r="Z15" s="37"/>
      <c r="AA15" s="37"/>
      <c r="AB15" s="37"/>
    </row>
    <row r="16" spans="2:28" ht="13.5">
      <c r="B16" s="532"/>
      <c r="C16" s="168"/>
      <c r="D16" s="154"/>
      <c r="E16" s="153"/>
      <c r="F16" s="70"/>
      <c r="G16" s="70"/>
      <c r="H16" s="70"/>
      <c r="I16" s="70"/>
      <c r="J16" s="70"/>
      <c r="K16" s="70"/>
      <c r="L16" s="70"/>
      <c r="M16" s="70"/>
      <c r="N16" s="70"/>
      <c r="O16" s="70"/>
      <c r="P16" s="70"/>
      <c r="Q16" s="70"/>
      <c r="R16" s="70"/>
      <c r="S16" s="70"/>
      <c r="T16" s="70"/>
      <c r="U16" s="70"/>
      <c r="V16" s="154">
        <f t="shared" si="1"/>
        <v>0</v>
      </c>
      <c r="W16" s="37"/>
      <c r="X16" s="37"/>
      <c r="Y16" s="37"/>
      <c r="Z16" s="37"/>
      <c r="AA16" s="37"/>
      <c r="AB16" s="37"/>
    </row>
    <row r="17" spans="2:28" ht="14.25" thickBot="1">
      <c r="B17" s="67"/>
      <c r="C17" s="169"/>
      <c r="D17" s="156"/>
      <c r="E17" s="155"/>
      <c r="F17" s="71"/>
      <c r="G17" s="71"/>
      <c r="H17" s="71"/>
      <c r="I17" s="71"/>
      <c r="J17" s="71"/>
      <c r="K17" s="71"/>
      <c r="L17" s="71"/>
      <c r="M17" s="71"/>
      <c r="N17" s="71"/>
      <c r="O17" s="70"/>
      <c r="P17" s="71"/>
      <c r="Q17" s="71"/>
      <c r="R17" s="71"/>
      <c r="S17" s="71"/>
      <c r="T17" s="71"/>
      <c r="U17" s="71"/>
      <c r="V17" s="156">
        <f t="shared" si="1"/>
        <v>0</v>
      </c>
      <c r="W17" s="37"/>
      <c r="X17" s="37"/>
      <c r="Y17" s="37"/>
      <c r="Z17" s="37"/>
      <c r="AA17" s="37"/>
      <c r="AB17" s="37"/>
    </row>
    <row r="18" spans="2:28" s="38" customFormat="1" ht="14.25" thickBot="1">
      <c r="B18" s="68"/>
      <c r="C18" s="170" t="s">
        <v>403</v>
      </c>
      <c r="D18" s="157">
        <f>SUM(D9:D17)</f>
        <v>0</v>
      </c>
      <c r="E18" s="72">
        <f>SUM(E8:E17)</f>
        <v>0</v>
      </c>
      <c r="F18" s="72">
        <f aca="true" t="shared" si="2" ref="F18:U18">SUM(F8:F17)</f>
        <v>0</v>
      </c>
      <c r="G18" s="72">
        <f t="shared" si="2"/>
        <v>0</v>
      </c>
      <c r="H18" s="72">
        <f t="shared" si="2"/>
        <v>0</v>
      </c>
      <c r="I18" s="72">
        <f t="shared" si="2"/>
        <v>0</v>
      </c>
      <c r="J18" s="72">
        <f t="shared" si="2"/>
        <v>0</v>
      </c>
      <c r="K18" s="72">
        <f t="shared" si="2"/>
        <v>0</v>
      </c>
      <c r="L18" s="72">
        <f t="shared" si="2"/>
        <v>0</v>
      </c>
      <c r="M18" s="72">
        <f t="shared" si="2"/>
        <v>0</v>
      </c>
      <c r="N18" s="72">
        <f t="shared" si="2"/>
        <v>0</v>
      </c>
      <c r="O18" s="72">
        <f t="shared" si="2"/>
        <v>0</v>
      </c>
      <c r="P18" s="72">
        <f t="shared" si="2"/>
        <v>0</v>
      </c>
      <c r="Q18" s="72">
        <f t="shared" si="2"/>
        <v>0</v>
      </c>
      <c r="R18" s="72">
        <f t="shared" si="2"/>
        <v>0</v>
      </c>
      <c r="S18" s="72">
        <f t="shared" si="2"/>
        <v>0</v>
      </c>
      <c r="T18" s="72">
        <f t="shared" si="2"/>
        <v>0</v>
      </c>
      <c r="U18" s="72">
        <f t="shared" si="2"/>
        <v>0</v>
      </c>
      <c r="V18" s="157">
        <f>SUM(V9:V17)</f>
        <v>0</v>
      </c>
      <c r="W18" s="43"/>
      <c r="X18" s="43"/>
      <c r="Y18" s="43"/>
      <c r="Z18" s="43"/>
      <c r="AA18" s="43"/>
      <c r="AB18" s="43"/>
    </row>
    <row r="19" spans="2:28" s="38" customFormat="1" ht="14.25" thickBot="1">
      <c r="B19" s="44"/>
      <c r="C19" s="44"/>
      <c r="D19" s="60"/>
      <c r="E19" s="73"/>
      <c r="F19" s="73"/>
      <c r="G19" s="73"/>
      <c r="H19" s="73"/>
      <c r="I19" s="73"/>
      <c r="J19" s="73"/>
      <c r="K19" s="73"/>
      <c r="L19" s="73"/>
      <c r="M19" s="73"/>
      <c r="N19" s="73"/>
      <c r="O19" s="73"/>
      <c r="P19" s="73"/>
      <c r="Q19" s="73"/>
      <c r="R19" s="73"/>
      <c r="S19" s="73"/>
      <c r="T19" s="73"/>
      <c r="U19" s="73"/>
      <c r="V19" s="158"/>
      <c r="W19" s="43"/>
      <c r="X19" s="43"/>
      <c r="Y19" s="43"/>
      <c r="Z19" s="43"/>
      <c r="AA19" s="43"/>
      <c r="AB19" s="43"/>
    </row>
    <row r="20" spans="2:22" ht="14.25" thickBot="1">
      <c r="B20" s="38" t="s">
        <v>402</v>
      </c>
      <c r="C20" s="52"/>
      <c r="D20" s="59" t="s">
        <v>80</v>
      </c>
      <c r="E20" s="149" t="s">
        <v>406</v>
      </c>
      <c r="F20" s="149" t="s">
        <v>406</v>
      </c>
      <c r="G20" s="149" t="s">
        <v>406</v>
      </c>
      <c r="H20" s="149" t="s">
        <v>406</v>
      </c>
      <c r="I20" s="149" t="s">
        <v>406</v>
      </c>
      <c r="J20" s="149" t="s">
        <v>406</v>
      </c>
      <c r="K20" s="149" t="s">
        <v>406</v>
      </c>
      <c r="L20" s="149" t="s">
        <v>406</v>
      </c>
      <c r="M20" s="149" t="s">
        <v>406</v>
      </c>
      <c r="N20" s="149" t="s">
        <v>406</v>
      </c>
      <c r="O20" s="149" t="s">
        <v>406</v>
      </c>
      <c r="P20" s="149" t="s">
        <v>406</v>
      </c>
      <c r="Q20" s="149" t="s">
        <v>406</v>
      </c>
      <c r="R20" s="149" t="s">
        <v>406</v>
      </c>
      <c r="S20" s="149" t="s">
        <v>406</v>
      </c>
      <c r="T20" s="149" t="s">
        <v>406</v>
      </c>
      <c r="U20" s="149" t="s">
        <v>406</v>
      </c>
      <c r="V20" s="150" t="s">
        <v>367</v>
      </c>
    </row>
    <row r="21" spans="2:22" ht="13.5">
      <c r="B21" s="24"/>
      <c r="C21" s="54" t="s">
        <v>427</v>
      </c>
      <c r="D21" s="645">
        <f>DetailedBudget!K148</f>
        <v>0</v>
      </c>
      <c r="E21" s="74"/>
      <c r="F21" s="74"/>
      <c r="G21" s="74"/>
      <c r="H21" s="75"/>
      <c r="I21" s="75"/>
      <c r="J21" s="75"/>
      <c r="K21" s="75"/>
      <c r="L21" s="75"/>
      <c r="M21" s="75"/>
      <c r="N21" s="75"/>
      <c r="O21" s="75"/>
      <c r="P21" s="75"/>
      <c r="Q21" s="75"/>
      <c r="R21" s="75"/>
      <c r="S21" s="75"/>
      <c r="T21" s="75"/>
      <c r="U21" s="75"/>
      <c r="V21" s="154">
        <f>SUM(E21:U21)</f>
        <v>0</v>
      </c>
    </row>
    <row r="22" spans="2:22" ht="13.5">
      <c r="B22" s="24"/>
      <c r="C22" s="54" t="s">
        <v>169</v>
      </c>
      <c r="D22" s="645">
        <f>DetailedBudget!K366</f>
        <v>0</v>
      </c>
      <c r="E22" s="74"/>
      <c r="F22" s="74"/>
      <c r="G22" s="74"/>
      <c r="H22" s="75"/>
      <c r="I22" s="75"/>
      <c r="J22" s="75"/>
      <c r="K22" s="75"/>
      <c r="L22" s="75"/>
      <c r="M22" s="75"/>
      <c r="N22" s="75"/>
      <c r="O22" s="75"/>
      <c r="P22" s="75"/>
      <c r="Q22" s="75"/>
      <c r="R22" s="75"/>
      <c r="S22" s="75"/>
      <c r="T22" s="75"/>
      <c r="U22" s="75"/>
      <c r="V22" s="154">
        <f aca="true" t="shared" si="3" ref="V22:V40">SUM(E22:U22)</f>
        <v>0</v>
      </c>
    </row>
    <row r="23" spans="2:22" ht="13.5">
      <c r="B23" s="24"/>
      <c r="C23" s="55" t="s">
        <v>409</v>
      </c>
      <c r="D23" s="645">
        <f>DetailedBudget!K407</f>
        <v>0</v>
      </c>
      <c r="E23" s="74"/>
      <c r="F23" s="74"/>
      <c r="G23" s="74"/>
      <c r="H23" s="75"/>
      <c r="I23" s="75"/>
      <c r="J23" s="75"/>
      <c r="K23" s="75"/>
      <c r="L23" s="75"/>
      <c r="M23" s="75"/>
      <c r="N23" s="75"/>
      <c r="O23" s="75"/>
      <c r="P23" s="75"/>
      <c r="Q23" s="75"/>
      <c r="R23" s="75"/>
      <c r="S23" s="75"/>
      <c r="T23" s="75"/>
      <c r="U23" s="75"/>
      <c r="V23" s="154">
        <f t="shared" si="3"/>
        <v>0</v>
      </c>
    </row>
    <row r="24" spans="2:22" ht="13.5">
      <c r="B24" s="24"/>
      <c r="C24" s="54" t="s">
        <v>410</v>
      </c>
      <c r="D24" s="646">
        <f>DetailedBudget!K439</f>
        <v>0</v>
      </c>
      <c r="E24" s="74"/>
      <c r="F24" s="74"/>
      <c r="G24" s="74"/>
      <c r="H24" s="75"/>
      <c r="I24" s="75"/>
      <c r="J24" s="75"/>
      <c r="K24" s="75"/>
      <c r="L24" s="75"/>
      <c r="M24" s="75"/>
      <c r="N24" s="75"/>
      <c r="O24" s="75"/>
      <c r="P24" s="75"/>
      <c r="Q24" s="75"/>
      <c r="R24" s="75"/>
      <c r="S24" s="75"/>
      <c r="T24" s="75"/>
      <c r="U24" s="75"/>
      <c r="V24" s="154">
        <f t="shared" si="3"/>
        <v>0</v>
      </c>
    </row>
    <row r="25" spans="2:22" ht="13.5">
      <c r="B25" s="24"/>
      <c r="C25" s="54" t="s">
        <v>411</v>
      </c>
      <c r="D25" s="646">
        <f>DetailedBudget!K460</f>
        <v>0</v>
      </c>
      <c r="E25" s="74"/>
      <c r="F25" s="74"/>
      <c r="G25" s="74"/>
      <c r="H25" s="74"/>
      <c r="I25" s="75"/>
      <c r="J25" s="75"/>
      <c r="K25" s="75"/>
      <c r="L25" s="75"/>
      <c r="M25" s="75"/>
      <c r="N25" s="75"/>
      <c r="O25" s="75"/>
      <c r="P25" s="75"/>
      <c r="Q25" s="75"/>
      <c r="R25" s="75"/>
      <c r="S25" s="75"/>
      <c r="T25" s="75"/>
      <c r="U25" s="75"/>
      <c r="V25" s="154">
        <f t="shared" si="3"/>
        <v>0</v>
      </c>
    </row>
    <row r="26" spans="2:22" ht="13.5">
      <c r="B26" s="24"/>
      <c r="C26" s="54" t="s">
        <v>412</v>
      </c>
      <c r="D26" s="646">
        <f>DetailedBudget!K475</f>
        <v>0</v>
      </c>
      <c r="E26" s="74"/>
      <c r="F26" s="74"/>
      <c r="G26" s="74"/>
      <c r="H26" s="75"/>
      <c r="I26" s="74"/>
      <c r="J26" s="75"/>
      <c r="K26" s="75"/>
      <c r="L26" s="75"/>
      <c r="M26" s="75"/>
      <c r="N26" s="75"/>
      <c r="O26" s="75"/>
      <c r="P26" s="75"/>
      <c r="Q26" s="75"/>
      <c r="R26" s="75"/>
      <c r="S26" s="75"/>
      <c r="T26" s="75"/>
      <c r="U26" s="75"/>
      <c r="V26" s="154">
        <f t="shared" si="3"/>
        <v>0</v>
      </c>
    </row>
    <row r="27" spans="2:22" ht="13.5">
      <c r="B27" s="24"/>
      <c r="C27" s="54" t="s">
        <v>428</v>
      </c>
      <c r="D27" s="646">
        <f>DetailedBudget!K486</f>
        <v>0</v>
      </c>
      <c r="E27" s="74"/>
      <c r="F27" s="74"/>
      <c r="G27" s="74"/>
      <c r="H27" s="75"/>
      <c r="I27" s="75"/>
      <c r="J27" s="74"/>
      <c r="K27" s="75"/>
      <c r="L27" s="75"/>
      <c r="M27" s="75"/>
      <c r="N27" s="75"/>
      <c r="O27" s="75"/>
      <c r="P27" s="75"/>
      <c r="Q27" s="75"/>
      <c r="R27" s="75"/>
      <c r="S27" s="75"/>
      <c r="T27" s="75"/>
      <c r="U27" s="75"/>
      <c r="V27" s="154">
        <f t="shared" si="3"/>
        <v>0</v>
      </c>
    </row>
    <row r="28" spans="2:22" ht="13.5">
      <c r="B28" s="24"/>
      <c r="C28" s="54" t="s">
        <v>413</v>
      </c>
      <c r="D28" s="647">
        <f>DetailedBudget!K519</f>
        <v>0</v>
      </c>
      <c r="E28" s="74"/>
      <c r="F28" s="74"/>
      <c r="G28" s="74"/>
      <c r="H28" s="75"/>
      <c r="I28" s="75"/>
      <c r="J28" s="75"/>
      <c r="K28" s="74"/>
      <c r="L28" s="75"/>
      <c r="M28" s="75"/>
      <c r="N28" s="75"/>
      <c r="O28" s="75"/>
      <c r="P28" s="75"/>
      <c r="Q28" s="75"/>
      <c r="R28" s="75"/>
      <c r="S28" s="75"/>
      <c r="T28" s="75"/>
      <c r="U28" s="75"/>
      <c r="V28" s="154">
        <f t="shared" si="3"/>
        <v>0</v>
      </c>
    </row>
    <row r="29" spans="2:22" ht="13.5">
      <c r="B29" s="24"/>
      <c r="C29" s="54" t="s">
        <v>414</v>
      </c>
      <c r="D29" s="646">
        <f>DetailedBudget!K586</f>
        <v>0</v>
      </c>
      <c r="E29" s="74"/>
      <c r="F29" s="74"/>
      <c r="G29" s="74"/>
      <c r="H29" s="75"/>
      <c r="I29" s="75"/>
      <c r="J29" s="75"/>
      <c r="K29" s="75"/>
      <c r="L29" s="74"/>
      <c r="M29" s="75"/>
      <c r="N29" s="75"/>
      <c r="O29" s="75"/>
      <c r="P29" s="75"/>
      <c r="Q29" s="75"/>
      <c r="R29" s="75"/>
      <c r="S29" s="75"/>
      <c r="T29" s="75"/>
      <c r="U29" s="75"/>
      <c r="V29" s="154">
        <f t="shared" si="3"/>
        <v>0</v>
      </c>
    </row>
    <row r="30" spans="2:22" ht="13.5">
      <c r="B30" s="24"/>
      <c r="C30" s="54" t="s">
        <v>415</v>
      </c>
      <c r="D30" s="646">
        <f>DetailedBudget!K601</f>
        <v>0</v>
      </c>
      <c r="E30" s="74"/>
      <c r="F30" s="74"/>
      <c r="G30" s="74"/>
      <c r="H30" s="75"/>
      <c r="I30" s="75"/>
      <c r="J30" s="75"/>
      <c r="K30" s="75"/>
      <c r="L30" s="75"/>
      <c r="M30" s="74"/>
      <c r="N30" s="75"/>
      <c r="O30" s="75"/>
      <c r="P30" s="75"/>
      <c r="Q30" s="75"/>
      <c r="R30" s="75"/>
      <c r="S30" s="75"/>
      <c r="T30" s="75"/>
      <c r="U30" s="75"/>
      <c r="V30" s="154">
        <f t="shared" si="3"/>
        <v>0</v>
      </c>
    </row>
    <row r="31" spans="2:22" ht="13.5">
      <c r="B31" s="24"/>
      <c r="C31" s="54" t="s">
        <v>416</v>
      </c>
      <c r="D31" s="646">
        <f>DetailedBudget!K616</f>
        <v>0</v>
      </c>
      <c r="E31" s="74"/>
      <c r="F31" s="74"/>
      <c r="G31" s="74"/>
      <c r="H31" s="75"/>
      <c r="I31" s="75"/>
      <c r="J31" s="75"/>
      <c r="K31" s="75"/>
      <c r="L31" s="75"/>
      <c r="M31" s="75"/>
      <c r="N31" s="74"/>
      <c r="O31" s="75"/>
      <c r="P31" s="75"/>
      <c r="Q31" s="75"/>
      <c r="R31" s="75"/>
      <c r="S31" s="75"/>
      <c r="T31" s="75"/>
      <c r="U31" s="75"/>
      <c r="V31" s="154">
        <f t="shared" si="3"/>
        <v>0</v>
      </c>
    </row>
    <row r="32" spans="2:22" ht="13.5">
      <c r="B32" s="24"/>
      <c r="C32" s="54" t="s">
        <v>491</v>
      </c>
      <c r="D32" s="648">
        <f>DetailedBudget!K655</f>
        <v>0</v>
      </c>
      <c r="E32" s="159"/>
      <c r="F32" s="74"/>
      <c r="G32" s="74"/>
      <c r="H32" s="75"/>
      <c r="I32" s="75"/>
      <c r="J32" s="75"/>
      <c r="K32" s="75"/>
      <c r="L32" s="75"/>
      <c r="M32" s="75"/>
      <c r="N32" s="75"/>
      <c r="O32" s="74"/>
      <c r="P32" s="75"/>
      <c r="Q32" s="75"/>
      <c r="R32" s="75"/>
      <c r="S32" s="75"/>
      <c r="T32" s="75"/>
      <c r="U32" s="75"/>
      <c r="V32" s="154">
        <f t="shared" si="3"/>
        <v>0</v>
      </c>
    </row>
    <row r="33" spans="2:22" ht="13.5">
      <c r="B33" s="24"/>
      <c r="C33" s="54" t="s">
        <v>417</v>
      </c>
      <c r="D33" s="648">
        <f>DetailedBudget!K696</f>
        <v>0</v>
      </c>
      <c r="E33" s="159"/>
      <c r="F33" s="74"/>
      <c r="G33" s="74"/>
      <c r="H33" s="75"/>
      <c r="I33" s="75"/>
      <c r="J33" s="75"/>
      <c r="K33" s="75"/>
      <c r="L33" s="75"/>
      <c r="M33" s="75"/>
      <c r="N33" s="75"/>
      <c r="O33" s="75"/>
      <c r="P33" s="74"/>
      <c r="Q33" s="75"/>
      <c r="R33" s="75"/>
      <c r="S33" s="75"/>
      <c r="T33" s="75"/>
      <c r="U33" s="75"/>
      <c r="V33" s="154">
        <f t="shared" si="3"/>
        <v>0</v>
      </c>
    </row>
    <row r="34" spans="2:22" ht="13.5">
      <c r="B34" s="24"/>
      <c r="C34" s="56" t="s">
        <v>418</v>
      </c>
      <c r="D34" s="648">
        <f>DetailedBudget!K728</f>
        <v>0</v>
      </c>
      <c r="E34" s="159"/>
      <c r="F34" s="74"/>
      <c r="G34" s="74"/>
      <c r="H34" s="75"/>
      <c r="I34" s="75"/>
      <c r="J34" s="75"/>
      <c r="K34" s="75"/>
      <c r="L34" s="75"/>
      <c r="M34" s="75"/>
      <c r="N34" s="75"/>
      <c r="O34" s="75"/>
      <c r="P34" s="75"/>
      <c r="Q34" s="74"/>
      <c r="R34" s="75"/>
      <c r="S34" s="75"/>
      <c r="T34" s="75"/>
      <c r="U34" s="75"/>
      <c r="V34" s="154">
        <f t="shared" si="3"/>
        <v>0</v>
      </c>
    </row>
    <row r="35" spans="2:22" ht="13.5">
      <c r="B35" s="24"/>
      <c r="C35" s="54" t="s">
        <v>419</v>
      </c>
      <c r="D35" s="646">
        <f>DetailedBudget!K734</f>
        <v>0</v>
      </c>
      <c r="E35" s="74"/>
      <c r="F35" s="74"/>
      <c r="G35" s="74"/>
      <c r="H35" s="75"/>
      <c r="I35" s="75"/>
      <c r="J35" s="75"/>
      <c r="K35" s="75"/>
      <c r="L35" s="75"/>
      <c r="M35" s="75"/>
      <c r="N35" s="75"/>
      <c r="O35" s="75"/>
      <c r="P35" s="75"/>
      <c r="Q35" s="75"/>
      <c r="R35" s="74"/>
      <c r="S35" s="75"/>
      <c r="T35" s="75"/>
      <c r="U35" s="75"/>
      <c r="V35" s="154">
        <f t="shared" si="3"/>
        <v>0</v>
      </c>
    </row>
    <row r="36" spans="2:22" ht="13.5">
      <c r="B36" s="24"/>
      <c r="C36" s="54" t="s">
        <v>420</v>
      </c>
      <c r="D36" s="646">
        <f>DetailedBudget!K760</f>
        <v>0</v>
      </c>
      <c r="E36" s="74"/>
      <c r="F36" s="74"/>
      <c r="G36" s="74"/>
      <c r="H36" s="75"/>
      <c r="I36" s="75"/>
      <c r="J36" s="75"/>
      <c r="K36" s="75"/>
      <c r="L36" s="75"/>
      <c r="M36" s="75"/>
      <c r="N36" s="75"/>
      <c r="O36" s="75"/>
      <c r="P36" s="75"/>
      <c r="Q36" s="75"/>
      <c r="R36" s="75"/>
      <c r="S36" s="74"/>
      <c r="T36" s="75"/>
      <c r="U36" s="75"/>
      <c r="V36" s="154">
        <f t="shared" si="3"/>
        <v>0</v>
      </c>
    </row>
    <row r="37" spans="2:22" ht="13.5">
      <c r="B37" s="24"/>
      <c r="C37" s="58" t="s">
        <v>423</v>
      </c>
      <c r="D37" s="649">
        <f>DetailedBudget!K787</f>
        <v>0</v>
      </c>
      <c r="E37" s="160"/>
      <c r="F37" s="74"/>
      <c r="G37" s="74"/>
      <c r="H37" s="75"/>
      <c r="I37" s="75"/>
      <c r="J37" s="75"/>
      <c r="K37" s="75"/>
      <c r="L37" s="75"/>
      <c r="M37" s="75"/>
      <c r="N37" s="75"/>
      <c r="O37" s="75"/>
      <c r="P37" s="75"/>
      <c r="Q37" s="75"/>
      <c r="R37" s="75"/>
      <c r="S37" s="75"/>
      <c r="T37" s="74"/>
      <c r="U37" s="74"/>
      <c r="V37" s="154">
        <f t="shared" si="3"/>
        <v>0</v>
      </c>
    </row>
    <row r="38" spans="2:22" ht="13.5">
      <c r="B38" s="24"/>
      <c r="C38" s="58" t="s">
        <v>424</v>
      </c>
      <c r="D38" s="649">
        <f>DetailedBudget!K800</f>
        <v>0</v>
      </c>
      <c r="E38" s="160"/>
      <c r="F38" s="74"/>
      <c r="G38" s="74"/>
      <c r="H38" s="75"/>
      <c r="I38" s="75"/>
      <c r="J38" s="75"/>
      <c r="K38" s="75"/>
      <c r="L38" s="75"/>
      <c r="M38" s="75"/>
      <c r="N38" s="75"/>
      <c r="O38" s="75"/>
      <c r="P38" s="75"/>
      <c r="Q38" s="75"/>
      <c r="R38" s="75"/>
      <c r="S38" s="75"/>
      <c r="T38" s="75"/>
      <c r="U38" s="75"/>
      <c r="V38" s="154">
        <f t="shared" si="3"/>
        <v>0</v>
      </c>
    </row>
    <row r="39" spans="2:22" ht="13.5">
      <c r="B39" s="42"/>
      <c r="C39" s="57" t="s">
        <v>425</v>
      </c>
      <c r="D39" s="650">
        <f>DetailedBudget!I811</f>
        <v>0</v>
      </c>
      <c r="E39" s="75"/>
      <c r="F39" s="75"/>
      <c r="G39" s="75"/>
      <c r="H39" s="75"/>
      <c r="I39" s="75"/>
      <c r="J39" s="75"/>
      <c r="K39" s="75"/>
      <c r="L39" s="75"/>
      <c r="M39" s="75"/>
      <c r="N39" s="75"/>
      <c r="O39" s="75"/>
      <c r="P39" s="75"/>
      <c r="Q39" s="74"/>
      <c r="R39" s="75"/>
      <c r="S39" s="74"/>
      <c r="T39" s="75"/>
      <c r="U39" s="75"/>
      <c r="V39" s="154">
        <f t="shared" si="3"/>
        <v>0</v>
      </c>
    </row>
    <row r="40" spans="2:22" ht="14.25" thickBot="1">
      <c r="B40" s="42"/>
      <c r="C40" s="57" t="s">
        <v>426</v>
      </c>
      <c r="D40" s="650">
        <f>DetailedBudget!I812</f>
        <v>0</v>
      </c>
      <c r="E40" s="75"/>
      <c r="F40" s="75"/>
      <c r="G40" s="75"/>
      <c r="H40" s="75"/>
      <c r="I40" s="75"/>
      <c r="J40" s="75"/>
      <c r="K40" s="75"/>
      <c r="L40" s="75"/>
      <c r="M40" s="75"/>
      <c r="N40" s="75"/>
      <c r="O40" s="75"/>
      <c r="P40" s="75"/>
      <c r="Q40" s="75"/>
      <c r="R40" s="75"/>
      <c r="S40" s="75"/>
      <c r="T40" s="75"/>
      <c r="U40" s="75"/>
      <c r="V40" s="154">
        <f t="shared" si="3"/>
        <v>0</v>
      </c>
    </row>
    <row r="41" spans="2:22" ht="14.25" thickBot="1">
      <c r="B41" s="42"/>
      <c r="C41" s="51" t="s">
        <v>61</v>
      </c>
      <c r="D41" s="651">
        <f aca="true" t="shared" si="4" ref="D41:V41">SUM(D21:D40)</f>
        <v>0</v>
      </c>
      <c r="E41" s="72">
        <f t="shared" si="4"/>
        <v>0</v>
      </c>
      <c r="F41" s="72">
        <f t="shared" si="4"/>
        <v>0</v>
      </c>
      <c r="G41" s="72">
        <f t="shared" si="4"/>
        <v>0</v>
      </c>
      <c r="H41" s="72">
        <f t="shared" si="4"/>
        <v>0</v>
      </c>
      <c r="I41" s="72">
        <f t="shared" si="4"/>
        <v>0</v>
      </c>
      <c r="J41" s="72">
        <f t="shared" si="4"/>
        <v>0</v>
      </c>
      <c r="K41" s="72">
        <f t="shared" si="4"/>
        <v>0</v>
      </c>
      <c r="L41" s="72">
        <f t="shared" si="4"/>
        <v>0</v>
      </c>
      <c r="M41" s="72">
        <f t="shared" si="4"/>
        <v>0</v>
      </c>
      <c r="N41" s="72">
        <f t="shared" si="4"/>
        <v>0</v>
      </c>
      <c r="O41" s="72">
        <f t="shared" si="4"/>
        <v>0</v>
      </c>
      <c r="P41" s="72">
        <f t="shared" si="4"/>
        <v>0</v>
      </c>
      <c r="Q41" s="72">
        <f t="shared" si="4"/>
        <v>0</v>
      </c>
      <c r="R41" s="72">
        <f t="shared" si="4"/>
        <v>0</v>
      </c>
      <c r="S41" s="72">
        <f t="shared" si="4"/>
        <v>0</v>
      </c>
      <c r="T41" s="72">
        <f t="shared" si="4"/>
        <v>0</v>
      </c>
      <c r="U41" s="72">
        <f t="shared" si="4"/>
        <v>0</v>
      </c>
      <c r="V41" s="157">
        <f t="shared" si="4"/>
        <v>0</v>
      </c>
    </row>
    <row r="42" spans="3:22" ht="13.5">
      <c r="C42" s="40" t="s">
        <v>405</v>
      </c>
      <c r="D42" s="61"/>
      <c r="E42" s="69">
        <f aca="true" t="shared" si="5" ref="E42:U42">+E18-E41</f>
        <v>0</v>
      </c>
      <c r="F42" s="69">
        <f t="shared" si="5"/>
        <v>0</v>
      </c>
      <c r="G42" s="69">
        <f t="shared" si="5"/>
        <v>0</v>
      </c>
      <c r="H42" s="69">
        <f t="shared" si="5"/>
        <v>0</v>
      </c>
      <c r="I42" s="69">
        <f t="shared" si="5"/>
        <v>0</v>
      </c>
      <c r="J42" s="69">
        <f t="shared" si="5"/>
        <v>0</v>
      </c>
      <c r="K42" s="69">
        <f t="shared" si="5"/>
        <v>0</v>
      </c>
      <c r="L42" s="69">
        <f t="shared" si="5"/>
        <v>0</v>
      </c>
      <c r="M42" s="69">
        <f t="shared" si="5"/>
        <v>0</v>
      </c>
      <c r="N42" s="69">
        <f t="shared" si="5"/>
        <v>0</v>
      </c>
      <c r="O42" s="69">
        <f t="shared" si="5"/>
        <v>0</v>
      </c>
      <c r="P42" s="69">
        <f t="shared" si="5"/>
        <v>0</v>
      </c>
      <c r="Q42" s="69">
        <f t="shared" si="5"/>
        <v>0</v>
      </c>
      <c r="R42" s="69">
        <f t="shared" si="5"/>
        <v>0</v>
      </c>
      <c r="S42" s="69">
        <f t="shared" si="5"/>
        <v>0</v>
      </c>
      <c r="T42" s="69">
        <f t="shared" si="5"/>
        <v>0</v>
      </c>
      <c r="U42" s="69">
        <f t="shared" si="5"/>
        <v>0</v>
      </c>
      <c r="V42" s="161"/>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A1">
      <selection activeCell="C13" sqref="C13:D13"/>
    </sheetView>
  </sheetViews>
  <sheetFormatPr defaultColWidth="9.140625" defaultRowHeight="12.75"/>
  <cols>
    <col min="1" max="1" width="2.28125" style="46" customWidth="1"/>
    <col min="2" max="2" width="27.8515625" style="515" customWidth="1"/>
    <col min="3" max="7" width="10.7109375" style="46" customWidth="1"/>
    <col min="8" max="16384" width="9.140625" style="46" customWidth="1"/>
  </cols>
  <sheetData>
    <row r="1" spans="2:4" ht="15.75">
      <c r="B1" s="537" t="s">
        <v>407</v>
      </c>
      <c r="C1" s="176"/>
      <c r="D1" s="176"/>
    </row>
    <row r="2" spans="3:4" ht="12.75" customHeight="1">
      <c r="C2" s="176"/>
      <c r="D2" s="176"/>
    </row>
    <row r="3" spans="2:4" ht="13.5">
      <c r="B3" s="538" t="s">
        <v>48</v>
      </c>
      <c r="C3" s="576">
        <f>DetailedBudget!C2</f>
        <v>0</v>
      </c>
      <c r="D3" s="176"/>
    </row>
    <row r="4" spans="2:4" ht="13.5">
      <c r="B4" s="538" t="s">
        <v>400</v>
      </c>
      <c r="C4" s="576">
        <f>DetailedBudget!C3</f>
        <v>0</v>
      </c>
      <c r="D4" s="176"/>
    </row>
    <row r="5" spans="3:4" ht="12.75" customHeight="1" thickBot="1">
      <c r="C5" s="176"/>
      <c r="D5" s="176"/>
    </row>
    <row r="6" spans="2:7" ht="13.5">
      <c r="B6" s="539" t="s">
        <v>408</v>
      </c>
      <c r="C6" s="178" t="s">
        <v>458</v>
      </c>
      <c r="D6" s="178" t="s">
        <v>445</v>
      </c>
      <c r="E6" s="183" t="s">
        <v>367</v>
      </c>
      <c r="F6" s="183" t="s">
        <v>455</v>
      </c>
      <c r="G6" s="184" t="s">
        <v>440</v>
      </c>
    </row>
    <row r="7" spans="2:7" ht="13.5">
      <c r="B7" s="540"/>
      <c r="C7" s="180" t="s">
        <v>443</v>
      </c>
      <c r="D7" s="180" t="s">
        <v>444</v>
      </c>
      <c r="E7" s="185" t="s">
        <v>441</v>
      </c>
      <c r="F7" s="185"/>
      <c r="G7" s="186" t="s">
        <v>43</v>
      </c>
    </row>
    <row r="8" spans="2:9" ht="15" customHeight="1">
      <c r="B8" s="607" t="s">
        <v>427</v>
      </c>
      <c r="C8" s="182"/>
      <c r="D8" s="182"/>
      <c r="E8" s="187">
        <f aca="true" t="shared" si="0" ref="E8:E25">SUM(C8:D8)</f>
        <v>0</v>
      </c>
      <c r="F8" s="187">
        <f>DetailedBudget!K148</f>
        <v>0</v>
      </c>
      <c r="G8" s="188">
        <f aca="true" t="shared" si="1" ref="G8:G29">+E8-F8</f>
        <v>0</v>
      </c>
      <c r="I8" s="603"/>
    </row>
    <row r="9" spans="2:9" ht="15" customHeight="1">
      <c r="B9" s="607" t="s">
        <v>169</v>
      </c>
      <c r="C9" s="182"/>
      <c r="D9" s="182"/>
      <c r="E9" s="187">
        <f t="shared" si="0"/>
        <v>0</v>
      </c>
      <c r="F9" s="187">
        <f>DetailedBudget!K366</f>
        <v>0</v>
      </c>
      <c r="G9" s="188">
        <f t="shared" si="1"/>
        <v>0</v>
      </c>
      <c r="I9" s="603"/>
    </row>
    <row r="10" spans="2:9" ht="15" customHeight="1">
      <c r="B10" s="608" t="s">
        <v>409</v>
      </c>
      <c r="C10" s="182"/>
      <c r="D10" s="182"/>
      <c r="E10" s="187">
        <f t="shared" si="0"/>
        <v>0</v>
      </c>
      <c r="F10" s="187">
        <f>DetailedBudget!K407</f>
        <v>0</v>
      </c>
      <c r="G10" s="188">
        <f t="shared" si="1"/>
        <v>0</v>
      </c>
      <c r="I10" s="604"/>
    </row>
    <row r="11" spans="2:9" ht="15" customHeight="1">
      <c r="B11" s="607" t="s">
        <v>410</v>
      </c>
      <c r="C11" s="182"/>
      <c r="D11" s="182"/>
      <c r="E11" s="187">
        <f t="shared" si="0"/>
        <v>0</v>
      </c>
      <c r="F11" s="187">
        <f>DetailedBudget!K439</f>
        <v>0</v>
      </c>
      <c r="G11" s="188">
        <f t="shared" si="1"/>
        <v>0</v>
      </c>
      <c r="I11" s="603"/>
    </row>
    <row r="12" spans="2:9" ht="15" customHeight="1">
      <c r="B12" s="607" t="s">
        <v>411</v>
      </c>
      <c r="C12" s="182"/>
      <c r="D12" s="182"/>
      <c r="E12" s="187">
        <f t="shared" si="0"/>
        <v>0</v>
      </c>
      <c r="F12" s="187">
        <f>DetailedBudget!K460</f>
        <v>0</v>
      </c>
      <c r="G12" s="188">
        <f t="shared" si="1"/>
        <v>0</v>
      </c>
      <c r="I12" s="603"/>
    </row>
    <row r="13" spans="2:9" ht="15" customHeight="1">
      <c r="B13" s="607" t="s">
        <v>412</v>
      </c>
      <c r="C13" s="182"/>
      <c r="D13" s="182"/>
      <c r="E13" s="187">
        <f t="shared" si="0"/>
        <v>0</v>
      </c>
      <c r="F13" s="187">
        <f>DetailedBudget!K475</f>
        <v>0</v>
      </c>
      <c r="G13" s="188">
        <f t="shared" si="1"/>
        <v>0</v>
      </c>
      <c r="I13" s="603"/>
    </row>
    <row r="14" spans="2:9" ht="15" customHeight="1">
      <c r="B14" s="607" t="s">
        <v>428</v>
      </c>
      <c r="C14" s="182"/>
      <c r="D14" s="182"/>
      <c r="E14" s="187">
        <f t="shared" si="0"/>
        <v>0</v>
      </c>
      <c r="F14" s="187">
        <f>DetailedBudget!K486</f>
        <v>0</v>
      </c>
      <c r="G14" s="188">
        <f t="shared" si="1"/>
        <v>0</v>
      </c>
      <c r="I14" s="603"/>
    </row>
    <row r="15" spans="2:9" ht="15" customHeight="1">
      <c r="B15" s="607" t="s">
        <v>413</v>
      </c>
      <c r="C15" s="182"/>
      <c r="D15" s="182"/>
      <c r="E15" s="187">
        <f t="shared" si="0"/>
        <v>0</v>
      </c>
      <c r="F15" s="187">
        <f>DetailedBudget!K519</f>
        <v>0</v>
      </c>
      <c r="G15" s="188">
        <f t="shared" si="1"/>
        <v>0</v>
      </c>
      <c r="I15" s="603"/>
    </row>
    <row r="16" spans="2:9" ht="15" customHeight="1">
      <c r="B16" s="607" t="s">
        <v>414</v>
      </c>
      <c r="C16" s="182"/>
      <c r="D16" s="182"/>
      <c r="E16" s="187">
        <f t="shared" si="0"/>
        <v>0</v>
      </c>
      <c r="F16" s="187">
        <f>DetailedBudget!K586</f>
        <v>0</v>
      </c>
      <c r="G16" s="188">
        <f t="shared" si="1"/>
        <v>0</v>
      </c>
      <c r="I16" s="603"/>
    </row>
    <row r="17" spans="2:9" ht="15" customHeight="1">
      <c r="B17" s="607" t="s">
        <v>415</v>
      </c>
      <c r="C17" s="182"/>
      <c r="D17" s="182"/>
      <c r="E17" s="187">
        <f t="shared" si="0"/>
        <v>0</v>
      </c>
      <c r="F17" s="187">
        <f>DetailedBudget!K601</f>
        <v>0</v>
      </c>
      <c r="G17" s="188">
        <f t="shared" si="1"/>
        <v>0</v>
      </c>
      <c r="I17" s="603"/>
    </row>
    <row r="18" spans="2:9" ht="15" customHeight="1">
      <c r="B18" s="607" t="s">
        <v>416</v>
      </c>
      <c r="C18" s="182"/>
      <c r="D18" s="182"/>
      <c r="E18" s="187">
        <f t="shared" si="0"/>
        <v>0</v>
      </c>
      <c r="F18" s="187">
        <f>DetailedBudget!K616</f>
        <v>0</v>
      </c>
      <c r="G18" s="188">
        <f t="shared" si="1"/>
        <v>0</v>
      </c>
      <c r="I18" s="603"/>
    </row>
    <row r="19" spans="2:9" ht="15" customHeight="1">
      <c r="B19" s="607" t="s">
        <v>491</v>
      </c>
      <c r="C19" s="182"/>
      <c r="D19" s="182"/>
      <c r="E19" s="187">
        <f t="shared" si="0"/>
        <v>0</v>
      </c>
      <c r="F19" s="187">
        <f>DetailedBudget!K655</f>
        <v>0</v>
      </c>
      <c r="G19" s="188">
        <f t="shared" si="1"/>
        <v>0</v>
      </c>
      <c r="I19" s="603"/>
    </row>
    <row r="20" spans="2:9" ht="15" customHeight="1">
      <c r="B20" s="607" t="s">
        <v>417</v>
      </c>
      <c r="C20" s="182"/>
      <c r="D20" s="182"/>
      <c r="E20" s="187">
        <f t="shared" si="0"/>
        <v>0</v>
      </c>
      <c r="F20" s="187">
        <f>DetailedBudget!K696</f>
        <v>0</v>
      </c>
      <c r="G20" s="188">
        <f t="shared" si="1"/>
        <v>0</v>
      </c>
      <c r="I20" s="603"/>
    </row>
    <row r="21" spans="2:9" ht="15" customHeight="1">
      <c r="B21" s="609" t="s">
        <v>418</v>
      </c>
      <c r="C21" s="182"/>
      <c r="D21" s="182"/>
      <c r="E21" s="187">
        <f t="shared" si="0"/>
        <v>0</v>
      </c>
      <c r="F21" s="187">
        <f>DetailedBudget!K728</f>
        <v>0</v>
      </c>
      <c r="G21" s="188">
        <f t="shared" si="1"/>
        <v>0</v>
      </c>
      <c r="I21" s="605"/>
    </row>
    <row r="22" spans="2:9" ht="15" customHeight="1">
      <c r="B22" s="607" t="s">
        <v>419</v>
      </c>
      <c r="C22" s="182"/>
      <c r="D22" s="182"/>
      <c r="E22" s="187">
        <f t="shared" si="0"/>
        <v>0</v>
      </c>
      <c r="F22" s="187">
        <f>DetailedBudget!K734</f>
        <v>0</v>
      </c>
      <c r="G22" s="188">
        <f t="shared" si="1"/>
        <v>0</v>
      </c>
      <c r="I22" s="603"/>
    </row>
    <row r="23" spans="2:9" ht="15" customHeight="1">
      <c r="B23" s="607" t="s">
        <v>420</v>
      </c>
      <c r="C23" s="182"/>
      <c r="D23" s="182"/>
      <c r="E23" s="187">
        <f t="shared" si="0"/>
        <v>0</v>
      </c>
      <c r="F23" s="187">
        <f>DetailedBudget!K760</f>
        <v>0</v>
      </c>
      <c r="G23" s="188">
        <f t="shared" si="1"/>
        <v>0</v>
      </c>
      <c r="I23" s="603"/>
    </row>
    <row r="24" spans="2:9" ht="15" customHeight="1">
      <c r="B24" s="610" t="s">
        <v>423</v>
      </c>
      <c r="C24" s="182"/>
      <c r="D24" s="182"/>
      <c r="E24" s="187">
        <f t="shared" si="0"/>
        <v>0</v>
      </c>
      <c r="F24" s="187">
        <f>DetailedBudget!K787</f>
        <v>0</v>
      </c>
      <c r="G24" s="188">
        <f t="shared" si="1"/>
        <v>0</v>
      </c>
      <c r="I24" s="603"/>
    </row>
    <row r="25" spans="2:9" ht="15" customHeight="1">
      <c r="B25" s="610" t="s">
        <v>424</v>
      </c>
      <c r="C25" s="182"/>
      <c r="D25" s="182"/>
      <c r="E25" s="187">
        <f t="shared" si="0"/>
        <v>0</v>
      </c>
      <c r="F25" s="187">
        <f>DetailedBudget!K800</f>
        <v>0</v>
      </c>
      <c r="G25" s="188">
        <f t="shared" si="1"/>
        <v>0</v>
      </c>
      <c r="I25" s="603"/>
    </row>
    <row r="26" spans="2:9" s="47" customFormat="1" ht="15" customHeight="1">
      <c r="B26" s="541" t="s">
        <v>493</v>
      </c>
      <c r="C26" s="189">
        <f>+C8</f>
        <v>0</v>
      </c>
      <c r="D26" s="189">
        <f>+D8</f>
        <v>0</v>
      </c>
      <c r="E26" s="189">
        <f>+E8</f>
        <v>0</v>
      </c>
      <c r="F26" s="189">
        <f>+F8</f>
        <v>0</v>
      </c>
      <c r="G26" s="190">
        <f t="shared" si="1"/>
        <v>0</v>
      </c>
      <c r="I26" s="606"/>
    </row>
    <row r="27" spans="2:9" s="47" customFormat="1" ht="15" customHeight="1">
      <c r="B27" s="541" t="s">
        <v>62</v>
      </c>
      <c r="C27" s="189">
        <f>SUM(C9:C18)</f>
        <v>0</v>
      </c>
      <c r="D27" s="189">
        <f>SUM(D9:D18)</f>
        <v>0</v>
      </c>
      <c r="E27" s="189">
        <f>SUM(E9:E18)</f>
        <v>0</v>
      </c>
      <c r="F27" s="189">
        <f>SUM(F9:F18)</f>
        <v>0</v>
      </c>
      <c r="G27" s="190">
        <f t="shared" si="1"/>
        <v>0</v>
      </c>
      <c r="I27" s="606"/>
    </row>
    <row r="28" spans="2:7" s="47" customFormat="1" ht="15" customHeight="1">
      <c r="B28" s="541" t="s">
        <v>492</v>
      </c>
      <c r="C28" s="189">
        <f>SUM(C19:C22)</f>
        <v>0</v>
      </c>
      <c r="D28" s="189">
        <f>SUM(D19:D22)</f>
        <v>0</v>
      </c>
      <c r="E28" s="189">
        <f>SUM(E19:E22)</f>
        <v>0</v>
      </c>
      <c r="F28" s="189">
        <f>SUM(F19:F22)</f>
        <v>0</v>
      </c>
      <c r="G28" s="190">
        <f t="shared" si="1"/>
        <v>0</v>
      </c>
    </row>
    <row r="29" spans="2:9" s="47" customFormat="1" ht="15" customHeight="1">
      <c r="B29" s="542" t="s">
        <v>437</v>
      </c>
      <c r="C29" s="189">
        <f>SUM(C23:C25)</f>
        <v>0</v>
      </c>
      <c r="D29" s="189">
        <f>SUM(D23:D25)</f>
        <v>0</v>
      </c>
      <c r="E29" s="189">
        <f>SUM(E23:E25)</f>
        <v>0</v>
      </c>
      <c r="F29" s="189">
        <f>SUM(F23:F25)</f>
        <v>0</v>
      </c>
      <c r="G29" s="359">
        <f t="shared" si="1"/>
        <v>0</v>
      </c>
      <c r="I29" s="355"/>
    </row>
    <row r="30" spans="2:7" ht="15" customHeight="1">
      <c r="B30" s="356" t="s">
        <v>434</v>
      </c>
      <c r="C30" s="358"/>
      <c r="D30" s="182"/>
      <c r="E30" s="187">
        <f>SUM(C30:D30)</f>
        <v>0</v>
      </c>
      <c r="F30" s="187">
        <f>DetailedBudget!I811</f>
        <v>0</v>
      </c>
      <c r="G30" s="188">
        <f>+E30-F30</f>
        <v>0</v>
      </c>
    </row>
    <row r="31" spans="2:7" ht="15" customHeight="1" thickBot="1">
      <c r="B31" s="357" t="s">
        <v>435</v>
      </c>
      <c r="C31" s="182"/>
      <c r="D31" s="182"/>
      <c r="E31" s="187">
        <f>SUM(C31:D31)</f>
        <v>0</v>
      </c>
      <c r="F31" s="187">
        <f>DetailedBudget!I812</f>
        <v>0</v>
      </c>
      <c r="G31" s="188">
        <f>+E31-F31</f>
        <v>0</v>
      </c>
    </row>
    <row r="32" spans="2:7" ht="18" customHeight="1" thickBot="1">
      <c r="B32" s="362" t="s">
        <v>61</v>
      </c>
      <c r="C32" s="191">
        <f>SUM(C26:C31)</f>
        <v>0</v>
      </c>
      <c r="D32" s="191">
        <f>SUM(D26:D31)</f>
        <v>0</v>
      </c>
      <c r="E32" s="191">
        <f>SUM(E26:E31)</f>
        <v>0</v>
      </c>
      <c r="F32" s="191">
        <f>SUM(F26:F31)</f>
        <v>0</v>
      </c>
      <c r="G32" s="536">
        <f>SUM(G26:G31)</f>
        <v>0</v>
      </c>
    </row>
    <row r="33" s="176" customFormat="1" ht="13.5">
      <c r="B33" s="515"/>
    </row>
    <row r="34" s="176" customFormat="1" ht="14.25" thickBot="1">
      <c r="B34" s="515"/>
    </row>
    <row r="35" spans="2:7" s="176" customFormat="1" ht="16.5">
      <c r="B35" s="543" t="s">
        <v>436</v>
      </c>
      <c r="C35" s="178" t="s">
        <v>446</v>
      </c>
      <c r="D35" s="178" t="s">
        <v>447</v>
      </c>
      <c r="E35" s="178" t="s">
        <v>367</v>
      </c>
      <c r="F35" s="178" t="s">
        <v>438</v>
      </c>
      <c r="G35" s="179" t="s">
        <v>440</v>
      </c>
    </row>
    <row r="36" spans="2:7" s="176" customFormat="1" ht="13.5">
      <c r="B36" s="540"/>
      <c r="C36" s="180" t="s">
        <v>460</v>
      </c>
      <c r="D36" s="180"/>
      <c r="E36" s="180" t="s">
        <v>442</v>
      </c>
      <c r="F36" s="180" t="s">
        <v>439</v>
      </c>
      <c r="G36" s="181" t="s">
        <v>43</v>
      </c>
    </row>
    <row r="37" spans="2:7" s="176" customFormat="1" ht="15" customHeight="1">
      <c r="B37" s="196"/>
      <c r="C37" s="182"/>
      <c r="D37" s="182"/>
      <c r="E37" s="187">
        <f aca="true" t="shared" si="2" ref="E37:E44">SUM(C37:D37)</f>
        <v>0</v>
      </c>
      <c r="F37" s="182"/>
      <c r="G37" s="188">
        <f>+E37-F37</f>
        <v>0</v>
      </c>
    </row>
    <row r="38" spans="2:7" s="176" customFormat="1" ht="15" customHeight="1">
      <c r="B38" s="196"/>
      <c r="C38" s="182"/>
      <c r="D38" s="182"/>
      <c r="E38" s="187">
        <f t="shared" si="2"/>
        <v>0</v>
      </c>
      <c r="F38" s="182"/>
      <c r="G38" s="188">
        <f aca="true" t="shared" si="3" ref="G38:G44">+E38-F38</f>
        <v>0</v>
      </c>
    </row>
    <row r="39" spans="2:7" s="176" customFormat="1" ht="15" customHeight="1">
      <c r="B39" s="196"/>
      <c r="C39" s="182"/>
      <c r="D39" s="182"/>
      <c r="E39" s="187">
        <f t="shared" si="2"/>
        <v>0</v>
      </c>
      <c r="F39" s="182"/>
      <c r="G39" s="188">
        <f t="shared" si="3"/>
        <v>0</v>
      </c>
    </row>
    <row r="40" spans="2:7" s="176" customFormat="1" ht="15" customHeight="1">
      <c r="B40" s="196"/>
      <c r="C40" s="182"/>
      <c r="D40" s="182"/>
      <c r="E40" s="187">
        <f t="shared" si="2"/>
        <v>0</v>
      </c>
      <c r="F40" s="182"/>
      <c r="G40" s="188">
        <f t="shared" si="3"/>
        <v>0</v>
      </c>
    </row>
    <row r="41" spans="2:7" s="176" customFormat="1" ht="15" customHeight="1">
      <c r="B41" s="196"/>
      <c r="C41" s="182"/>
      <c r="D41" s="182"/>
      <c r="E41" s="187">
        <f t="shared" si="2"/>
        <v>0</v>
      </c>
      <c r="F41" s="182"/>
      <c r="G41" s="188">
        <f t="shared" si="3"/>
        <v>0</v>
      </c>
    </row>
    <row r="42" spans="2:7" s="176" customFormat="1" ht="15" customHeight="1">
      <c r="B42" s="196"/>
      <c r="C42" s="182"/>
      <c r="D42" s="182"/>
      <c r="E42" s="187">
        <f t="shared" si="2"/>
        <v>0</v>
      </c>
      <c r="F42" s="182"/>
      <c r="G42" s="188">
        <f t="shared" si="3"/>
        <v>0</v>
      </c>
    </row>
    <row r="43" spans="2:11" s="176" customFormat="1" ht="15" customHeight="1">
      <c r="B43" s="196"/>
      <c r="C43" s="182"/>
      <c r="D43" s="182"/>
      <c r="E43" s="187">
        <f t="shared" si="2"/>
        <v>0</v>
      </c>
      <c r="F43" s="182"/>
      <c r="G43" s="188">
        <f t="shared" si="3"/>
        <v>0</v>
      </c>
      <c r="K43" s="532"/>
    </row>
    <row r="44" spans="1:7" s="176" customFormat="1" ht="15" customHeight="1" thickBot="1">
      <c r="A44" s="532"/>
      <c r="B44" s="197"/>
      <c r="C44" s="194"/>
      <c r="D44" s="194"/>
      <c r="E44" s="187">
        <f t="shared" si="2"/>
        <v>0</v>
      </c>
      <c r="F44" s="194"/>
      <c r="G44" s="363">
        <f t="shared" si="3"/>
        <v>0</v>
      </c>
    </row>
    <row r="45" spans="2:7" s="195" customFormat="1" ht="18" customHeight="1" thickBot="1">
      <c r="B45" s="362" t="s">
        <v>403</v>
      </c>
      <c r="C45" s="191">
        <f>SUM(C37:C44)</f>
        <v>0</v>
      </c>
      <c r="D45" s="360">
        <f>SUM(D37:D44)</f>
        <v>0</v>
      </c>
      <c r="E45" s="360">
        <f>SUM(E37:E44)</f>
        <v>0</v>
      </c>
      <c r="F45" s="360">
        <f>SUM(F37:F44)</f>
        <v>0</v>
      </c>
      <c r="G45" s="361">
        <f>SUM(G37:G44)</f>
        <v>0</v>
      </c>
    </row>
    <row r="46" s="176" customFormat="1" ht="13.5">
      <c r="B46" s="515"/>
    </row>
    <row r="47" s="176" customFormat="1" ht="13.5">
      <c r="B47" s="611" t="s">
        <v>451</v>
      </c>
    </row>
    <row r="48" s="176" customFormat="1" ht="13.5">
      <c r="B48" s="515"/>
    </row>
    <row r="49" spans="2:7" s="176" customFormat="1" ht="13.5">
      <c r="B49" s="515" t="s">
        <v>488</v>
      </c>
      <c r="C49" s="193"/>
      <c r="D49" s="193"/>
      <c r="F49" s="193"/>
      <c r="G49" s="193"/>
    </row>
    <row r="50" spans="2:6" s="176" customFormat="1" ht="13.5">
      <c r="B50" s="515"/>
      <c r="C50" s="176" t="s">
        <v>448</v>
      </c>
      <c r="F50" s="176" t="s">
        <v>508</v>
      </c>
    </row>
    <row r="51" s="176" customFormat="1" ht="13.5">
      <c r="B51" s="515"/>
    </row>
    <row r="52" s="176" customFormat="1" ht="13.5">
      <c r="B52" s="544" t="s">
        <v>449</v>
      </c>
    </row>
    <row r="53" s="176" customFormat="1" ht="13.5">
      <c r="B53" s="515" t="s">
        <v>450</v>
      </c>
    </row>
    <row r="54" s="176" customFormat="1" ht="13.5">
      <c r="B54" s="515" t="s">
        <v>452</v>
      </c>
    </row>
  </sheetData>
  <sheetProtection sheet="1" formatCells="0" insertRows="0" deleteRows="0"/>
  <printOptions/>
  <pageMargins left="0.5905511811023623" right="0" top="0.4724409448818898" bottom="0"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R396"/>
  <sheetViews>
    <sheetView zoomScalePageLayoutView="0" workbookViewId="0" topLeftCell="A1">
      <pane ySplit="7" topLeftCell="A8" activePane="bottomLeft" state="frozen"/>
      <selection pane="topLeft" activeCell="A1" sqref="A1"/>
      <selection pane="bottomLeft" activeCell="B10" sqref="B10:B11"/>
    </sheetView>
  </sheetViews>
  <sheetFormatPr defaultColWidth="9.140625" defaultRowHeight="12.75"/>
  <cols>
    <col min="1" max="1" width="2.57421875" style="112" customWidth="1"/>
    <col min="2" max="2" width="20.7109375" style="323" customWidth="1"/>
    <col min="3" max="3" width="17.421875" style="323" customWidth="1"/>
    <col min="4" max="4" width="7.28125" style="323" customWidth="1"/>
    <col min="5" max="5" width="6.00390625" style="323" customWidth="1"/>
    <col min="6" max="6" width="9.7109375" style="507" customWidth="1"/>
    <col min="7" max="7" width="9.7109375" style="324" customWidth="1"/>
    <col min="8" max="8" width="8.7109375" style="324" customWidth="1"/>
    <col min="9" max="9" width="8.7109375" style="177" customWidth="1"/>
    <col min="10" max="10" width="8.00390625" style="18" customWidth="1"/>
    <col min="11" max="11" width="11.8515625" style="21" hidden="1" customWidth="1"/>
    <col min="12" max="12" width="9.7109375" style="0" customWidth="1"/>
  </cols>
  <sheetData>
    <row r="1" spans="1:18" ht="15.75">
      <c r="A1" s="99"/>
      <c r="B1" s="470" t="s">
        <v>396</v>
      </c>
      <c r="C1" s="100"/>
      <c r="D1" s="100"/>
      <c r="E1" s="100"/>
      <c r="F1" s="119"/>
      <c r="G1" s="171"/>
      <c r="H1" s="171"/>
      <c r="I1" s="172"/>
      <c r="J1" s="17"/>
      <c r="K1" s="9"/>
      <c r="L1" s="3"/>
      <c r="M1" s="4"/>
      <c r="N1" s="5"/>
      <c r="O1" s="5"/>
      <c r="P1" s="5"/>
      <c r="Q1" s="5"/>
      <c r="R1" s="5"/>
    </row>
    <row r="2" spans="1:18" ht="13.5">
      <c r="A2" s="99"/>
      <c r="B2" s="100"/>
      <c r="C2" s="100"/>
      <c r="D2" s="100"/>
      <c r="E2" s="100"/>
      <c r="F2" s="119"/>
      <c r="G2" s="171"/>
      <c r="H2" s="171"/>
      <c r="I2" s="172"/>
      <c r="J2" s="17"/>
      <c r="K2" s="9"/>
      <c r="L2" s="3"/>
      <c r="M2" s="4"/>
      <c r="N2" s="5"/>
      <c r="O2" s="5"/>
      <c r="P2" s="5"/>
      <c r="Q2" s="5"/>
      <c r="R2" s="5"/>
    </row>
    <row r="3" spans="1:18" ht="13.5">
      <c r="A3" s="99"/>
      <c r="B3" s="538" t="s">
        <v>48</v>
      </c>
      <c r="C3" s="198">
        <f>DetailedBudget!C2</f>
        <v>0</v>
      </c>
      <c r="D3" s="248"/>
      <c r="E3" s="100"/>
      <c r="F3" s="501"/>
      <c r="G3" s="612" t="s">
        <v>393</v>
      </c>
      <c r="H3" s="255"/>
      <c r="I3" s="172"/>
      <c r="J3" s="26"/>
      <c r="K3" s="23"/>
      <c r="L3" s="3"/>
      <c r="M3" s="4"/>
      <c r="N3" s="5"/>
      <c r="O3" s="5"/>
      <c r="P3" s="5"/>
      <c r="Q3" s="5"/>
      <c r="R3" s="5"/>
    </row>
    <row r="4" spans="1:18" ht="13.5" customHeight="1">
      <c r="A4" s="99"/>
      <c r="B4" s="538" t="s">
        <v>400</v>
      </c>
      <c r="C4" s="198">
        <f>DetailedBudget!C3</f>
        <v>0</v>
      </c>
      <c r="D4" s="198"/>
      <c r="E4" s="100"/>
      <c r="F4" s="501"/>
      <c r="G4" s="295"/>
      <c r="H4" s="101"/>
      <c r="I4" s="172"/>
      <c r="J4" s="26"/>
      <c r="K4" s="23"/>
      <c r="L4" s="3"/>
      <c r="M4" s="4"/>
      <c r="N4" s="5"/>
      <c r="O4" s="5"/>
      <c r="P4" s="5"/>
      <c r="Q4" s="5"/>
      <c r="R4" s="5"/>
    </row>
    <row r="5" spans="1:18" ht="13.5" customHeight="1">
      <c r="A5" s="99"/>
      <c r="B5" s="538"/>
      <c r="C5" s="198"/>
      <c r="D5" s="198"/>
      <c r="E5" s="100"/>
      <c r="F5" s="501"/>
      <c r="G5" s="295"/>
      <c r="H5" s="101"/>
      <c r="I5" s="172"/>
      <c r="J5" s="26"/>
      <c r="K5" s="23"/>
      <c r="L5" s="3"/>
      <c r="M5" s="4"/>
      <c r="N5" s="5"/>
      <c r="O5" s="5"/>
      <c r="P5" s="5"/>
      <c r="Q5" s="5"/>
      <c r="R5" s="5"/>
    </row>
    <row r="6" spans="1:18" ht="27" customHeight="1">
      <c r="A6" s="99"/>
      <c r="B6" s="101"/>
      <c r="C6" s="101"/>
      <c r="D6" s="101"/>
      <c r="E6" s="101"/>
      <c r="F6" s="64" t="s">
        <v>459</v>
      </c>
      <c r="G6" s="64" t="s">
        <v>454</v>
      </c>
      <c r="H6" s="64" t="s">
        <v>453</v>
      </c>
      <c r="I6" s="64" t="s">
        <v>453</v>
      </c>
      <c r="J6" s="22"/>
      <c r="K6" s="10"/>
      <c r="L6" s="3"/>
      <c r="M6" s="4"/>
      <c r="N6" s="5"/>
      <c r="O6" s="5"/>
      <c r="P6" s="5"/>
      <c r="Q6" s="5"/>
      <c r="R6" s="5"/>
    </row>
    <row r="7" spans="1:18" ht="12.75" customHeight="1">
      <c r="A7" s="102"/>
      <c r="B7" s="103"/>
      <c r="C7" s="103"/>
      <c r="D7" s="103"/>
      <c r="E7" s="103"/>
      <c r="F7" s="502" t="s">
        <v>44</v>
      </c>
      <c r="G7" s="64" t="s">
        <v>44</v>
      </c>
      <c r="H7" s="173" t="s">
        <v>43</v>
      </c>
      <c r="I7" s="64" t="s">
        <v>45</v>
      </c>
      <c r="J7" s="22"/>
      <c r="K7" s="500"/>
      <c r="L7" s="3"/>
      <c r="M7" s="4"/>
      <c r="N7" s="5"/>
      <c r="O7" s="5"/>
      <c r="P7" s="5"/>
      <c r="Q7" s="5"/>
      <c r="R7" s="5"/>
    </row>
    <row r="8" spans="1:18" ht="7.5" customHeight="1">
      <c r="A8" s="99"/>
      <c r="B8" s="101"/>
      <c r="C8" s="101"/>
      <c r="D8" s="101"/>
      <c r="E8" s="101"/>
      <c r="F8" s="503"/>
      <c r="G8" s="174"/>
      <c r="H8" s="249"/>
      <c r="I8" s="250"/>
      <c r="J8" s="22"/>
      <c r="K8" s="10"/>
      <c r="L8" s="3"/>
      <c r="M8" s="4"/>
      <c r="N8" s="5"/>
      <c r="O8" s="5"/>
      <c r="P8" s="5"/>
      <c r="Q8" s="5"/>
      <c r="R8" s="5"/>
    </row>
    <row r="9" spans="1:9" ht="13.5">
      <c r="A9" s="104" t="str">
        <f>DetailedBudget!A6</f>
        <v>01</v>
      </c>
      <c r="B9" s="296" t="s">
        <v>81</v>
      </c>
      <c r="C9" s="296"/>
      <c r="D9" s="296"/>
      <c r="E9" s="296"/>
      <c r="F9" s="307"/>
      <c r="G9" s="298"/>
      <c r="H9" s="297"/>
      <c r="I9" s="244"/>
    </row>
    <row r="10" spans="1:9" ht="13.5">
      <c r="A10" s="104"/>
      <c r="B10" s="261" t="s">
        <v>619</v>
      </c>
      <c r="C10" s="248"/>
      <c r="D10" s="248"/>
      <c r="E10" s="248"/>
      <c r="F10" s="307"/>
      <c r="G10" s="298">
        <f>DetailedBudget!H7</f>
        <v>0</v>
      </c>
      <c r="H10" s="297"/>
      <c r="I10" s="244"/>
    </row>
    <row r="11" spans="1:9" ht="13.5">
      <c r="A11" s="104"/>
      <c r="B11" s="261" t="s">
        <v>620</v>
      </c>
      <c r="C11" s="248"/>
      <c r="D11" s="248"/>
      <c r="E11" s="248"/>
      <c r="F11" s="307"/>
      <c r="G11" s="298">
        <f>DetailedBudget!H8</f>
        <v>0</v>
      </c>
      <c r="H11" s="297"/>
      <c r="I11" s="244"/>
    </row>
    <row r="12" spans="1:9" ht="13.5">
      <c r="A12" s="104"/>
      <c r="B12" s="261" t="s">
        <v>82</v>
      </c>
      <c r="C12" s="248"/>
      <c r="D12" s="248"/>
      <c r="E12" s="248"/>
      <c r="F12" s="307"/>
      <c r="G12" s="298">
        <f>DetailedBudget!H9</f>
        <v>0</v>
      </c>
      <c r="H12" s="297"/>
      <c r="I12" s="244"/>
    </row>
    <row r="13" spans="1:9" ht="14.25" thickBot="1">
      <c r="A13" s="107"/>
      <c r="B13" s="262" t="s">
        <v>124</v>
      </c>
      <c r="C13" s="299"/>
      <c r="D13" s="299"/>
      <c r="E13" s="299"/>
      <c r="F13" s="307"/>
      <c r="G13" s="301">
        <f>DetailedBudget!H10</f>
        <v>0</v>
      </c>
      <c r="H13" s="300"/>
      <c r="I13" s="245"/>
    </row>
    <row r="14" spans="1:11" s="257" customFormat="1" ht="15.75" customHeight="1" thickBot="1">
      <c r="A14" s="107"/>
      <c r="B14" s="585" t="s">
        <v>87</v>
      </c>
      <c r="C14" s="299"/>
      <c r="D14" s="299"/>
      <c r="E14" s="299"/>
      <c r="F14" s="303">
        <f>SUM(F10:F13)</f>
        <v>0</v>
      </c>
      <c r="G14" s="304">
        <f>DetailedBudget!K11</f>
        <v>0</v>
      </c>
      <c r="H14" s="303">
        <f>F14-G14</f>
        <v>0</v>
      </c>
      <c r="I14" s="246">
        <f>IF(G14=0,0,H14/G14)</f>
        <v>0</v>
      </c>
      <c r="J14" s="331"/>
      <c r="K14" s="331">
        <f>SUM(G10:G13)</f>
        <v>0</v>
      </c>
    </row>
    <row r="15" spans="1:9" ht="13.5">
      <c r="A15" s="108"/>
      <c r="B15" s="296"/>
      <c r="C15" s="248"/>
      <c r="D15" s="248"/>
      <c r="E15" s="248"/>
      <c r="F15" s="505"/>
      <c r="G15" s="298"/>
      <c r="H15" s="298"/>
      <c r="I15" s="175"/>
    </row>
    <row r="16" spans="1:9" ht="13.5">
      <c r="A16" s="99" t="str">
        <f>DetailedBudget!A13</f>
        <v>02</v>
      </c>
      <c r="B16" s="305" t="s">
        <v>499</v>
      </c>
      <c r="C16" s="305"/>
      <c r="D16" s="305"/>
      <c r="E16" s="305"/>
      <c r="F16" s="506"/>
      <c r="G16" s="306"/>
      <c r="H16" s="306"/>
      <c r="I16" s="251"/>
    </row>
    <row r="17" spans="1:12" ht="13.5">
      <c r="A17" s="99"/>
      <c r="B17" s="265" t="s">
        <v>84</v>
      </c>
      <c r="C17" s="308"/>
      <c r="D17" s="308"/>
      <c r="E17" s="308"/>
      <c r="F17" s="307"/>
      <c r="G17" s="298">
        <f>DetailedBudget!I15</f>
        <v>0</v>
      </c>
      <c r="H17" s="297"/>
      <c r="I17" s="244"/>
      <c r="L17" s="265"/>
    </row>
    <row r="18" spans="1:12" ht="13.5">
      <c r="A18" s="99"/>
      <c r="B18" s="261" t="s">
        <v>85</v>
      </c>
      <c r="C18" s="308"/>
      <c r="D18" s="308"/>
      <c r="E18" s="308"/>
      <c r="F18" s="307"/>
      <c r="G18" s="298">
        <f>DetailedBudget!I18</f>
        <v>0</v>
      </c>
      <c r="H18" s="297"/>
      <c r="I18" s="244"/>
      <c r="L18" s="265"/>
    </row>
    <row r="19" spans="1:12" ht="13.5">
      <c r="A19" s="99"/>
      <c r="B19" s="265" t="s">
        <v>372</v>
      </c>
      <c r="C19" s="308"/>
      <c r="D19" s="308"/>
      <c r="E19" s="308"/>
      <c r="F19" s="307"/>
      <c r="G19" s="298">
        <f>DetailedBudget!I21</f>
        <v>0</v>
      </c>
      <c r="H19" s="297"/>
      <c r="I19" s="244"/>
      <c r="L19" s="265"/>
    </row>
    <row r="20" spans="1:12" ht="13.5">
      <c r="A20" s="99"/>
      <c r="B20" s="265" t="s">
        <v>90</v>
      </c>
      <c r="C20" s="308"/>
      <c r="D20" s="308"/>
      <c r="E20" s="308"/>
      <c r="F20" s="307"/>
      <c r="G20" s="298">
        <f>DetailedBudget!I24</f>
        <v>0</v>
      </c>
      <c r="H20" s="297"/>
      <c r="I20" s="244"/>
      <c r="L20" s="265"/>
    </row>
    <row r="21" spans="1:12" ht="13.5">
      <c r="A21" s="99"/>
      <c r="B21" s="265" t="s">
        <v>91</v>
      </c>
      <c r="C21" s="308"/>
      <c r="D21" s="308"/>
      <c r="E21" s="308"/>
      <c r="F21" s="307"/>
      <c r="G21" s="298">
        <f>DetailedBudget!I27</f>
        <v>0</v>
      </c>
      <c r="H21" s="297"/>
      <c r="I21" s="244"/>
      <c r="L21" s="265"/>
    </row>
    <row r="22" spans="1:12" ht="13.5">
      <c r="A22" s="99"/>
      <c r="B22" s="265" t="s">
        <v>92</v>
      </c>
      <c r="C22" s="308"/>
      <c r="D22" s="308"/>
      <c r="E22" s="308"/>
      <c r="F22" s="307"/>
      <c r="G22" s="298">
        <f>DetailedBudget!I30</f>
        <v>0</v>
      </c>
      <c r="H22" s="297"/>
      <c r="I22" s="244"/>
      <c r="L22" s="265"/>
    </row>
    <row r="23" spans="1:12" ht="13.5">
      <c r="A23" s="99"/>
      <c r="B23" s="265" t="s">
        <v>93</v>
      </c>
      <c r="C23" s="308"/>
      <c r="D23" s="308"/>
      <c r="E23" s="308"/>
      <c r="F23" s="307"/>
      <c r="G23" s="298">
        <f>DetailedBudget!I33</f>
        <v>0</v>
      </c>
      <c r="H23" s="297"/>
      <c r="I23" s="244"/>
      <c r="L23" s="265"/>
    </row>
    <row r="24" spans="1:12" ht="13.5">
      <c r="A24" s="99"/>
      <c r="B24" s="265" t="s">
        <v>94</v>
      </c>
      <c r="C24" s="308"/>
      <c r="D24" s="308"/>
      <c r="E24" s="308"/>
      <c r="F24" s="307"/>
      <c r="G24" s="298">
        <f>DetailedBudget!I36</f>
        <v>0</v>
      </c>
      <c r="H24" s="297"/>
      <c r="I24" s="244"/>
      <c r="L24" s="265"/>
    </row>
    <row r="25" spans="1:12" ht="13.5">
      <c r="A25" s="99"/>
      <c r="B25" s="265" t="s">
        <v>148</v>
      </c>
      <c r="C25" s="308"/>
      <c r="D25" s="308"/>
      <c r="E25" s="308"/>
      <c r="F25" s="307"/>
      <c r="G25" s="298">
        <f>DetailedBudget!I39</f>
        <v>0</v>
      </c>
      <c r="H25" s="297"/>
      <c r="I25" s="244"/>
      <c r="L25" s="265"/>
    </row>
    <row r="26" spans="1:12" ht="13.5">
      <c r="A26" s="99"/>
      <c r="B26" s="265" t="s">
        <v>128</v>
      </c>
      <c r="C26" s="308"/>
      <c r="D26" s="308"/>
      <c r="E26" s="308"/>
      <c r="F26" s="307"/>
      <c r="G26" s="298">
        <f>DetailedBudget!I42</f>
        <v>0</v>
      </c>
      <c r="H26" s="297"/>
      <c r="I26" s="244"/>
      <c r="L26" s="265"/>
    </row>
    <row r="27" spans="1:12" ht="13.5">
      <c r="A27" s="99"/>
      <c r="B27" s="265" t="s">
        <v>129</v>
      </c>
      <c r="C27" s="308"/>
      <c r="D27" s="308"/>
      <c r="E27" s="308"/>
      <c r="F27" s="307"/>
      <c r="G27" s="298">
        <f>DetailedBudget!I51</f>
        <v>0</v>
      </c>
      <c r="H27" s="297"/>
      <c r="I27" s="244"/>
      <c r="L27" s="265"/>
    </row>
    <row r="28" spans="1:12" ht="13.5">
      <c r="A28" s="99"/>
      <c r="B28" s="265" t="s">
        <v>617</v>
      </c>
      <c r="C28" s="308"/>
      <c r="D28" s="308"/>
      <c r="E28" s="308"/>
      <c r="F28" s="307"/>
      <c r="G28" s="298">
        <f>DetailedBudget!I45</f>
        <v>0</v>
      </c>
      <c r="H28" s="297"/>
      <c r="I28" s="244"/>
      <c r="L28" s="265"/>
    </row>
    <row r="29" spans="1:12" ht="13.5">
      <c r="A29" s="99"/>
      <c r="B29" s="265" t="s">
        <v>618</v>
      </c>
      <c r="C29" s="308"/>
      <c r="D29" s="308"/>
      <c r="E29" s="308"/>
      <c r="F29" s="307"/>
      <c r="G29" s="298">
        <f>DetailedBudget!I48</f>
        <v>0</v>
      </c>
      <c r="H29" s="297"/>
      <c r="I29" s="244"/>
      <c r="L29" s="265"/>
    </row>
    <row r="30" spans="1:12" ht="13.5">
      <c r="A30" s="99"/>
      <c r="B30" s="265" t="s">
        <v>0</v>
      </c>
      <c r="C30" s="308"/>
      <c r="D30" s="308"/>
      <c r="E30" s="308"/>
      <c r="F30" s="307"/>
      <c r="G30" s="298">
        <f>DetailedBudget!I54</f>
        <v>0</v>
      </c>
      <c r="H30" s="297"/>
      <c r="I30" s="244"/>
      <c r="L30" s="265"/>
    </row>
    <row r="31" spans="1:12" ht="13.5">
      <c r="A31" s="99"/>
      <c r="B31" s="308" t="s">
        <v>32</v>
      </c>
      <c r="C31" s="308"/>
      <c r="D31" s="308"/>
      <c r="E31" s="308"/>
      <c r="F31" s="307"/>
      <c r="G31" s="298">
        <f>DetailedBudget!I57</f>
        <v>0</v>
      </c>
      <c r="H31" s="297"/>
      <c r="I31" s="244"/>
      <c r="L31" s="305"/>
    </row>
    <row r="32" spans="1:12" ht="13.5">
      <c r="A32" s="99"/>
      <c r="B32" s="265" t="s">
        <v>373</v>
      </c>
      <c r="C32" s="308"/>
      <c r="D32" s="308"/>
      <c r="E32" s="308"/>
      <c r="F32" s="307"/>
      <c r="G32" s="298">
        <f>DetailedBudget!I60</f>
        <v>0</v>
      </c>
      <c r="H32" s="297"/>
      <c r="I32" s="244"/>
      <c r="L32" s="305"/>
    </row>
    <row r="33" spans="1:12" ht="13.5">
      <c r="A33" s="99"/>
      <c r="B33" s="265" t="s">
        <v>504</v>
      </c>
      <c r="C33" s="308"/>
      <c r="D33" s="308"/>
      <c r="E33" s="308"/>
      <c r="F33" s="307"/>
      <c r="G33" s="298">
        <f>DetailedBudget!I67</f>
        <v>0</v>
      </c>
      <c r="H33" s="297"/>
      <c r="I33" s="244"/>
      <c r="L33" s="305"/>
    </row>
    <row r="34" spans="1:12" ht="13.5">
      <c r="A34" s="99"/>
      <c r="B34" s="265" t="s">
        <v>505</v>
      </c>
      <c r="C34" s="308"/>
      <c r="D34" s="308"/>
      <c r="E34" s="308"/>
      <c r="F34" s="307"/>
      <c r="G34" s="298">
        <f>DetailedBudget!I70</f>
        <v>0</v>
      </c>
      <c r="H34" s="297"/>
      <c r="I34" s="244"/>
      <c r="L34" s="305"/>
    </row>
    <row r="35" spans="1:12" ht="13.5">
      <c r="A35" s="99"/>
      <c r="B35" s="265" t="s">
        <v>502</v>
      </c>
      <c r="C35" s="308"/>
      <c r="D35" s="308"/>
      <c r="E35" s="308"/>
      <c r="F35" s="307"/>
      <c r="G35" s="298">
        <f>DetailedBudget!I73</f>
        <v>0</v>
      </c>
      <c r="H35" s="297"/>
      <c r="I35" s="244"/>
      <c r="L35" s="305"/>
    </row>
    <row r="36" spans="1:12" ht="13.5">
      <c r="A36" s="99"/>
      <c r="B36" s="265" t="s">
        <v>501</v>
      </c>
      <c r="C36" s="308"/>
      <c r="D36" s="308"/>
      <c r="E36" s="308"/>
      <c r="F36" s="307"/>
      <c r="G36" s="298">
        <f>DetailedBudget!I76</f>
        <v>0</v>
      </c>
      <c r="H36" s="297"/>
      <c r="I36" s="244"/>
      <c r="L36" s="305"/>
    </row>
    <row r="37" spans="1:12" ht="13.5">
      <c r="A37" s="99"/>
      <c r="B37" s="265" t="s">
        <v>506</v>
      </c>
      <c r="C37" s="308"/>
      <c r="D37" s="308"/>
      <c r="E37" s="308"/>
      <c r="F37" s="307"/>
      <c r="G37" s="298">
        <f>DetailedBudget!I79</f>
        <v>0</v>
      </c>
      <c r="H37" s="297"/>
      <c r="I37" s="244"/>
      <c r="L37" s="305"/>
    </row>
    <row r="38" spans="1:12" ht="13.5">
      <c r="A38" s="99"/>
      <c r="B38" s="265" t="s">
        <v>507</v>
      </c>
      <c r="C38" s="308"/>
      <c r="D38" s="308"/>
      <c r="E38" s="308"/>
      <c r="F38" s="307"/>
      <c r="G38" s="298">
        <f>DetailedBudget!I82</f>
        <v>0</v>
      </c>
      <c r="H38" s="297"/>
      <c r="I38" s="244"/>
      <c r="L38" s="305"/>
    </row>
    <row r="39" spans="1:12" ht="13.5">
      <c r="A39" s="99"/>
      <c r="B39" s="265" t="s">
        <v>339</v>
      </c>
      <c r="C39" s="308"/>
      <c r="D39" s="308"/>
      <c r="E39" s="308"/>
      <c r="F39" s="307"/>
      <c r="G39" s="298">
        <f>DetailedBudget!I86</f>
        <v>0</v>
      </c>
      <c r="H39" s="297"/>
      <c r="I39" s="244"/>
      <c r="L39" s="305"/>
    </row>
    <row r="40" spans="1:12" ht="13.5">
      <c r="A40" s="99"/>
      <c r="B40" s="265" t="s">
        <v>148</v>
      </c>
      <c r="C40" s="308"/>
      <c r="D40" s="308"/>
      <c r="E40" s="308"/>
      <c r="F40" s="307"/>
      <c r="G40" s="298">
        <f>DetailedBudget!I89</f>
        <v>0</v>
      </c>
      <c r="H40" s="297"/>
      <c r="I40" s="244"/>
      <c r="L40" s="261"/>
    </row>
    <row r="41" spans="1:12" ht="13.5">
      <c r="A41" s="99"/>
      <c r="B41" s="265" t="s">
        <v>340</v>
      </c>
      <c r="C41" s="308"/>
      <c r="D41" s="308"/>
      <c r="E41" s="308"/>
      <c r="F41" s="307"/>
      <c r="G41" s="298">
        <f>DetailedBudget!I92</f>
        <v>0</v>
      </c>
      <c r="H41" s="297"/>
      <c r="I41" s="244"/>
      <c r="L41" s="261"/>
    </row>
    <row r="42" spans="1:12" ht="13.5">
      <c r="A42" s="99"/>
      <c r="B42" s="265" t="s">
        <v>341</v>
      </c>
      <c r="C42" s="308"/>
      <c r="D42" s="308"/>
      <c r="E42" s="308"/>
      <c r="F42" s="307"/>
      <c r="G42" s="298">
        <f>DetailedBudget!I95</f>
        <v>0</v>
      </c>
      <c r="H42" s="297"/>
      <c r="I42" s="244"/>
      <c r="L42" s="261"/>
    </row>
    <row r="43" spans="1:12" ht="13.5">
      <c r="A43" s="99"/>
      <c r="B43" s="308" t="s">
        <v>37</v>
      </c>
      <c r="C43" s="308"/>
      <c r="D43" s="308"/>
      <c r="E43" s="308"/>
      <c r="F43" s="307"/>
      <c r="G43" s="298">
        <f>DetailedBudget!I98</f>
        <v>0</v>
      </c>
      <c r="H43" s="297"/>
      <c r="I43" s="244"/>
      <c r="L43" s="261"/>
    </row>
    <row r="44" spans="1:12" ht="13.5">
      <c r="A44" s="99"/>
      <c r="B44" s="308" t="s">
        <v>4</v>
      </c>
      <c r="C44" s="308"/>
      <c r="D44" s="308"/>
      <c r="E44" s="308"/>
      <c r="F44" s="307"/>
      <c r="G44" s="309">
        <f>DetailedBudget!I63</f>
        <v>0</v>
      </c>
      <c r="H44" s="297"/>
      <c r="I44" s="244"/>
      <c r="L44" s="261"/>
    </row>
    <row r="45" spans="1:12" ht="14.25" thickBot="1">
      <c r="A45" s="110"/>
      <c r="B45" s="310" t="s">
        <v>462</v>
      </c>
      <c r="C45" s="310"/>
      <c r="D45" s="310"/>
      <c r="E45" s="310"/>
      <c r="F45" s="307"/>
      <c r="G45" s="301"/>
      <c r="H45" s="300"/>
      <c r="I45" s="245"/>
      <c r="L45" s="261"/>
    </row>
    <row r="46" spans="1:12" ht="15.75" customHeight="1" thickBot="1">
      <c r="A46" s="110"/>
      <c r="B46" s="591" t="s">
        <v>500</v>
      </c>
      <c r="C46" s="310"/>
      <c r="D46" s="310"/>
      <c r="E46" s="310"/>
      <c r="F46" s="303">
        <f>SUM(F17:F45)</f>
        <v>0</v>
      </c>
      <c r="G46" s="304">
        <f>DetailedBudget!K99</f>
        <v>0</v>
      </c>
      <c r="H46" s="303">
        <f>F46-G46</f>
        <v>0</v>
      </c>
      <c r="I46" s="246">
        <f>IF(G46=0,0,H46/G46)</f>
        <v>0</v>
      </c>
      <c r="K46" s="18">
        <f>SUM(G17:G44)</f>
        <v>0</v>
      </c>
      <c r="L46" s="261"/>
    </row>
    <row r="47" spans="1:12" ht="13.5">
      <c r="A47" s="99"/>
      <c r="B47" s="305"/>
      <c r="C47" s="308"/>
      <c r="D47" s="308"/>
      <c r="E47" s="308"/>
      <c r="F47" s="505"/>
      <c r="G47" s="298"/>
      <c r="H47" s="298"/>
      <c r="I47" s="175"/>
      <c r="L47" s="265"/>
    </row>
    <row r="48" spans="1:12" ht="13.5">
      <c r="A48" s="99" t="str">
        <f>DetailedBudget!A101</f>
        <v>03</v>
      </c>
      <c r="B48" s="305" t="s">
        <v>96</v>
      </c>
      <c r="C48" s="248"/>
      <c r="D48" s="248"/>
      <c r="E48" s="248"/>
      <c r="F48" s="506"/>
      <c r="G48" s="306"/>
      <c r="H48" s="306"/>
      <c r="I48" s="251"/>
      <c r="L48" s="341"/>
    </row>
    <row r="49" spans="1:12" ht="13.5">
      <c r="A49" s="99"/>
      <c r="B49" s="261" t="s">
        <v>97</v>
      </c>
      <c r="C49" s="248"/>
      <c r="D49" s="248"/>
      <c r="E49" s="248"/>
      <c r="F49" s="307"/>
      <c r="G49" s="298">
        <f>DetailedBudget!H102</f>
        <v>0</v>
      </c>
      <c r="H49" s="297"/>
      <c r="I49" s="244"/>
      <c r="L49" s="305"/>
    </row>
    <row r="50" spans="1:12" ht="13.5">
      <c r="A50" s="99"/>
      <c r="B50" s="261" t="s">
        <v>98</v>
      </c>
      <c r="C50" s="248"/>
      <c r="D50" s="248"/>
      <c r="E50" s="248"/>
      <c r="F50" s="307"/>
      <c r="G50" s="298">
        <f>DetailedBudget!H103</f>
        <v>0</v>
      </c>
      <c r="H50" s="297"/>
      <c r="I50" s="244"/>
      <c r="L50" s="296"/>
    </row>
    <row r="51" spans="1:12" ht="13.5">
      <c r="A51" s="99"/>
      <c r="B51" s="261" t="s">
        <v>99</v>
      </c>
      <c r="C51" s="248"/>
      <c r="D51" s="248"/>
      <c r="E51" s="248"/>
      <c r="F51" s="307"/>
      <c r="G51" s="298">
        <f>DetailedBudget!H104</f>
        <v>0</v>
      </c>
      <c r="H51" s="297"/>
      <c r="I51" s="244"/>
      <c r="L51" s="261"/>
    </row>
    <row r="52" spans="1:12" ht="13.5">
      <c r="A52" s="99"/>
      <c r="B52" s="261" t="s">
        <v>100</v>
      </c>
      <c r="C52" s="248"/>
      <c r="D52" s="248"/>
      <c r="E52" s="248"/>
      <c r="F52" s="307"/>
      <c r="G52" s="298">
        <f>DetailedBudget!H105</f>
        <v>0</v>
      </c>
      <c r="H52" s="297"/>
      <c r="I52" s="244"/>
      <c r="L52" s="261"/>
    </row>
    <row r="53" spans="1:12" ht="13.5">
      <c r="A53" s="99"/>
      <c r="B53" s="261" t="s">
        <v>101</v>
      </c>
      <c r="C53" s="296"/>
      <c r="D53" s="296"/>
      <c r="E53" s="296"/>
      <c r="F53" s="307"/>
      <c r="G53" s="298">
        <f>DetailedBudget!H106</f>
        <v>0</v>
      </c>
      <c r="H53" s="297"/>
      <c r="I53" s="244"/>
      <c r="L53" s="261"/>
    </row>
    <row r="54" spans="1:12" ht="13.5">
      <c r="A54" s="99"/>
      <c r="B54" s="261" t="s">
        <v>102</v>
      </c>
      <c r="C54" s="248"/>
      <c r="D54" s="248"/>
      <c r="E54" s="248"/>
      <c r="F54" s="307"/>
      <c r="G54" s="298">
        <f>DetailedBudget!H107</f>
        <v>0</v>
      </c>
      <c r="H54" s="297"/>
      <c r="I54" s="244"/>
      <c r="L54" s="261"/>
    </row>
    <row r="55" spans="1:12" ht="13.5">
      <c r="A55" s="99"/>
      <c r="B55" s="261" t="s">
        <v>103</v>
      </c>
      <c r="C55" s="248"/>
      <c r="D55" s="248"/>
      <c r="E55" s="248"/>
      <c r="F55" s="307"/>
      <c r="G55" s="298">
        <f>DetailedBudget!H108</f>
        <v>0</v>
      </c>
      <c r="H55" s="297"/>
      <c r="I55" s="244"/>
      <c r="L55" s="261"/>
    </row>
    <row r="56" spans="1:12" ht="14.25" thickBot="1">
      <c r="A56" s="107"/>
      <c r="B56" s="267" t="s">
        <v>124</v>
      </c>
      <c r="C56" s="299"/>
      <c r="D56" s="299"/>
      <c r="E56" s="299"/>
      <c r="F56" s="307"/>
      <c r="G56" s="301">
        <f>DetailedBudget!H109</f>
        <v>0</v>
      </c>
      <c r="H56" s="300"/>
      <c r="I56" s="245"/>
      <c r="L56" s="261"/>
    </row>
    <row r="57" spans="1:12" ht="15.75" customHeight="1" thickBot="1">
      <c r="A57" s="312"/>
      <c r="B57" s="587" t="s">
        <v>104</v>
      </c>
      <c r="C57" s="312"/>
      <c r="D57" s="312"/>
      <c r="E57" s="312"/>
      <c r="F57" s="303">
        <f>SUM(F49:F56)</f>
        <v>0</v>
      </c>
      <c r="G57" s="304">
        <f>DetailedBudget!K110</f>
        <v>0</v>
      </c>
      <c r="H57" s="303">
        <f>F57-G57</f>
        <v>0</v>
      </c>
      <c r="I57" s="246">
        <f>IF(G57=0,0,H57/G57)</f>
        <v>0</v>
      </c>
      <c r="K57" s="18">
        <f>SUM(G49:G56)</f>
        <v>0</v>
      </c>
      <c r="L57" s="261"/>
    </row>
    <row r="58" spans="1:12" ht="13.5">
      <c r="A58" s="313"/>
      <c r="B58" s="305"/>
      <c r="C58" s="313"/>
      <c r="D58" s="313"/>
      <c r="E58" s="313"/>
      <c r="F58" s="505"/>
      <c r="G58" s="298"/>
      <c r="H58" s="298"/>
      <c r="I58" s="175"/>
      <c r="L58" s="261"/>
    </row>
    <row r="59" spans="1:12" ht="13.5">
      <c r="A59" s="99" t="str">
        <f>DetailedBudget!A112</f>
        <v>04</v>
      </c>
      <c r="B59" s="296" t="s">
        <v>125</v>
      </c>
      <c r="C59" s="296"/>
      <c r="D59" s="296"/>
      <c r="E59" s="296"/>
      <c r="F59" s="506"/>
      <c r="G59" s="306"/>
      <c r="H59" s="306"/>
      <c r="I59" s="251"/>
      <c r="L59" s="261"/>
    </row>
    <row r="60" spans="1:12" ht="13.5">
      <c r="A60" s="99"/>
      <c r="B60" s="261" t="s">
        <v>0</v>
      </c>
      <c r="C60" s="261" t="s">
        <v>106</v>
      </c>
      <c r="D60" s="248"/>
      <c r="E60" s="248"/>
      <c r="F60" s="307"/>
      <c r="G60" s="298">
        <f>DetailedBudget!H113</f>
        <v>0</v>
      </c>
      <c r="H60" s="297"/>
      <c r="I60" s="244"/>
      <c r="L60" s="261"/>
    </row>
    <row r="61" spans="1:12" ht="13.5">
      <c r="A61" s="99"/>
      <c r="B61" s="261"/>
      <c r="C61" s="261" t="s">
        <v>107</v>
      </c>
      <c r="D61" s="248"/>
      <c r="E61" s="248"/>
      <c r="F61" s="307"/>
      <c r="G61" s="298">
        <f>DetailedBudget!H114</f>
        <v>0</v>
      </c>
      <c r="H61" s="297"/>
      <c r="I61" s="244"/>
      <c r="L61" s="261"/>
    </row>
    <row r="62" spans="1:12" ht="13.5">
      <c r="A62" s="99"/>
      <c r="B62" s="261" t="s">
        <v>105</v>
      </c>
      <c r="C62" s="261" t="s">
        <v>514</v>
      </c>
      <c r="D62" s="366"/>
      <c r="E62" s="366"/>
      <c r="F62" s="369"/>
      <c r="G62" s="297">
        <f>DetailedBudget!H115</f>
        <v>0</v>
      </c>
      <c r="H62" s="396"/>
      <c r="I62" s="373"/>
      <c r="L62" s="261"/>
    </row>
    <row r="63" spans="1:12" ht="13.5">
      <c r="A63" s="99"/>
      <c r="B63" s="261"/>
      <c r="C63" s="261" t="s">
        <v>517</v>
      </c>
      <c r="D63" s="366"/>
      <c r="E63" s="366"/>
      <c r="F63" s="366"/>
      <c r="G63" s="297">
        <f>DetailedBudget!H116</f>
        <v>0</v>
      </c>
      <c r="H63" s="332"/>
      <c r="I63" s="373"/>
      <c r="L63" s="265"/>
    </row>
    <row r="64" spans="1:12" ht="13.5">
      <c r="A64" s="99"/>
      <c r="B64" s="261"/>
      <c r="C64" s="261" t="s">
        <v>518</v>
      </c>
      <c r="D64" s="366"/>
      <c r="E64" s="366"/>
      <c r="F64" s="366"/>
      <c r="G64" s="297">
        <f>DetailedBudget!H117</f>
        <v>0</v>
      </c>
      <c r="H64" s="332"/>
      <c r="I64" s="373"/>
      <c r="L64" s="265"/>
    </row>
    <row r="65" spans="1:12" ht="13.5">
      <c r="A65" s="99"/>
      <c r="B65" s="261"/>
      <c r="C65" s="261" t="s">
        <v>107</v>
      </c>
      <c r="D65" s="77"/>
      <c r="E65" s="369"/>
      <c r="F65" s="369"/>
      <c r="G65" s="297">
        <f>DetailedBudget!H118</f>
        <v>0</v>
      </c>
      <c r="H65" s="396"/>
      <c r="I65" s="373"/>
      <c r="L65" s="265"/>
    </row>
    <row r="66" spans="1:12" ht="13.5">
      <c r="A66" s="99"/>
      <c r="B66" s="261"/>
      <c r="C66" s="261" t="s">
        <v>515</v>
      </c>
      <c r="D66" s="77"/>
      <c r="E66" s="369"/>
      <c r="F66" s="369"/>
      <c r="G66" s="297">
        <f>DetailedBudget!H119</f>
        <v>0</v>
      </c>
      <c r="H66" s="396"/>
      <c r="I66" s="373"/>
      <c r="L66" s="265"/>
    </row>
    <row r="67" spans="1:12" ht="13.5">
      <c r="A67" s="99"/>
      <c r="B67" s="261"/>
      <c r="C67" s="261" t="s">
        <v>516</v>
      </c>
      <c r="D67" s="77"/>
      <c r="E67" s="369"/>
      <c r="F67" s="366"/>
      <c r="G67" s="297">
        <f>DetailedBudget!H120</f>
        <v>0</v>
      </c>
      <c r="H67" s="332"/>
      <c r="I67" s="244"/>
      <c r="L67" s="265"/>
    </row>
    <row r="68" spans="1:12" ht="13.5">
      <c r="A68" s="99"/>
      <c r="B68" s="261" t="s">
        <v>233</v>
      </c>
      <c r="C68" s="265" t="s">
        <v>511</v>
      </c>
      <c r="D68" s="77"/>
      <c r="E68" s="369"/>
      <c r="F68" s="366"/>
      <c r="G68" s="297">
        <f>DetailedBudget!H121</f>
        <v>0</v>
      </c>
      <c r="H68" s="332"/>
      <c r="I68" s="244"/>
      <c r="L68" s="265"/>
    </row>
    <row r="69" spans="1:12" ht="13.5">
      <c r="A69" s="99"/>
      <c r="B69" s="261"/>
      <c r="C69" s="265" t="s">
        <v>512</v>
      </c>
      <c r="D69" s="77"/>
      <c r="E69" s="369"/>
      <c r="F69" s="366"/>
      <c r="G69" s="297">
        <f>DetailedBudget!H122</f>
        <v>0</v>
      </c>
      <c r="H69" s="332"/>
      <c r="I69" s="244"/>
      <c r="L69" s="265"/>
    </row>
    <row r="70" spans="1:12" ht="13.5">
      <c r="A70" s="99"/>
      <c r="B70" s="261"/>
      <c r="C70" s="261" t="s">
        <v>513</v>
      </c>
      <c r="D70" s="77"/>
      <c r="E70" s="369"/>
      <c r="F70" s="366"/>
      <c r="G70" s="297">
        <f>DetailedBudget!H123</f>
        <v>0</v>
      </c>
      <c r="H70" s="332"/>
      <c r="I70" s="244"/>
      <c r="L70" s="265"/>
    </row>
    <row r="71" spans="1:12" ht="13.5">
      <c r="A71" s="99"/>
      <c r="B71" s="261" t="s">
        <v>95</v>
      </c>
      <c r="C71" s="261" t="s">
        <v>109</v>
      </c>
      <c r="D71" s="248"/>
      <c r="E71" s="248"/>
      <c r="F71" s="307"/>
      <c r="G71" s="298">
        <f>DetailedBudget!H124</f>
        <v>0</v>
      </c>
      <c r="H71" s="297"/>
      <c r="I71" s="244"/>
      <c r="L71" s="265"/>
    </row>
    <row r="72" spans="1:12" ht="13.5">
      <c r="A72" s="99"/>
      <c r="B72" s="261"/>
      <c r="C72" s="261" t="s">
        <v>110</v>
      </c>
      <c r="D72" s="248"/>
      <c r="E72" s="248"/>
      <c r="F72" s="307"/>
      <c r="G72" s="298">
        <f>DetailedBudget!H125</f>
        <v>0</v>
      </c>
      <c r="H72" s="297"/>
      <c r="I72" s="244"/>
      <c r="L72" s="265"/>
    </row>
    <row r="73" spans="1:12" ht="13.5">
      <c r="A73" s="99"/>
      <c r="B73" s="261"/>
      <c r="C73" s="261" t="s">
        <v>35</v>
      </c>
      <c r="D73" s="248"/>
      <c r="E73" s="248"/>
      <c r="F73" s="307"/>
      <c r="G73" s="298">
        <f>DetailedBudget!H126</f>
        <v>0</v>
      </c>
      <c r="H73" s="297"/>
      <c r="I73" s="244"/>
      <c r="L73" s="265"/>
    </row>
    <row r="74" spans="1:12" ht="13.5">
      <c r="A74" s="99"/>
      <c r="B74" s="261"/>
      <c r="C74" s="261" t="s">
        <v>36</v>
      </c>
      <c r="D74" s="248"/>
      <c r="E74" s="248"/>
      <c r="F74" s="307"/>
      <c r="G74" s="298">
        <f>DetailedBudget!H127</f>
        <v>0</v>
      </c>
      <c r="H74" s="297"/>
      <c r="I74" s="244"/>
      <c r="L74" s="265"/>
    </row>
    <row r="75" spans="1:12" ht="13.5">
      <c r="A75" s="99"/>
      <c r="B75" s="261"/>
      <c r="C75" s="261" t="s">
        <v>106</v>
      </c>
      <c r="D75" s="248"/>
      <c r="E75" s="248"/>
      <c r="F75" s="307"/>
      <c r="G75" s="298">
        <f>DetailedBudget!H128</f>
        <v>0</v>
      </c>
      <c r="H75" s="297"/>
      <c r="I75" s="244"/>
      <c r="L75" s="265"/>
    </row>
    <row r="76" spans="1:12" ht="13.5">
      <c r="A76" s="99"/>
      <c r="B76" s="261"/>
      <c r="C76" s="261" t="s">
        <v>108</v>
      </c>
      <c r="D76" s="248"/>
      <c r="E76" s="248"/>
      <c r="F76" s="307"/>
      <c r="G76" s="298">
        <f>DetailedBudget!H129</f>
        <v>0</v>
      </c>
      <c r="H76" s="297"/>
      <c r="I76" s="244"/>
      <c r="L76" s="265"/>
    </row>
    <row r="77" spans="1:12" ht="13.5">
      <c r="A77" s="104"/>
      <c r="B77" s="261" t="s">
        <v>5</v>
      </c>
      <c r="C77" s="261"/>
      <c r="D77" s="248"/>
      <c r="E77" s="248"/>
      <c r="F77" s="307"/>
      <c r="G77" s="298">
        <f>DetailedBudget!H130</f>
        <v>0</v>
      </c>
      <c r="H77" s="297"/>
      <c r="I77" s="244"/>
      <c r="L77" s="265"/>
    </row>
    <row r="78" spans="1:12" ht="13.5">
      <c r="A78" s="99"/>
      <c r="B78" s="265" t="s">
        <v>111</v>
      </c>
      <c r="C78" s="265"/>
      <c r="D78" s="308"/>
      <c r="E78" s="308"/>
      <c r="F78" s="307"/>
      <c r="G78" s="298">
        <f>DetailedBudget!H131</f>
        <v>0</v>
      </c>
      <c r="H78" s="297"/>
      <c r="I78" s="244"/>
      <c r="L78" s="265"/>
    </row>
    <row r="79" spans="1:12" ht="13.5">
      <c r="A79" s="99"/>
      <c r="B79" s="265" t="s">
        <v>112</v>
      </c>
      <c r="C79" s="265"/>
      <c r="D79" s="308"/>
      <c r="E79" s="308"/>
      <c r="F79" s="307"/>
      <c r="G79" s="298">
        <f>DetailedBudget!H132</f>
        <v>0</v>
      </c>
      <c r="H79" s="297"/>
      <c r="I79" s="244"/>
      <c r="L79" s="265"/>
    </row>
    <row r="80" spans="1:12" ht="13.5">
      <c r="A80" s="99"/>
      <c r="B80" s="265" t="s">
        <v>113</v>
      </c>
      <c r="C80" s="265"/>
      <c r="D80" s="308"/>
      <c r="E80" s="308"/>
      <c r="F80" s="307"/>
      <c r="G80" s="298">
        <f>DetailedBudget!H133</f>
        <v>0</v>
      </c>
      <c r="H80" s="297"/>
      <c r="I80" s="244"/>
      <c r="L80" s="265"/>
    </row>
    <row r="81" spans="1:12" ht="13.5">
      <c r="A81" s="99"/>
      <c r="B81" s="265" t="s">
        <v>519</v>
      </c>
      <c r="C81" s="265"/>
      <c r="D81" s="308"/>
      <c r="E81" s="308"/>
      <c r="F81" s="307"/>
      <c r="G81" s="298">
        <f>DetailedBudget!H134</f>
        <v>0</v>
      </c>
      <c r="H81" s="297"/>
      <c r="I81" s="244"/>
      <c r="L81" s="265"/>
    </row>
    <row r="82" spans="1:12" ht="13.5">
      <c r="A82" s="99"/>
      <c r="B82" s="265" t="s">
        <v>520</v>
      </c>
      <c r="C82" s="265"/>
      <c r="D82" s="308"/>
      <c r="E82" s="308"/>
      <c r="F82" s="307"/>
      <c r="G82" s="298">
        <f>DetailedBudget!H135</f>
        <v>0</v>
      </c>
      <c r="H82" s="297"/>
      <c r="I82" s="244"/>
      <c r="L82" s="265"/>
    </row>
    <row r="83" spans="1:12" ht="13.5">
      <c r="A83" s="99"/>
      <c r="B83" s="261" t="s">
        <v>521</v>
      </c>
      <c r="C83" s="265"/>
      <c r="D83" s="308"/>
      <c r="E83" s="308"/>
      <c r="F83" s="307"/>
      <c r="G83" s="298">
        <f>DetailedBudget!H136</f>
        <v>0</v>
      </c>
      <c r="H83" s="297"/>
      <c r="I83" s="244"/>
      <c r="L83" s="265"/>
    </row>
    <row r="84" spans="1:12" ht="13.5">
      <c r="A84" s="99"/>
      <c r="B84" s="265" t="s">
        <v>114</v>
      </c>
      <c r="C84" s="265" t="s">
        <v>115</v>
      </c>
      <c r="D84" s="308"/>
      <c r="E84" s="308"/>
      <c r="F84" s="307"/>
      <c r="G84" s="298">
        <f>DetailedBudget!H137</f>
        <v>0</v>
      </c>
      <c r="H84" s="297"/>
      <c r="I84" s="244"/>
      <c r="L84" s="261"/>
    </row>
    <row r="85" spans="1:12" ht="13.5">
      <c r="A85" s="99"/>
      <c r="B85" s="265"/>
      <c r="C85" s="265" t="s">
        <v>116</v>
      </c>
      <c r="D85" s="308"/>
      <c r="E85" s="308"/>
      <c r="F85" s="307"/>
      <c r="G85" s="298">
        <f>DetailedBudget!H138</f>
        <v>0</v>
      </c>
      <c r="H85" s="297"/>
      <c r="I85" s="244"/>
      <c r="L85" s="296"/>
    </row>
    <row r="86" spans="1:12" ht="13.5">
      <c r="A86" s="99"/>
      <c r="B86" s="265"/>
      <c r="C86" s="265" t="s">
        <v>117</v>
      </c>
      <c r="D86" s="308"/>
      <c r="E86" s="308"/>
      <c r="F86" s="307"/>
      <c r="G86" s="298">
        <f>DetailedBudget!H139</f>
        <v>0</v>
      </c>
      <c r="H86" s="297"/>
      <c r="I86" s="244"/>
      <c r="L86" s="109"/>
    </row>
    <row r="87" spans="1:12" ht="13.5">
      <c r="A87" s="99"/>
      <c r="B87" s="265"/>
      <c r="C87" s="265" t="s">
        <v>118</v>
      </c>
      <c r="D87" s="308"/>
      <c r="E87" s="308"/>
      <c r="F87" s="307"/>
      <c r="G87" s="298">
        <f>DetailedBudget!H140</f>
        <v>0</v>
      </c>
      <c r="H87" s="297"/>
      <c r="I87" s="244"/>
      <c r="L87" s="265"/>
    </row>
    <row r="88" spans="1:12" ht="13.5">
      <c r="A88" s="99"/>
      <c r="B88" s="265"/>
      <c r="C88" s="265" t="s">
        <v>119</v>
      </c>
      <c r="D88" s="308"/>
      <c r="E88" s="308"/>
      <c r="F88" s="307"/>
      <c r="G88" s="298">
        <f>DetailedBudget!H141</f>
        <v>0</v>
      </c>
      <c r="H88" s="297"/>
      <c r="I88" s="244"/>
      <c r="L88" s="265"/>
    </row>
    <row r="89" spans="1:12" ht="13.5">
      <c r="A89" s="99"/>
      <c r="B89" s="265"/>
      <c r="C89" s="265" t="s">
        <v>120</v>
      </c>
      <c r="D89" s="308"/>
      <c r="E89" s="308"/>
      <c r="F89" s="307"/>
      <c r="G89" s="298">
        <f>DetailedBudget!H142</f>
        <v>0</v>
      </c>
      <c r="H89" s="297"/>
      <c r="I89" s="244"/>
      <c r="L89" s="265"/>
    </row>
    <row r="90" spans="1:12" ht="13.5">
      <c r="A90" s="99"/>
      <c r="B90" s="265"/>
      <c r="C90" s="265" t="s">
        <v>121</v>
      </c>
      <c r="D90" s="308"/>
      <c r="E90" s="308"/>
      <c r="F90" s="307"/>
      <c r="G90" s="298">
        <f>DetailedBudget!H143</f>
        <v>0</v>
      </c>
      <c r="H90" s="297"/>
      <c r="I90" s="244"/>
      <c r="L90" s="265"/>
    </row>
    <row r="91" spans="1:12" ht="13.5">
      <c r="A91" s="99"/>
      <c r="B91" s="265"/>
      <c r="C91" s="265" t="s">
        <v>122</v>
      </c>
      <c r="D91" s="308"/>
      <c r="E91" s="308"/>
      <c r="F91" s="307"/>
      <c r="G91" s="298">
        <f>DetailedBudget!H144</f>
        <v>0</v>
      </c>
      <c r="H91" s="297"/>
      <c r="I91" s="244"/>
      <c r="L91" s="265"/>
    </row>
    <row r="92" spans="1:12" ht="13.5">
      <c r="A92" s="99"/>
      <c r="B92" s="265"/>
      <c r="C92" s="265" t="s">
        <v>123</v>
      </c>
      <c r="D92" s="308"/>
      <c r="E92" s="308"/>
      <c r="F92" s="307"/>
      <c r="G92" s="298">
        <f>DetailedBudget!H145</f>
        <v>0</v>
      </c>
      <c r="H92" s="297"/>
      <c r="I92" s="244"/>
      <c r="L92" s="265"/>
    </row>
    <row r="93" spans="1:12" ht="14.25" thickBot="1">
      <c r="A93" s="107"/>
      <c r="B93" s="262" t="s">
        <v>124</v>
      </c>
      <c r="C93" s="299"/>
      <c r="D93" s="299"/>
      <c r="E93" s="299"/>
      <c r="F93" s="307"/>
      <c r="G93" s="301">
        <f>DetailedBudget!H146</f>
        <v>0</v>
      </c>
      <c r="H93" s="300"/>
      <c r="I93" s="245"/>
      <c r="L93" s="265"/>
    </row>
    <row r="94" spans="1:12" ht="15.75" customHeight="1" thickBot="1">
      <c r="A94" s="107"/>
      <c r="B94" s="585" t="s">
        <v>126</v>
      </c>
      <c r="C94" s="299"/>
      <c r="D94" s="299"/>
      <c r="E94" s="299"/>
      <c r="F94" s="303">
        <f>SUM(F60:F93)</f>
        <v>0</v>
      </c>
      <c r="G94" s="304">
        <f>DetailedBudget!K147</f>
        <v>0</v>
      </c>
      <c r="H94" s="303">
        <f>F94-G94</f>
        <v>0</v>
      </c>
      <c r="I94" s="246">
        <f>IF(G94=0,0,H94/G94)</f>
        <v>0</v>
      </c>
      <c r="K94" s="18">
        <f>SUM(G60:G93)</f>
        <v>0</v>
      </c>
      <c r="L94" s="305"/>
    </row>
    <row r="95" spans="1:12" ht="15.75" customHeight="1" thickBot="1">
      <c r="A95" s="314"/>
      <c r="B95" s="117" t="s">
        <v>498</v>
      </c>
      <c r="C95" s="315"/>
      <c r="D95" s="315"/>
      <c r="E95" s="315"/>
      <c r="F95" s="316">
        <f>F94+F57+F46+F14</f>
        <v>0</v>
      </c>
      <c r="G95" s="317">
        <f>DetailedBudget!K148</f>
        <v>0</v>
      </c>
      <c r="H95" s="316">
        <f>F95-G95</f>
        <v>0</v>
      </c>
      <c r="I95" s="247">
        <f>IF(G95=0,0,H95/G95)</f>
        <v>0</v>
      </c>
      <c r="K95" s="18">
        <f>SUM(K9:K94)</f>
        <v>0</v>
      </c>
      <c r="L95" s="305"/>
    </row>
    <row r="96" spans="1:12" ht="13.5">
      <c r="A96" s="111"/>
      <c r="B96" s="305"/>
      <c r="C96" s="305"/>
      <c r="D96" s="305"/>
      <c r="E96" s="305"/>
      <c r="F96" s="505"/>
      <c r="G96" s="298"/>
      <c r="H96" s="298"/>
      <c r="I96" s="175"/>
      <c r="L96" s="305"/>
    </row>
    <row r="97" spans="1:12" ht="13.5">
      <c r="A97" s="112" t="str">
        <f>DetailedBudget!A150</f>
        <v>05</v>
      </c>
      <c r="B97" s="296" t="s">
        <v>52</v>
      </c>
      <c r="C97" s="318"/>
      <c r="D97" s="318"/>
      <c r="E97" s="318"/>
      <c r="F97" s="506"/>
      <c r="G97" s="306"/>
      <c r="H97" s="306"/>
      <c r="I97" s="251"/>
      <c r="L97" s="261"/>
    </row>
    <row r="98" spans="1:9" ht="13.5">
      <c r="A98" s="113"/>
      <c r="B98" s="260" t="s">
        <v>127</v>
      </c>
      <c r="C98" s="296"/>
      <c r="D98" s="296"/>
      <c r="E98" s="296"/>
      <c r="F98" s="297"/>
      <c r="G98" s="298"/>
      <c r="H98" s="297"/>
      <c r="I98" s="244"/>
    </row>
    <row r="99" spans="1:9" ht="13.5">
      <c r="A99" s="113"/>
      <c r="B99" s="265" t="s">
        <v>84</v>
      </c>
      <c r="C99" s="296"/>
      <c r="D99" s="296"/>
      <c r="E99" s="296"/>
      <c r="F99" s="307"/>
      <c r="G99" s="298">
        <f>DetailedBudget!I153</f>
        <v>0</v>
      </c>
      <c r="H99" s="297"/>
      <c r="I99" s="244"/>
    </row>
    <row r="100" spans="1:9" ht="13.5">
      <c r="A100" s="99"/>
      <c r="B100" s="261" t="s">
        <v>85</v>
      </c>
      <c r="C100" s="248"/>
      <c r="D100" s="248"/>
      <c r="E100" s="248"/>
      <c r="F100" s="307"/>
      <c r="G100" s="298">
        <f>DetailedBudget!I156</f>
        <v>0</v>
      </c>
      <c r="H100" s="297"/>
      <c r="I100" s="244"/>
    </row>
    <row r="101" spans="1:12" ht="13.5">
      <c r="A101" s="99"/>
      <c r="B101" s="261" t="s">
        <v>372</v>
      </c>
      <c r="C101" s="248"/>
      <c r="D101" s="248"/>
      <c r="E101" s="248"/>
      <c r="F101" s="307"/>
      <c r="G101" s="298">
        <f>DetailedBudget!I159</f>
        <v>0</v>
      </c>
      <c r="H101" s="297"/>
      <c r="I101" s="244"/>
      <c r="L101" s="265"/>
    </row>
    <row r="102" spans="1:12" ht="13.5">
      <c r="A102" s="99"/>
      <c r="B102" s="261" t="s">
        <v>130</v>
      </c>
      <c r="C102" s="248"/>
      <c r="D102" s="248"/>
      <c r="E102" s="248"/>
      <c r="F102" s="307"/>
      <c r="G102" s="298">
        <f>DetailedBudget!I162</f>
        <v>0</v>
      </c>
      <c r="H102" s="297"/>
      <c r="I102" s="244"/>
      <c r="L102" s="265"/>
    </row>
    <row r="103" spans="1:9" ht="13.5">
      <c r="A103" s="99"/>
      <c r="B103" s="261" t="s">
        <v>90</v>
      </c>
      <c r="C103" s="248"/>
      <c r="D103" s="248"/>
      <c r="E103" s="248"/>
      <c r="F103" s="307"/>
      <c r="G103" s="298">
        <f>DetailedBudget!I165</f>
        <v>0</v>
      </c>
      <c r="H103" s="297"/>
      <c r="I103" s="244"/>
    </row>
    <row r="104" spans="1:12" ht="13.5">
      <c r="A104" s="99"/>
      <c r="B104" s="261" t="s">
        <v>373</v>
      </c>
      <c r="C104" s="248"/>
      <c r="D104" s="248"/>
      <c r="E104" s="248"/>
      <c r="F104" s="307"/>
      <c r="G104" s="298">
        <f>DetailedBudget!I168</f>
        <v>0</v>
      </c>
      <c r="H104" s="297"/>
      <c r="I104" s="244"/>
      <c r="L104" s="265"/>
    </row>
    <row r="105" spans="1:12" ht="13.5">
      <c r="A105" s="99"/>
      <c r="B105" s="261" t="s">
        <v>374</v>
      </c>
      <c r="C105" s="248"/>
      <c r="D105" s="248"/>
      <c r="E105" s="248"/>
      <c r="F105" s="307"/>
      <c r="G105" s="298">
        <f>DetailedBudget!I171</f>
        <v>0</v>
      </c>
      <c r="H105" s="297"/>
      <c r="I105" s="244"/>
      <c r="L105" s="265"/>
    </row>
    <row r="106" spans="1:9" ht="13.5">
      <c r="A106" s="99"/>
      <c r="B106" s="261" t="s">
        <v>129</v>
      </c>
      <c r="C106" s="248"/>
      <c r="D106" s="248"/>
      <c r="E106" s="248"/>
      <c r="F106" s="307"/>
      <c r="G106" s="298">
        <f>DetailedBudget!I174</f>
        <v>0</v>
      </c>
      <c r="H106" s="297"/>
      <c r="I106" s="244"/>
    </row>
    <row r="107" spans="1:12" ht="13.5">
      <c r="A107" s="99"/>
      <c r="B107" s="261" t="s">
        <v>378</v>
      </c>
      <c r="C107" s="248"/>
      <c r="D107" s="248"/>
      <c r="E107" s="248"/>
      <c r="F107" s="307"/>
      <c r="G107" s="298">
        <f>DetailedBudget!I177</f>
        <v>0</v>
      </c>
      <c r="H107" s="297"/>
      <c r="I107" s="244"/>
      <c r="L107" s="265"/>
    </row>
    <row r="108" spans="1:12" ht="13.5">
      <c r="A108" s="99"/>
      <c r="B108" s="265" t="s">
        <v>617</v>
      </c>
      <c r="C108" s="248"/>
      <c r="D108" s="248"/>
      <c r="E108" s="248"/>
      <c r="F108" s="307"/>
      <c r="G108" s="298">
        <f>DetailedBudget!I180</f>
        <v>0</v>
      </c>
      <c r="H108" s="297"/>
      <c r="I108" s="244"/>
      <c r="L108" s="265"/>
    </row>
    <row r="109" spans="1:12" ht="13.5">
      <c r="A109" s="99"/>
      <c r="B109" s="265" t="s">
        <v>618</v>
      </c>
      <c r="C109" s="248"/>
      <c r="D109" s="248"/>
      <c r="E109" s="248"/>
      <c r="F109" s="307"/>
      <c r="G109" s="298">
        <f>DetailedBudget!I183</f>
        <v>0</v>
      </c>
      <c r="H109" s="297"/>
      <c r="I109" s="244"/>
      <c r="L109" s="265"/>
    </row>
    <row r="110" spans="1:12" ht="13.5">
      <c r="A110" s="99"/>
      <c r="B110" s="248" t="s">
        <v>18</v>
      </c>
      <c r="C110" s="248"/>
      <c r="D110" s="248"/>
      <c r="E110" s="248"/>
      <c r="F110" s="307"/>
      <c r="G110" s="298">
        <f>DetailedBudget!I186</f>
        <v>0</v>
      </c>
      <c r="H110" s="297"/>
      <c r="I110" s="244"/>
      <c r="L110" s="265"/>
    </row>
    <row r="111" spans="1:9" ht="13.5">
      <c r="A111" s="99"/>
      <c r="B111" s="248" t="s">
        <v>83</v>
      </c>
      <c r="C111" s="248"/>
      <c r="D111" s="248"/>
      <c r="E111" s="248"/>
      <c r="F111" s="307"/>
      <c r="G111" s="298">
        <f>DetailedBudget!I189</f>
        <v>0</v>
      </c>
      <c r="H111" s="297"/>
      <c r="I111" s="244"/>
    </row>
    <row r="112" spans="1:12" ht="13.5">
      <c r="A112" s="113"/>
      <c r="B112" s="260" t="s">
        <v>131</v>
      </c>
      <c r="C112" s="296"/>
      <c r="D112" s="296"/>
      <c r="E112" s="296"/>
      <c r="F112" s="307"/>
      <c r="G112" s="298"/>
      <c r="H112" s="297"/>
      <c r="I112" s="244"/>
      <c r="L112" s="265"/>
    </row>
    <row r="113" spans="1:12" ht="13.5">
      <c r="A113" s="104"/>
      <c r="B113" s="261" t="s">
        <v>91</v>
      </c>
      <c r="C113" s="248"/>
      <c r="D113" s="248"/>
      <c r="E113" s="248"/>
      <c r="F113" s="307"/>
      <c r="G113" s="298">
        <f>DetailedBudget!I193</f>
        <v>0</v>
      </c>
      <c r="H113" s="297"/>
      <c r="I113" s="244"/>
      <c r="L113" s="265"/>
    </row>
    <row r="114" spans="1:9" ht="13.5">
      <c r="A114" s="104"/>
      <c r="B114" s="261" t="s">
        <v>133</v>
      </c>
      <c r="C114" s="248"/>
      <c r="D114" s="248"/>
      <c r="E114" s="248"/>
      <c r="F114" s="307"/>
      <c r="G114" s="298">
        <f>DetailedBudget!I196</f>
        <v>0</v>
      </c>
      <c r="H114" s="297"/>
      <c r="I114" s="244"/>
    </row>
    <row r="115" spans="1:12" ht="13.5">
      <c r="A115" s="104"/>
      <c r="B115" s="261" t="s">
        <v>132</v>
      </c>
      <c r="C115" s="248"/>
      <c r="D115" s="248"/>
      <c r="E115" s="248"/>
      <c r="F115" s="307"/>
      <c r="G115" s="298">
        <f>DetailedBudget!I199</f>
        <v>0</v>
      </c>
      <c r="H115" s="297"/>
      <c r="I115" s="244"/>
      <c r="L115" s="265"/>
    </row>
    <row r="116" spans="1:12" ht="13.5">
      <c r="A116" s="99"/>
      <c r="B116" s="261" t="s">
        <v>134</v>
      </c>
      <c r="C116" s="248"/>
      <c r="D116" s="248"/>
      <c r="E116" s="248"/>
      <c r="F116" s="307"/>
      <c r="G116" s="298">
        <f>DetailedBudget!I202</f>
        <v>0</v>
      </c>
      <c r="H116" s="297"/>
      <c r="I116" s="244"/>
      <c r="L116" s="265"/>
    </row>
    <row r="117" spans="1:9" ht="13.5">
      <c r="A117" s="104"/>
      <c r="B117" s="261" t="s">
        <v>135</v>
      </c>
      <c r="C117" s="248"/>
      <c r="D117" s="248"/>
      <c r="E117" s="248"/>
      <c r="F117" s="307"/>
      <c r="G117" s="298">
        <f>DetailedBudget!I205</f>
        <v>0</v>
      </c>
      <c r="H117" s="297"/>
      <c r="I117" s="244"/>
    </row>
    <row r="118" spans="1:12" ht="13.5">
      <c r="A118" s="104"/>
      <c r="B118" s="261" t="s">
        <v>83</v>
      </c>
      <c r="C118" s="248"/>
      <c r="D118" s="248"/>
      <c r="E118" s="248"/>
      <c r="F118" s="307"/>
      <c r="G118" s="298">
        <f>DetailedBudget!I208</f>
        <v>0</v>
      </c>
      <c r="H118" s="297"/>
      <c r="I118" s="244"/>
      <c r="L118" s="265"/>
    </row>
    <row r="119" spans="1:12" ht="13.5">
      <c r="A119" s="113"/>
      <c r="B119" s="260" t="s">
        <v>136</v>
      </c>
      <c r="C119" s="296"/>
      <c r="D119" s="296"/>
      <c r="E119" s="296"/>
      <c r="F119" s="307"/>
      <c r="G119" s="298"/>
      <c r="H119" s="297"/>
      <c r="I119" s="244"/>
      <c r="L119" s="265"/>
    </row>
    <row r="120" spans="1:9" ht="13.5">
      <c r="A120" s="104"/>
      <c r="B120" s="261" t="s">
        <v>137</v>
      </c>
      <c r="C120" s="248"/>
      <c r="D120" s="248"/>
      <c r="E120" s="248"/>
      <c r="F120" s="307"/>
      <c r="G120" s="298">
        <f>DetailedBudget!I212</f>
        <v>0</v>
      </c>
      <c r="H120" s="297"/>
      <c r="I120" s="244"/>
    </row>
    <row r="121" spans="1:12" ht="13.5">
      <c r="A121" s="104"/>
      <c r="B121" s="261" t="s">
        <v>138</v>
      </c>
      <c r="C121" s="248"/>
      <c r="D121" s="248"/>
      <c r="E121" s="248"/>
      <c r="F121" s="307"/>
      <c r="G121" s="298">
        <f>DetailedBudget!I215</f>
        <v>0</v>
      </c>
      <c r="H121" s="297"/>
      <c r="I121" s="244"/>
      <c r="L121" s="265"/>
    </row>
    <row r="122" spans="1:12" ht="13.5">
      <c r="A122" s="104"/>
      <c r="B122" s="261" t="s">
        <v>146</v>
      </c>
      <c r="C122" s="248"/>
      <c r="D122" s="248"/>
      <c r="E122" s="248"/>
      <c r="F122" s="307"/>
      <c r="G122" s="298">
        <f>DetailedBudget!I218</f>
        <v>0</v>
      </c>
      <c r="H122" s="297"/>
      <c r="I122" s="244"/>
      <c r="L122" s="265"/>
    </row>
    <row r="123" spans="1:9" ht="13.5">
      <c r="A123" s="104"/>
      <c r="B123" s="261" t="s">
        <v>139</v>
      </c>
      <c r="C123" s="248"/>
      <c r="D123" s="248"/>
      <c r="E123" s="248"/>
      <c r="F123" s="307"/>
      <c r="G123" s="298">
        <f>DetailedBudget!I221</f>
        <v>0</v>
      </c>
      <c r="H123" s="297"/>
      <c r="I123" s="244"/>
    </row>
    <row r="124" spans="1:12" ht="13.5">
      <c r="A124" s="104"/>
      <c r="B124" s="261" t="s">
        <v>140</v>
      </c>
      <c r="C124" s="248"/>
      <c r="D124" s="248"/>
      <c r="E124" s="248"/>
      <c r="F124" s="307"/>
      <c r="G124" s="298">
        <f>DetailedBudget!I224</f>
        <v>0</v>
      </c>
      <c r="H124" s="297"/>
      <c r="I124" s="244"/>
      <c r="L124" s="265"/>
    </row>
    <row r="125" spans="1:12" ht="13.5">
      <c r="A125" s="104"/>
      <c r="B125" s="261" t="s">
        <v>141</v>
      </c>
      <c r="C125" s="248"/>
      <c r="D125" s="248"/>
      <c r="E125" s="248"/>
      <c r="F125" s="307"/>
      <c r="G125" s="298">
        <f>DetailedBudget!I227</f>
        <v>0</v>
      </c>
      <c r="H125" s="297"/>
      <c r="I125" s="244"/>
      <c r="L125" s="265"/>
    </row>
    <row r="126" spans="1:9" ht="13.5">
      <c r="A126" s="104"/>
      <c r="B126" s="261" t="s">
        <v>19</v>
      </c>
      <c r="C126" s="248"/>
      <c r="D126" s="248"/>
      <c r="E126" s="248"/>
      <c r="F126" s="307"/>
      <c r="G126" s="298">
        <f>DetailedBudget!I230</f>
        <v>0</v>
      </c>
      <c r="H126" s="297"/>
      <c r="I126" s="244"/>
    </row>
    <row r="127" spans="2:12" ht="13.5">
      <c r="B127" s="613" t="s">
        <v>142</v>
      </c>
      <c r="C127" s="248"/>
      <c r="D127" s="248"/>
      <c r="E127" s="248"/>
      <c r="F127" s="307"/>
      <c r="G127" s="298">
        <f>DetailedBudget!I233</f>
        <v>0</v>
      </c>
      <c r="H127" s="297"/>
      <c r="I127" s="244"/>
      <c r="L127" s="265"/>
    </row>
    <row r="128" spans="2:12" ht="13.5">
      <c r="B128" s="613" t="s">
        <v>143</v>
      </c>
      <c r="C128" s="248"/>
      <c r="D128" s="248"/>
      <c r="E128" s="248"/>
      <c r="F128" s="307"/>
      <c r="G128" s="298">
        <f>DetailedBudget!I236</f>
        <v>0</v>
      </c>
      <c r="H128" s="297"/>
      <c r="I128" s="244"/>
      <c r="L128" s="265"/>
    </row>
    <row r="129" spans="1:12" ht="13.5">
      <c r="A129" s="104"/>
      <c r="B129" s="248" t="s">
        <v>33</v>
      </c>
      <c r="C129" s="248"/>
      <c r="D129" s="248"/>
      <c r="E129" s="248"/>
      <c r="F129" s="307"/>
      <c r="G129" s="298">
        <f>DetailedBudget!I239</f>
        <v>0</v>
      </c>
      <c r="H129" s="297"/>
      <c r="I129" s="244"/>
      <c r="L129" s="261"/>
    </row>
    <row r="130" spans="1:12" ht="13.5">
      <c r="A130" s="104"/>
      <c r="B130" s="248" t="s">
        <v>20</v>
      </c>
      <c r="C130" s="248"/>
      <c r="D130" s="248"/>
      <c r="E130" s="248"/>
      <c r="F130" s="307"/>
      <c r="G130" s="298">
        <f>DetailedBudget!I242</f>
        <v>0</v>
      </c>
      <c r="H130" s="297"/>
      <c r="I130" s="244"/>
      <c r="L130" s="265"/>
    </row>
    <row r="131" spans="1:12" ht="13.5">
      <c r="A131" s="104"/>
      <c r="B131" s="261" t="s">
        <v>144</v>
      </c>
      <c r="C131" s="248"/>
      <c r="D131" s="248"/>
      <c r="E131" s="248"/>
      <c r="F131" s="307"/>
      <c r="G131" s="298">
        <f>DetailedBudget!I245</f>
        <v>0</v>
      </c>
      <c r="H131" s="297"/>
      <c r="I131" s="244"/>
      <c r="L131" s="265"/>
    </row>
    <row r="132" spans="1:12" ht="13.5">
      <c r="A132" s="104"/>
      <c r="B132" s="261" t="s">
        <v>83</v>
      </c>
      <c r="C132" s="248"/>
      <c r="D132" s="248"/>
      <c r="E132" s="248"/>
      <c r="F132" s="307"/>
      <c r="G132" s="298">
        <f>DetailedBudget!I248</f>
        <v>0</v>
      </c>
      <c r="H132" s="297"/>
      <c r="I132" s="244"/>
      <c r="L132" s="261"/>
    </row>
    <row r="133" spans="1:12" ht="13.5">
      <c r="A133" s="114"/>
      <c r="B133" s="260" t="s">
        <v>145</v>
      </c>
      <c r="C133" s="296"/>
      <c r="D133" s="296"/>
      <c r="E133" s="296"/>
      <c r="F133" s="307"/>
      <c r="G133" s="298"/>
      <c r="H133" s="297"/>
      <c r="I133" s="244"/>
      <c r="L133" s="265"/>
    </row>
    <row r="134" spans="1:9" ht="13.5">
      <c r="A134" s="104"/>
      <c r="B134" s="261" t="s">
        <v>153</v>
      </c>
      <c r="C134" s="248"/>
      <c r="D134" s="248"/>
      <c r="E134" s="248"/>
      <c r="F134" s="307"/>
      <c r="G134" s="298">
        <f>DetailedBudget!I252</f>
        <v>0</v>
      </c>
      <c r="H134" s="297"/>
      <c r="I134" s="244"/>
    </row>
    <row r="135" spans="1:12" ht="13.5">
      <c r="A135" s="104"/>
      <c r="B135" s="261" t="s">
        <v>154</v>
      </c>
      <c r="C135" s="248"/>
      <c r="D135" s="248"/>
      <c r="E135" s="248"/>
      <c r="F135" s="307"/>
      <c r="G135" s="298">
        <f>DetailedBudget!I255</f>
        <v>0</v>
      </c>
      <c r="H135" s="297"/>
      <c r="I135" s="244"/>
      <c r="L135" s="265"/>
    </row>
    <row r="136" spans="1:12" ht="13.5">
      <c r="A136" s="104"/>
      <c r="B136" s="261" t="s">
        <v>83</v>
      </c>
      <c r="C136" s="248"/>
      <c r="D136" s="248"/>
      <c r="E136" s="248"/>
      <c r="F136" s="307"/>
      <c r="G136" s="298">
        <f>DetailedBudget!I258</f>
        <v>0</v>
      </c>
      <c r="H136" s="297"/>
      <c r="I136" s="244"/>
      <c r="L136" s="265"/>
    </row>
    <row r="137" spans="1:12" ht="13.5">
      <c r="A137" s="104"/>
      <c r="B137" s="264" t="s">
        <v>503</v>
      </c>
      <c r="C137" s="248"/>
      <c r="D137" s="248"/>
      <c r="E137" s="248"/>
      <c r="F137" s="307"/>
      <c r="G137" s="298"/>
      <c r="H137" s="297"/>
      <c r="I137" s="244"/>
      <c r="L137" s="265"/>
    </row>
    <row r="138" spans="1:12" ht="13.5">
      <c r="A138" s="104"/>
      <c r="B138" s="265" t="s">
        <v>504</v>
      </c>
      <c r="C138" s="248"/>
      <c r="D138" s="248"/>
      <c r="E138" s="248"/>
      <c r="F138" s="307"/>
      <c r="G138" s="298">
        <f>DetailedBudget!I262</f>
        <v>0</v>
      </c>
      <c r="H138" s="297"/>
      <c r="I138" s="244"/>
      <c r="L138" s="265"/>
    </row>
    <row r="139" spans="1:12" ht="13.5">
      <c r="A139" s="104"/>
      <c r="B139" s="265" t="s">
        <v>505</v>
      </c>
      <c r="C139" s="248"/>
      <c r="D139" s="248"/>
      <c r="E139" s="248"/>
      <c r="F139" s="307"/>
      <c r="G139" s="298">
        <f>DetailedBudget!I265</f>
        <v>0</v>
      </c>
      <c r="H139" s="297"/>
      <c r="I139" s="244"/>
      <c r="L139" s="265"/>
    </row>
    <row r="140" spans="1:12" ht="13.5">
      <c r="A140" s="104"/>
      <c r="B140" s="265" t="s">
        <v>501</v>
      </c>
      <c r="C140" s="248"/>
      <c r="D140" s="248"/>
      <c r="E140" s="248"/>
      <c r="F140" s="307"/>
      <c r="G140" s="298">
        <f>DetailedBudget!I268</f>
        <v>0</v>
      </c>
      <c r="H140" s="297"/>
      <c r="I140" s="244"/>
      <c r="L140" s="265"/>
    </row>
    <row r="141" spans="1:12" ht="13.5">
      <c r="A141" s="114"/>
      <c r="B141" s="260" t="s">
        <v>95</v>
      </c>
      <c r="C141" s="296"/>
      <c r="D141" s="296"/>
      <c r="E141" s="296"/>
      <c r="F141" s="307"/>
      <c r="G141" s="298"/>
      <c r="H141" s="297"/>
      <c r="I141" s="244"/>
      <c r="L141" s="261"/>
    </row>
    <row r="142" spans="1:12" ht="13.5">
      <c r="A142" s="114"/>
      <c r="B142" s="261" t="s">
        <v>37</v>
      </c>
      <c r="C142" s="248"/>
      <c r="D142" s="248"/>
      <c r="E142" s="248"/>
      <c r="F142" s="307"/>
      <c r="G142" s="298">
        <f>DetailedBudget!I272</f>
        <v>0</v>
      </c>
      <c r="H142" s="297"/>
      <c r="I142" s="244"/>
      <c r="L142" s="265"/>
    </row>
    <row r="143" spans="1:12" ht="13.5">
      <c r="A143" s="114"/>
      <c r="B143" s="261" t="s">
        <v>369</v>
      </c>
      <c r="C143" s="248"/>
      <c r="D143" s="248"/>
      <c r="E143" s="248"/>
      <c r="F143" s="307"/>
      <c r="G143" s="298">
        <f>DetailedBudget!I275</f>
        <v>0</v>
      </c>
      <c r="H143" s="297"/>
      <c r="I143" s="244"/>
      <c r="L143" s="265"/>
    </row>
    <row r="144" spans="1:9" ht="13.5">
      <c r="A144" s="104"/>
      <c r="B144" s="261" t="s">
        <v>342</v>
      </c>
      <c r="C144" s="248"/>
      <c r="D144" s="248"/>
      <c r="E144" s="248"/>
      <c r="F144" s="307"/>
      <c r="G144" s="298">
        <f>DetailedBudget!I275</f>
        <v>0</v>
      </c>
      <c r="H144" s="297"/>
      <c r="I144" s="244"/>
    </row>
    <row r="145" spans="1:12" ht="13.5">
      <c r="A145" s="104"/>
      <c r="B145" s="261" t="s">
        <v>346</v>
      </c>
      <c r="C145" s="248"/>
      <c r="D145" s="248"/>
      <c r="E145" s="248"/>
      <c r="F145" s="307"/>
      <c r="G145" s="298">
        <f>DetailedBudget!I281</f>
        <v>0</v>
      </c>
      <c r="H145" s="297"/>
      <c r="I145" s="244"/>
      <c r="L145" s="265"/>
    </row>
    <row r="146" spans="1:12" ht="13.5">
      <c r="A146" s="99"/>
      <c r="B146" s="261" t="s">
        <v>340</v>
      </c>
      <c r="C146" s="248"/>
      <c r="D146" s="248"/>
      <c r="E146" s="248"/>
      <c r="F146" s="307"/>
      <c r="G146" s="298">
        <f>DetailedBudget!I284</f>
        <v>0</v>
      </c>
      <c r="H146" s="297"/>
      <c r="I146" s="244"/>
      <c r="L146" s="265"/>
    </row>
    <row r="147" spans="1:9" ht="13.5">
      <c r="A147" s="99"/>
      <c r="B147" s="261" t="s">
        <v>351</v>
      </c>
      <c r="C147" s="248"/>
      <c r="D147" s="248"/>
      <c r="E147" s="248"/>
      <c r="F147" s="307"/>
      <c r="G147" s="298">
        <f>DetailedBudget!I287</f>
        <v>0</v>
      </c>
      <c r="H147" s="297"/>
      <c r="I147" s="244"/>
    </row>
    <row r="148" spans="1:12" ht="13.5">
      <c r="A148" s="99"/>
      <c r="B148" s="261" t="s">
        <v>349</v>
      </c>
      <c r="C148" s="248"/>
      <c r="D148" s="248"/>
      <c r="E148" s="248"/>
      <c r="F148" s="307"/>
      <c r="G148" s="298">
        <f>DetailedBudget!I290</f>
        <v>0</v>
      </c>
      <c r="H148" s="297"/>
      <c r="I148" s="244"/>
      <c r="L148" s="265"/>
    </row>
    <row r="149" spans="1:12" ht="13.5">
      <c r="A149" s="104"/>
      <c r="B149" s="261" t="s">
        <v>350</v>
      </c>
      <c r="C149" s="248"/>
      <c r="D149" s="248"/>
      <c r="E149" s="248"/>
      <c r="F149" s="307"/>
      <c r="G149" s="298">
        <f>DetailedBudget!I293</f>
        <v>0</v>
      </c>
      <c r="H149" s="297"/>
      <c r="I149" s="244"/>
      <c r="L149" s="265"/>
    </row>
    <row r="150" spans="1:9" ht="13.5">
      <c r="A150" s="104"/>
      <c r="B150" s="261" t="s">
        <v>375</v>
      </c>
      <c r="C150" s="248"/>
      <c r="D150" s="248"/>
      <c r="E150" s="248"/>
      <c r="F150" s="307"/>
      <c r="G150" s="298">
        <f>DetailedBudget!I296</f>
        <v>0</v>
      </c>
      <c r="H150" s="297"/>
      <c r="I150" s="244"/>
    </row>
    <row r="151" spans="1:12" ht="13.5">
      <c r="A151" s="104"/>
      <c r="B151" s="261" t="s">
        <v>348</v>
      </c>
      <c r="C151" s="248"/>
      <c r="D151" s="248"/>
      <c r="E151" s="248"/>
      <c r="F151" s="307"/>
      <c r="G151" s="298">
        <f>DetailedBudget!I299</f>
        <v>0</v>
      </c>
      <c r="H151" s="297"/>
      <c r="I151" s="244"/>
      <c r="L151" s="265"/>
    </row>
    <row r="152" spans="1:12" ht="13.5">
      <c r="A152" s="104"/>
      <c r="B152" s="261" t="s">
        <v>347</v>
      </c>
      <c r="C152" s="248"/>
      <c r="D152" s="248"/>
      <c r="E152" s="248"/>
      <c r="F152" s="307"/>
      <c r="G152" s="298">
        <f>DetailedBudget!I302</f>
        <v>0</v>
      </c>
      <c r="H152" s="297"/>
      <c r="I152" s="244"/>
      <c r="L152" s="265"/>
    </row>
    <row r="153" spans="1:9" ht="13.5">
      <c r="A153" s="104"/>
      <c r="B153" s="261" t="s">
        <v>352</v>
      </c>
      <c r="C153" s="248"/>
      <c r="D153" s="248"/>
      <c r="E153" s="248"/>
      <c r="F153" s="307"/>
      <c r="G153" s="298">
        <f>DetailedBudget!I305</f>
        <v>0</v>
      </c>
      <c r="H153" s="297"/>
      <c r="I153" s="244"/>
    </row>
    <row r="154" spans="1:12" ht="13.5">
      <c r="A154" s="99"/>
      <c r="B154" s="261" t="s">
        <v>370</v>
      </c>
      <c r="C154" s="248"/>
      <c r="D154" s="248"/>
      <c r="E154" s="248"/>
      <c r="F154" s="307"/>
      <c r="G154" s="298">
        <f>DetailedBudget!I308</f>
        <v>0</v>
      </c>
      <c r="H154" s="297"/>
      <c r="I154" s="244"/>
      <c r="L154" s="265"/>
    </row>
    <row r="155" spans="1:12" ht="13.5">
      <c r="A155" s="99"/>
      <c r="B155" s="261" t="s">
        <v>343</v>
      </c>
      <c r="C155" s="248"/>
      <c r="D155" s="248"/>
      <c r="E155" s="248"/>
      <c r="F155" s="307"/>
      <c r="G155" s="298">
        <f>DetailedBudget!I311</f>
        <v>0</v>
      </c>
      <c r="H155" s="297"/>
      <c r="I155" s="244"/>
      <c r="L155" s="265"/>
    </row>
    <row r="156" spans="1:9" ht="13.5">
      <c r="A156" s="104"/>
      <c r="B156" s="261" t="s">
        <v>344</v>
      </c>
      <c r="C156" s="248"/>
      <c r="D156" s="248"/>
      <c r="E156" s="248"/>
      <c r="F156" s="307"/>
      <c r="G156" s="298">
        <f>DetailedBudget!I314</f>
        <v>0</v>
      </c>
      <c r="H156" s="297"/>
      <c r="I156" s="244"/>
    </row>
    <row r="157" spans="1:12" ht="13.5">
      <c r="A157" s="104"/>
      <c r="B157" s="261" t="s">
        <v>363</v>
      </c>
      <c r="C157" s="248"/>
      <c r="D157" s="248"/>
      <c r="E157" s="248"/>
      <c r="F157" s="307"/>
      <c r="G157" s="298">
        <f>DetailedBudget!I317</f>
        <v>0</v>
      </c>
      <c r="H157" s="297"/>
      <c r="I157" s="244"/>
      <c r="L157" s="265"/>
    </row>
    <row r="158" spans="1:12" ht="13.5">
      <c r="A158" s="104"/>
      <c r="B158" s="261" t="s">
        <v>83</v>
      </c>
      <c r="C158" s="248"/>
      <c r="D158" s="248"/>
      <c r="E158" s="248"/>
      <c r="F158" s="307"/>
      <c r="G158" s="298">
        <f>DetailedBudget!I320</f>
        <v>0</v>
      </c>
      <c r="H158" s="297"/>
      <c r="I158" s="244"/>
      <c r="L158" s="265"/>
    </row>
    <row r="159" spans="1:9" ht="13.5">
      <c r="A159" s="114"/>
      <c r="B159" s="260" t="s">
        <v>147</v>
      </c>
      <c r="C159" s="296"/>
      <c r="D159" s="296"/>
      <c r="E159" s="296"/>
      <c r="F159" s="307"/>
      <c r="G159" s="298"/>
      <c r="H159" s="297"/>
      <c r="I159" s="244"/>
    </row>
    <row r="160" spans="1:12" ht="13.5">
      <c r="A160" s="104"/>
      <c r="B160" s="261" t="s">
        <v>376</v>
      </c>
      <c r="C160" s="248"/>
      <c r="D160" s="248"/>
      <c r="E160" s="248"/>
      <c r="F160" s="307"/>
      <c r="G160" s="298">
        <f>DetailedBudget!I324</f>
        <v>0</v>
      </c>
      <c r="H160" s="297"/>
      <c r="I160" s="244"/>
      <c r="L160" s="265"/>
    </row>
    <row r="161" spans="1:12" ht="13.5">
      <c r="A161" s="104"/>
      <c r="B161" s="261" t="s">
        <v>377</v>
      </c>
      <c r="C161" s="248"/>
      <c r="D161" s="248"/>
      <c r="E161" s="248"/>
      <c r="F161" s="307"/>
      <c r="G161" s="298">
        <f>DetailedBudget!I327</f>
        <v>0</v>
      </c>
      <c r="H161" s="297"/>
      <c r="I161" s="244"/>
      <c r="L161" s="265"/>
    </row>
    <row r="162" spans="1:9" ht="13.5">
      <c r="A162" s="104"/>
      <c r="B162" s="261" t="s">
        <v>149</v>
      </c>
      <c r="C162" s="248"/>
      <c r="D162" s="248"/>
      <c r="E162" s="248"/>
      <c r="F162" s="307"/>
      <c r="G162" s="298">
        <f>DetailedBudget!I330</f>
        <v>0</v>
      </c>
      <c r="H162" s="297"/>
      <c r="I162" s="244"/>
    </row>
    <row r="163" spans="1:12" ht="13.5">
      <c r="A163" s="104"/>
      <c r="B163" s="261" t="s">
        <v>150</v>
      </c>
      <c r="C163" s="248"/>
      <c r="D163" s="248"/>
      <c r="E163" s="248"/>
      <c r="F163" s="307"/>
      <c r="G163" s="298">
        <f>DetailedBudget!I333</f>
        <v>0</v>
      </c>
      <c r="H163" s="297"/>
      <c r="I163" s="244"/>
      <c r="L163" s="261"/>
    </row>
    <row r="164" spans="1:12" ht="13.5">
      <c r="A164" s="104"/>
      <c r="B164" s="261" t="s">
        <v>152</v>
      </c>
      <c r="C164" s="248"/>
      <c r="D164" s="248"/>
      <c r="E164" s="248"/>
      <c r="F164" s="307"/>
      <c r="G164" s="298">
        <f>DetailedBudget!I336</f>
        <v>0</v>
      </c>
      <c r="H164" s="297"/>
      <c r="I164" s="244"/>
      <c r="L164" s="265"/>
    </row>
    <row r="165" spans="1:9" ht="13.5">
      <c r="A165" s="104"/>
      <c r="B165" s="261" t="s">
        <v>151</v>
      </c>
      <c r="C165" s="248"/>
      <c r="D165" s="248"/>
      <c r="E165" s="248"/>
      <c r="F165" s="307"/>
      <c r="G165" s="298">
        <f>DetailedBudget!I339</f>
        <v>0</v>
      </c>
      <c r="H165" s="297"/>
      <c r="I165" s="244"/>
    </row>
    <row r="166" spans="1:9" ht="13.5">
      <c r="A166" s="104"/>
      <c r="B166" s="261" t="s">
        <v>83</v>
      </c>
      <c r="C166" s="248"/>
      <c r="D166" s="248"/>
      <c r="E166" s="248"/>
      <c r="F166" s="307"/>
      <c r="G166" s="298">
        <f>DetailedBudget!I342</f>
        <v>0</v>
      </c>
      <c r="H166" s="297"/>
      <c r="I166" s="244"/>
    </row>
    <row r="167" spans="1:9" ht="13.5">
      <c r="A167" s="114"/>
      <c r="B167" s="260" t="s">
        <v>155</v>
      </c>
      <c r="C167" s="296"/>
      <c r="D167" s="296"/>
      <c r="E167" s="296"/>
      <c r="F167" s="307"/>
      <c r="G167" s="298"/>
      <c r="H167" s="297"/>
      <c r="I167" s="244"/>
    </row>
    <row r="168" spans="1:9" ht="13.5">
      <c r="A168" s="104"/>
      <c r="B168" s="261" t="s">
        <v>128</v>
      </c>
      <c r="C168" s="248"/>
      <c r="D168" s="248"/>
      <c r="E168" s="248"/>
      <c r="F168" s="307"/>
      <c r="G168" s="298">
        <f>DetailedBudget!I346</f>
        <v>0</v>
      </c>
      <c r="H168" s="297"/>
      <c r="I168" s="244"/>
    </row>
    <row r="169" spans="1:12" ht="13.5">
      <c r="A169" s="104"/>
      <c r="B169" s="261" t="s">
        <v>156</v>
      </c>
      <c r="C169" s="248"/>
      <c r="D169" s="248"/>
      <c r="E169" s="248"/>
      <c r="F169" s="307"/>
      <c r="G169" s="298">
        <f>DetailedBudget!I349</f>
        <v>0</v>
      </c>
      <c r="H169" s="297"/>
      <c r="I169" s="244"/>
      <c r="L169" s="265"/>
    </row>
    <row r="170" spans="1:12" ht="13.5">
      <c r="A170" s="104"/>
      <c r="B170" s="261" t="s">
        <v>157</v>
      </c>
      <c r="C170" s="248"/>
      <c r="D170" s="248"/>
      <c r="E170" s="248"/>
      <c r="F170" s="307"/>
      <c r="G170" s="298">
        <f>DetailedBudget!I352</f>
        <v>0</v>
      </c>
      <c r="H170" s="297"/>
      <c r="I170" s="244"/>
      <c r="L170" s="265"/>
    </row>
    <row r="171" spans="1:9" ht="13.5">
      <c r="A171" s="104"/>
      <c r="B171" s="248" t="s">
        <v>4</v>
      </c>
      <c r="C171" s="248"/>
      <c r="D171" s="248"/>
      <c r="E171" s="248"/>
      <c r="F171" s="307"/>
      <c r="G171" s="298">
        <f>DetailedBudget!I355</f>
        <v>0</v>
      </c>
      <c r="H171" s="297"/>
      <c r="I171" s="244"/>
    </row>
    <row r="172" spans="1:12" ht="13.5">
      <c r="A172" s="114"/>
      <c r="B172" s="260" t="s">
        <v>158</v>
      </c>
      <c r="C172" s="296"/>
      <c r="D172" s="296"/>
      <c r="E172" s="296"/>
      <c r="F172" s="307"/>
      <c r="G172" s="298"/>
      <c r="H172" s="297"/>
      <c r="I172" s="244"/>
      <c r="L172" s="265"/>
    </row>
    <row r="173" spans="1:12" ht="13.5">
      <c r="A173" s="104"/>
      <c r="B173" s="261" t="s">
        <v>379</v>
      </c>
      <c r="C173" s="248"/>
      <c r="D173" s="248"/>
      <c r="E173" s="248"/>
      <c r="F173" s="307"/>
      <c r="G173" s="298">
        <f>DetailedBudget!I359</f>
        <v>0</v>
      </c>
      <c r="H173" s="297"/>
      <c r="I173" s="244"/>
      <c r="L173" s="265"/>
    </row>
    <row r="174" spans="1:9" ht="13.5">
      <c r="A174" s="104"/>
      <c r="B174" s="261" t="s">
        <v>159</v>
      </c>
      <c r="C174" s="248"/>
      <c r="D174" s="248"/>
      <c r="E174" s="248"/>
      <c r="F174" s="307"/>
      <c r="G174" s="298">
        <f>DetailedBudget!I362</f>
        <v>0</v>
      </c>
      <c r="H174" s="297"/>
      <c r="I174" s="244"/>
    </row>
    <row r="175" spans="1:12" ht="13.5">
      <c r="A175" s="104"/>
      <c r="B175" s="261" t="s">
        <v>160</v>
      </c>
      <c r="C175" s="248"/>
      <c r="D175" s="248"/>
      <c r="E175" s="248"/>
      <c r="F175" s="307"/>
      <c r="G175" s="298">
        <f>DetailedBudget!I365</f>
        <v>0</v>
      </c>
      <c r="H175" s="297"/>
      <c r="I175" s="244"/>
      <c r="L175" s="265"/>
    </row>
    <row r="176" spans="1:12" ht="13.5">
      <c r="A176" s="104"/>
      <c r="B176" s="261" t="s">
        <v>161</v>
      </c>
      <c r="C176" s="248"/>
      <c r="D176" s="248"/>
      <c r="E176" s="248"/>
      <c r="F176" s="307"/>
      <c r="G176" s="298">
        <f>DetailedBudget!I368</f>
        <v>0</v>
      </c>
      <c r="H176" s="297"/>
      <c r="I176" s="244"/>
      <c r="L176" s="265"/>
    </row>
    <row r="177" spans="1:9" ht="13.5">
      <c r="A177" s="108"/>
      <c r="B177" s="261" t="s">
        <v>83</v>
      </c>
      <c r="C177" s="248"/>
      <c r="D177" s="248"/>
      <c r="E177" s="248"/>
      <c r="F177" s="307"/>
      <c r="G177" s="309">
        <f>DetailedBudget!I371</f>
        <v>0</v>
      </c>
      <c r="H177" s="297"/>
      <c r="I177" s="244"/>
    </row>
    <row r="178" spans="1:12" ht="14.25" thickBot="1">
      <c r="A178" s="107"/>
      <c r="B178" s="310" t="s">
        <v>462</v>
      </c>
      <c r="C178" s="299"/>
      <c r="D178" s="299"/>
      <c r="E178" s="299"/>
      <c r="F178" s="307"/>
      <c r="G178" s="301"/>
      <c r="H178" s="300"/>
      <c r="I178" s="245"/>
      <c r="L178" s="265"/>
    </row>
    <row r="179" spans="1:12" ht="15.75" customHeight="1" thickBot="1">
      <c r="A179" s="107"/>
      <c r="B179" s="585" t="s">
        <v>162</v>
      </c>
      <c r="C179" s="299"/>
      <c r="D179" s="299"/>
      <c r="E179" s="299"/>
      <c r="F179" s="303">
        <f>SUM(F99:F178)</f>
        <v>0</v>
      </c>
      <c r="G179" s="304">
        <f>DetailedBudget!K366</f>
        <v>0</v>
      </c>
      <c r="H179" s="303">
        <f>F179-G179</f>
        <v>0</v>
      </c>
      <c r="I179" s="246">
        <f>IF(G179=0,0,H179/G179)</f>
        <v>0</v>
      </c>
      <c r="K179" s="18">
        <f>SUM(G98:G178)</f>
        <v>0</v>
      </c>
      <c r="L179" s="265"/>
    </row>
    <row r="180" spans="1:12" ht="13.5">
      <c r="A180" s="108"/>
      <c r="B180" s="296"/>
      <c r="C180" s="248"/>
      <c r="D180" s="248"/>
      <c r="E180" s="248"/>
      <c r="F180" s="505"/>
      <c r="G180" s="298"/>
      <c r="H180" s="298"/>
      <c r="I180" s="175"/>
      <c r="L180" s="261"/>
    </row>
    <row r="181" spans="1:12" ht="13.5">
      <c r="A181" s="104" t="str">
        <f>DetailedBudget!A374</f>
        <v>06</v>
      </c>
      <c r="B181" s="296" t="s">
        <v>380</v>
      </c>
      <c r="C181" s="305"/>
      <c r="D181" s="305"/>
      <c r="E181" s="305"/>
      <c r="F181" s="506"/>
      <c r="G181" s="306"/>
      <c r="H181" s="306"/>
      <c r="I181" s="251"/>
      <c r="L181" s="261"/>
    </row>
    <row r="182" spans="1:9" ht="13.5">
      <c r="A182" s="104"/>
      <c r="B182" s="261" t="s">
        <v>163</v>
      </c>
      <c r="C182" s="296"/>
      <c r="D182" s="296"/>
      <c r="E182" s="296"/>
      <c r="F182" s="307"/>
      <c r="G182" s="298">
        <f>DetailedBudget!L384</f>
        <v>0</v>
      </c>
      <c r="H182" s="297"/>
      <c r="I182" s="244"/>
    </row>
    <row r="183" spans="1:9" ht="13.5">
      <c r="A183" s="108"/>
      <c r="B183" s="261" t="s">
        <v>164</v>
      </c>
      <c r="C183" s="296"/>
      <c r="D183" s="296"/>
      <c r="E183" s="296"/>
      <c r="F183" s="307"/>
      <c r="G183" s="298">
        <f>DetailedBudget!L400</f>
        <v>0</v>
      </c>
      <c r="H183" s="297"/>
      <c r="I183" s="244"/>
    </row>
    <row r="184" spans="1:12" ht="13.5">
      <c r="A184" s="108"/>
      <c r="B184" s="261" t="s">
        <v>165</v>
      </c>
      <c r="C184" s="296"/>
      <c r="D184" s="296"/>
      <c r="E184" s="296"/>
      <c r="F184" s="307"/>
      <c r="G184" s="298">
        <f>DetailedBudget!L404</f>
        <v>0</v>
      </c>
      <c r="H184" s="297"/>
      <c r="I184" s="244"/>
      <c r="L184" s="261"/>
    </row>
    <row r="185" spans="1:9" ht="13.5">
      <c r="A185" s="108"/>
      <c r="B185" s="248" t="s">
        <v>83</v>
      </c>
      <c r="C185" s="296"/>
      <c r="D185" s="296"/>
      <c r="E185" s="296"/>
      <c r="F185" s="307"/>
      <c r="G185" s="298">
        <f>DetailedBudget!L406</f>
        <v>0</v>
      </c>
      <c r="H185" s="297"/>
      <c r="I185" s="244"/>
    </row>
    <row r="186" spans="1:12" ht="14.25" thickBot="1">
      <c r="A186" s="107"/>
      <c r="B186" s="310" t="s">
        <v>462</v>
      </c>
      <c r="C186" s="302"/>
      <c r="D186" s="302"/>
      <c r="E186" s="302"/>
      <c r="F186" s="307"/>
      <c r="G186" s="301"/>
      <c r="H186" s="300"/>
      <c r="I186" s="245"/>
      <c r="L186" s="261"/>
    </row>
    <row r="187" spans="1:12" ht="15.75" customHeight="1" thickBot="1">
      <c r="A187" s="107"/>
      <c r="B187" s="302" t="s">
        <v>166</v>
      </c>
      <c r="C187" s="299"/>
      <c r="D187" s="299"/>
      <c r="E187" s="299"/>
      <c r="F187" s="303">
        <f>SUM(F182:F186)</f>
        <v>0</v>
      </c>
      <c r="G187" s="304">
        <f>DetailedBudget!K407</f>
        <v>0</v>
      </c>
      <c r="H187" s="303">
        <f>F187-G187</f>
        <v>0</v>
      </c>
      <c r="I187" s="246">
        <f>IF(G187=0,0,H187/G187)</f>
        <v>0</v>
      </c>
      <c r="K187" s="18">
        <f>SUM(G182:G186)</f>
        <v>0</v>
      </c>
      <c r="L187" s="261"/>
    </row>
    <row r="188" spans="1:12" ht="13.5">
      <c r="A188" s="108"/>
      <c r="B188" s="296"/>
      <c r="C188" s="248"/>
      <c r="D188" s="248"/>
      <c r="E188" s="248"/>
      <c r="F188" s="505"/>
      <c r="G188" s="298"/>
      <c r="H188" s="298"/>
      <c r="I188" s="175"/>
      <c r="L188" s="261"/>
    </row>
    <row r="189" spans="1:12" ht="13.5">
      <c r="A189" s="104" t="str">
        <f>DetailedBudget!A415</f>
        <v>07</v>
      </c>
      <c r="B189" s="305" t="s">
        <v>96</v>
      </c>
      <c r="C189" s="305"/>
      <c r="D189" s="305"/>
      <c r="E189" s="305"/>
      <c r="F189" s="506"/>
      <c r="G189" s="306"/>
      <c r="H189" s="306"/>
      <c r="I189" s="251"/>
      <c r="L189" s="261"/>
    </row>
    <row r="190" spans="1:9" ht="13.5">
      <c r="A190" s="104"/>
      <c r="B190" s="261" t="s">
        <v>99</v>
      </c>
      <c r="C190" s="296"/>
      <c r="D190" s="296"/>
      <c r="E190" s="296"/>
      <c r="F190" s="307"/>
      <c r="G190" s="298">
        <f>DetailedBudget!I417</f>
        <v>0</v>
      </c>
      <c r="H190" s="297"/>
      <c r="I190" s="244"/>
    </row>
    <row r="191" spans="1:12" ht="13.5">
      <c r="A191" s="104"/>
      <c r="B191" s="261" t="s">
        <v>100</v>
      </c>
      <c r="C191" s="296"/>
      <c r="D191" s="296"/>
      <c r="E191" s="296"/>
      <c r="F191" s="307"/>
      <c r="G191" s="298">
        <f>DetailedBudget!I422</f>
        <v>0</v>
      </c>
      <c r="H191" s="297"/>
      <c r="I191" s="244"/>
      <c r="L191" s="261"/>
    </row>
    <row r="192" spans="1:9" ht="13.5">
      <c r="A192" s="104"/>
      <c r="B192" s="261" t="s">
        <v>172</v>
      </c>
      <c r="C192" s="296"/>
      <c r="D192" s="296"/>
      <c r="E192" s="296"/>
      <c r="F192" s="307"/>
      <c r="G192" s="298">
        <f>DetailedBudget!I424</f>
        <v>0</v>
      </c>
      <c r="H192" s="297"/>
      <c r="I192" s="244"/>
    </row>
    <row r="193" spans="1:12" ht="13.5">
      <c r="A193" s="104"/>
      <c r="B193" s="261" t="s">
        <v>171</v>
      </c>
      <c r="C193" s="248"/>
      <c r="D193" s="248"/>
      <c r="E193" s="248"/>
      <c r="F193" s="307"/>
      <c r="G193" s="298">
        <f>DetailedBudget!I426</f>
        <v>0</v>
      </c>
      <c r="H193" s="297"/>
      <c r="I193" s="244"/>
      <c r="L193" s="269"/>
    </row>
    <row r="194" spans="1:9" ht="13.5">
      <c r="A194" s="104"/>
      <c r="B194" s="261" t="s">
        <v>98</v>
      </c>
      <c r="C194" s="296"/>
      <c r="D194" s="296"/>
      <c r="E194" s="296"/>
      <c r="F194" s="307"/>
      <c r="G194" s="298">
        <f>DetailedBudget!I428</f>
        <v>0</v>
      </c>
      <c r="H194" s="297"/>
      <c r="I194" s="244"/>
    </row>
    <row r="195" spans="1:12" ht="13.5">
      <c r="A195" s="104"/>
      <c r="B195" s="261" t="s">
        <v>102</v>
      </c>
      <c r="C195" s="296"/>
      <c r="D195" s="296"/>
      <c r="E195" s="296"/>
      <c r="F195" s="307"/>
      <c r="G195" s="298">
        <f>DetailedBudget!I430</f>
        <v>0</v>
      </c>
      <c r="H195" s="297"/>
      <c r="I195" s="244"/>
      <c r="L195" s="269"/>
    </row>
    <row r="196" spans="1:9" ht="13.5">
      <c r="A196" s="104"/>
      <c r="B196" s="261" t="s">
        <v>173</v>
      </c>
      <c r="C196" s="296"/>
      <c r="D196" s="296"/>
      <c r="E196" s="296"/>
      <c r="F196" s="307"/>
      <c r="G196" s="298">
        <f>DetailedBudget!I432</f>
        <v>0</v>
      </c>
      <c r="H196" s="297"/>
      <c r="I196" s="244"/>
    </row>
    <row r="197" spans="1:12" ht="13.5">
      <c r="A197" s="104"/>
      <c r="B197" s="261" t="s">
        <v>174</v>
      </c>
      <c r="C197" s="296"/>
      <c r="D197" s="296"/>
      <c r="E197" s="296"/>
      <c r="F197" s="307"/>
      <c r="G197" s="298">
        <f>DetailedBudget!I434</f>
        <v>0</v>
      </c>
      <c r="H197" s="297"/>
      <c r="I197" s="244"/>
      <c r="L197" s="269"/>
    </row>
    <row r="198" spans="1:9" ht="13.5">
      <c r="A198" s="104"/>
      <c r="B198" s="261" t="s">
        <v>175</v>
      </c>
      <c r="C198" s="296"/>
      <c r="D198" s="296"/>
      <c r="E198" s="296"/>
      <c r="F198" s="307"/>
      <c r="G198" s="298">
        <f>DetailedBudget!I436</f>
        <v>0</v>
      </c>
      <c r="H198" s="297"/>
      <c r="I198" s="244"/>
    </row>
    <row r="199" spans="1:12" ht="13.5">
      <c r="A199" s="99"/>
      <c r="B199" s="261" t="s">
        <v>381</v>
      </c>
      <c r="C199" s="296"/>
      <c r="D199" s="296"/>
      <c r="E199" s="296"/>
      <c r="F199" s="307"/>
      <c r="G199" s="298">
        <f>DetailedBudget!I438</f>
        <v>0</v>
      </c>
      <c r="H199" s="297"/>
      <c r="I199" s="244"/>
      <c r="L199" s="261"/>
    </row>
    <row r="200" spans="1:9" ht="13.5">
      <c r="A200" s="99"/>
      <c r="B200" s="261" t="s">
        <v>382</v>
      </c>
      <c r="C200" s="296"/>
      <c r="D200" s="296"/>
      <c r="E200" s="296"/>
      <c r="F200" s="307"/>
      <c r="G200" s="298">
        <f>DetailedBudget!I440</f>
        <v>0</v>
      </c>
      <c r="H200" s="297"/>
      <c r="I200" s="244"/>
    </row>
    <row r="201" spans="1:12" ht="13.5">
      <c r="A201" s="99"/>
      <c r="B201" s="261" t="s">
        <v>176</v>
      </c>
      <c r="C201" s="296"/>
      <c r="D201" s="296"/>
      <c r="E201" s="296"/>
      <c r="F201" s="307"/>
      <c r="G201" s="298">
        <f>DetailedBudget!I442</f>
        <v>0</v>
      </c>
      <c r="H201" s="297"/>
      <c r="I201" s="244"/>
      <c r="L201" s="261"/>
    </row>
    <row r="202" spans="1:9" ht="14.25" thickBot="1">
      <c r="A202" s="110"/>
      <c r="B202" s="262" t="s">
        <v>124</v>
      </c>
      <c r="C202" s="302"/>
      <c r="D202" s="302"/>
      <c r="E202" s="302"/>
      <c r="F202" s="307"/>
      <c r="G202" s="301">
        <f>DetailedBudget!I444</f>
        <v>0</v>
      </c>
      <c r="H202" s="300"/>
      <c r="I202" s="245"/>
    </row>
    <row r="203" spans="1:12" ht="15.75" customHeight="1" thickBot="1">
      <c r="A203" s="107"/>
      <c r="B203" s="591" t="s">
        <v>104</v>
      </c>
      <c r="C203" s="302"/>
      <c r="D203" s="302"/>
      <c r="E203" s="302"/>
      <c r="F203" s="303">
        <f>SUM(F190:F202)</f>
        <v>0</v>
      </c>
      <c r="G203" s="304">
        <f>DetailedBudget!K439</f>
        <v>0</v>
      </c>
      <c r="H203" s="303">
        <f>F203-G203</f>
        <v>0</v>
      </c>
      <c r="I203" s="246">
        <f>IF(G203=0,0,H203/G203)</f>
        <v>0</v>
      </c>
      <c r="K203" s="18">
        <f>SUM(G190:G202)</f>
        <v>0</v>
      </c>
      <c r="L203" s="261"/>
    </row>
    <row r="204" spans="1:9" ht="13.5">
      <c r="A204" s="108"/>
      <c r="B204" s="296"/>
      <c r="C204" s="296"/>
      <c r="D204" s="296"/>
      <c r="E204" s="296"/>
      <c r="F204" s="505"/>
      <c r="G204" s="298"/>
      <c r="H204" s="298"/>
      <c r="I204" s="175"/>
    </row>
    <row r="205" spans="1:9" ht="13.5">
      <c r="A205" s="99" t="str">
        <f>DetailedBudget!A447</f>
        <v>08</v>
      </c>
      <c r="B205" s="305" t="s">
        <v>177</v>
      </c>
      <c r="C205" s="305"/>
      <c r="D205" s="305"/>
      <c r="E205" s="305"/>
      <c r="F205" s="506"/>
      <c r="G205" s="306"/>
      <c r="H205" s="306"/>
      <c r="I205" s="251"/>
    </row>
    <row r="206" spans="1:12" ht="13.5">
      <c r="A206" s="99"/>
      <c r="B206" s="261" t="s">
        <v>179</v>
      </c>
      <c r="C206" s="296"/>
      <c r="D206" s="296"/>
      <c r="E206" s="296"/>
      <c r="F206" s="307"/>
      <c r="G206" s="298">
        <f>DetailedBudget!I449</f>
        <v>0</v>
      </c>
      <c r="H206" s="297"/>
      <c r="I206" s="244"/>
      <c r="L206" s="261"/>
    </row>
    <row r="207" spans="1:9" ht="13.5">
      <c r="A207" s="104"/>
      <c r="B207" s="261" t="s">
        <v>180</v>
      </c>
      <c r="C207" s="296"/>
      <c r="D207" s="296"/>
      <c r="E207" s="296"/>
      <c r="F207" s="307"/>
      <c r="G207" s="298">
        <f>DetailedBudget!I451</f>
        <v>0</v>
      </c>
      <c r="H207" s="297"/>
      <c r="I207" s="244"/>
    </row>
    <row r="208" spans="1:12" ht="13.5">
      <c r="A208" s="104"/>
      <c r="B208" s="261" t="s">
        <v>181</v>
      </c>
      <c r="C208" s="248"/>
      <c r="D208" s="248"/>
      <c r="E208" s="248"/>
      <c r="F208" s="307"/>
      <c r="G208" s="298">
        <f>DetailedBudget!I453</f>
        <v>0</v>
      </c>
      <c r="H208" s="297"/>
      <c r="I208" s="244"/>
      <c r="L208" s="275"/>
    </row>
    <row r="209" spans="1:9" ht="13.5">
      <c r="A209" s="104"/>
      <c r="B209" s="261" t="s">
        <v>182</v>
      </c>
      <c r="C209" s="248"/>
      <c r="D209" s="248"/>
      <c r="E209" s="248"/>
      <c r="F209" s="307"/>
      <c r="G209" s="298">
        <f>DetailedBudget!I455</f>
        <v>0</v>
      </c>
      <c r="H209" s="297"/>
      <c r="I209" s="244"/>
    </row>
    <row r="210" spans="1:9" ht="13.5">
      <c r="A210" s="104"/>
      <c r="B210" s="261" t="s">
        <v>199</v>
      </c>
      <c r="C210" s="248"/>
      <c r="D210" s="248"/>
      <c r="E210" s="248"/>
      <c r="F210" s="307"/>
      <c r="G210" s="298">
        <f>DetailedBudget!I457</f>
        <v>0</v>
      </c>
      <c r="H210" s="297"/>
      <c r="I210" s="244"/>
    </row>
    <row r="211" spans="1:12" ht="13.5">
      <c r="A211" s="104"/>
      <c r="B211" s="261" t="s">
        <v>151</v>
      </c>
      <c r="C211" s="248"/>
      <c r="D211" s="248"/>
      <c r="E211" s="248"/>
      <c r="F211" s="307"/>
      <c r="G211" s="298">
        <f>DetailedBudget!I459</f>
        <v>0</v>
      </c>
      <c r="H211" s="297"/>
      <c r="I211" s="244"/>
      <c r="L211" s="275"/>
    </row>
    <row r="212" spans="1:9" ht="13.5">
      <c r="A212" s="99"/>
      <c r="B212" s="261" t="s">
        <v>176</v>
      </c>
      <c r="C212" s="248"/>
      <c r="D212" s="248"/>
      <c r="E212" s="248"/>
      <c r="F212" s="307"/>
      <c r="G212" s="298">
        <f>DetailedBudget!I461</f>
        <v>0</v>
      </c>
      <c r="H212" s="297"/>
      <c r="I212" s="244"/>
    </row>
    <row r="213" spans="1:12" ht="13.5">
      <c r="A213" s="99"/>
      <c r="B213" s="261" t="s">
        <v>183</v>
      </c>
      <c r="C213" s="296"/>
      <c r="D213" s="296"/>
      <c r="E213" s="296"/>
      <c r="F213" s="307"/>
      <c r="G213" s="298">
        <f>DetailedBudget!I463</f>
        <v>0</v>
      </c>
      <c r="H213" s="297"/>
      <c r="I213" s="244"/>
      <c r="L213" s="261"/>
    </row>
    <row r="214" spans="1:9" ht="14.25" thickBot="1">
      <c r="A214" s="110"/>
      <c r="B214" s="262" t="s">
        <v>124</v>
      </c>
      <c r="C214" s="302"/>
      <c r="D214" s="302"/>
      <c r="E214" s="302"/>
      <c r="F214" s="307"/>
      <c r="G214" s="301">
        <f>DetailedBudget!I465</f>
        <v>0</v>
      </c>
      <c r="H214" s="300"/>
      <c r="I214" s="245"/>
    </row>
    <row r="215" spans="1:12" ht="15.75" customHeight="1" thickBot="1">
      <c r="A215" s="107"/>
      <c r="B215" s="591" t="s">
        <v>178</v>
      </c>
      <c r="C215" s="302"/>
      <c r="D215" s="302"/>
      <c r="E215" s="302"/>
      <c r="F215" s="504">
        <f>SUM(F206:F214)</f>
        <v>0</v>
      </c>
      <c r="G215" s="304">
        <f>DetailedBudget!K460</f>
        <v>0</v>
      </c>
      <c r="H215" s="303">
        <f>F215-G215</f>
        <v>0</v>
      </c>
      <c r="I215" s="246">
        <f>IF(G215=0,0,H215/G215)</f>
        <v>0</v>
      </c>
      <c r="K215" s="18">
        <f>SUM(G206:G214)</f>
        <v>0</v>
      </c>
      <c r="L215" s="261"/>
    </row>
    <row r="216" spans="1:9" ht="13.5">
      <c r="A216" s="108"/>
      <c r="B216" s="296"/>
      <c r="C216" s="296"/>
      <c r="D216" s="296"/>
      <c r="E216" s="296"/>
      <c r="F216" s="505"/>
      <c r="G216" s="298"/>
      <c r="H216" s="298"/>
      <c r="I216" s="175"/>
    </row>
    <row r="217" spans="1:12" ht="13.5">
      <c r="A217" s="99" t="str">
        <f>DetailedBudget!A468</f>
        <v>09</v>
      </c>
      <c r="B217" s="296" t="s">
        <v>55</v>
      </c>
      <c r="C217" s="296"/>
      <c r="D217" s="296"/>
      <c r="E217" s="296"/>
      <c r="F217" s="506"/>
      <c r="G217" s="306"/>
      <c r="H217" s="306"/>
      <c r="I217" s="251"/>
      <c r="L217" s="261"/>
    </row>
    <row r="218" spans="1:9" ht="13.5">
      <c r="A218" s="99"/>
      <c r="B218" s="261" t="s">
        <v>257</v>
      </c>
      <c r="C218" s="296"/>
      <c r="D218" s="296"/>
      <c r="E218" s="296"/>
      <c r="F218" s="307"/>
      <c r="G218" s="298">
        <f>DetailedBudget!I470</f>
        <v>0</v>
      </c>
      <c r="H218" s="297"/>
      <c r="I218" s="244"/>
    </row>
    <row r="219" spans="1:12" ht="13.5">
      <c r="A219" s="104"/>
      <c r="B219" s="261" t="s">
        <v>199</v>
      </c>
      <c r="C219" s="248"/>
      <c r="D219" s="248"/>
      <c r="E219" s="248"/>
      <c r="F219" s="307"/>
      <c r="G219" s="298">
        <f>DetailedBudget!I472</f>
        <v>0</v>
      </c>
      <c r="H219" s="297"/>
      <c r="I219" s="244"/>
      <c r="L219" s="261"/>
    </row>
    <row r="220" spans="1:9" ht="13.5">
      <c r="A220" s="99"/>
      <c r="B220" s="261" t="s">
        <v>186</v>
      </c>
      <c r="C220" s="248"/>
      <c r="D220" s="248"/>
      <c r="E220" s="248"/>
      <c r="F220" s="307"/>
      <c r="G220" s="298">
        <f>DetailedBudget!I474</f>
        <v>0</v>
      </c>
      <c r="H220" s="297"/>
      <c r="I220" s="244"/>
    </row>
    <row r="221" spans="1:12" ht="13.5">
      <c r="A221" s="99"/>
      <c r="B221" s="261" t="s">
        <v>176</v>
      </c>
      <c r="C221" s="296"/>
      <c r="D221" s="296"/>
      <c r="E221" s="296"/>
      <c r="F221" s="307"/>
      <c r="G221" s="298">
        <f>DetailedBudget!I476</f>
        <v>0</v>
      </c>
      <c r="H221" s="297"/>
      <c r="I221" s="244"/>
      <c r="L221" s="265"/>
    </row>
    <row r="222" spans="1:9" ht="13.5">
      <c r="A222" s="99"/>
      <c r="B222" s="261" t="s">
        <v>184</v>
      </c>
      <c r="C222" s="296"/>
      <c r="D222" s="296"/>
      <c r="E222" s="296"/>
      <c r="F222" s="307"/>
      <c r="G222" s="298">
        <f>DetailedBudget!I478</f>
        <v>0</v>
      </c>
      <c r="H222" s="297"/>
      <c r="I222" s="244"/>
    </row>
    <row r="223" spans="1:12" ht="14.25" thickBot="1">
      <c r="A223" s="110"/>
      <c r="B223" s="262" t="s">
        <v>124</v>
      </c>
      <c r="C223" s="302"/>
      <c r="D223" s="302"/>
      <c r="E223" s="302"/>
      <c r="F223" s="307"/>
      <c r="G223" s="301">
        <f>DetailedBudget!I480</f>
        <v>0</v>
      </c>
      <c r="H223" s="300"/>
      <c r="I223" s="245"/>
      <c r="L223" s="296"/>
    </row>
    <row r="224" spans="1:11" ht="15.75" customHeight="1" thickBot="1">
      <c r="A224" s="107"/>
      <c r="B224" s="585" t="s">
        <v>185</v>
      </c>
      <c r="C224" s="302"/>
      <c r="D224" s="302"/>
      <c r="E224" s="302"/>
      <c r="F224" s="303">
        <f>SUM(F218:F223)</f>
        <v>0</v>
      </c>
      <c r="G224" s="304">
        <f>DetailedBudget!K475</f>
        <v>0</v>
      </c>
      <c r="H224" s="303">
        <f>F224-G224</f>
        <v>0</v>
      </c>
      <c r="I224" s="246">
        <f>IF(G224=0,0,H224/G224)</f>
        <v>0</v>
      </c>
      <c r="K224" s="18">
        <f>SUM(G218:G223)</f>
        <v>0</v>
      </c>
    </row>
    <row r="225" spans="1:9" ht="13.5">
      <c r="A225" s="108"/>
      <c r="B225" s="296"/>
      <c r="C225" s="296"/>
      <c r="D225" s="296"/>
      <c r="E225" s="296"/>
      <c r="F225" s="505"/>
      <c r="G225" s="298"/>
      <c r="H225" s="298"/>
      <c r="I225" s="175"/>
    </row>
    <row r="226" spans="1:12" ht="13.5">
      <c r="A226" s="99" t="str">
        <f>DetailedBudget!A483</f>
        <v>10</v>
      </c>
      <c r="B226" s="296" t="s">
        <v>187</v>
      </c>
      <c r="C226" s="248"/>
      <c r="D226" s="248"/>
      <c r="E226" s="248"/>
      <c r="F226" s="506"/>
      <c r="G226" s="306"/>
      <c r="H226" s="306"/>
      <c r="I226" s="251"/>
      <c r="L226" s="261"/>
    </row>
    <row r="227" spans="1:9" ht="13.5">
      <c r="A227" s="99"/>
      <c r="B227" s="261" t="s">
        <v>190</v>
      </c>
      <c r="C227" s="296"/>
      <c r="D227" s="296"/>
      <c r="E227" s="296"/>
      <c r="F227" s="307"/>
      <c r="G227" s="298">
        <f>DetailedBudget!I485</f>
        <v>0</v>
      </c>
      <c r="H227" s="297"/>
      <c r="I227" s="244"/>
    </row>
    <row r="228" spans="1:9" ht="13.5">
      <c r="A228" s="99"/>
      <c r="B228" s="261" t="s">
        <v>189</v>
      </c>
      <c r="C228" s="296"/>
      <c r="D228" s="296"/>
      <c r="E228" s="296"/>
      <c r="F228" s="307"/>
      <c r="G228" s="298">
        <f>DetailedBudget!I487</f>
        <v>0</v>
      </c>
      <c r="H228" s="297"/>
      <c r="I228" s="244"/>
    </row>
    <row r="229" spans="1:9" ht="13.5">
      <c r="A229" s="99"/>
      <c r="B229" s="261" t="s">
        <v>184</v>
      </c>
      <c r="C229" s="296"/>
      <c r="D229" s="296"/>
      <c r="E229" s="296"/>
      <c r="F229" s="307"/>
      <c r="G229" s="298">
        <f>DetailedBudget!I489</f>
        <v>0</v>
      </c>
      <c r="H229" s="297"/>
      <c r="I229" s="244"/>
    </row>
    <row r="230" spans="1:12" ht="14.25" thickBot="1">
      <c r="A230" s="110"/>
      <c r="B230" s="262" t="s">
        <v>124</v>
      </c>
      <c r="C230" s="302"/>
      <c r="D230" s="302"/>
      <c r="E230" s="302"/>
      <c r="F230" s="307"/>
      <c r="G230" s="301">
        <f>DetailedBudget!I491</f>
        <v>0</v>
      </c>
      <c r="H230" s="300"/>
      <c r="I230" s="245"/>
      <c r="L230" s="265"/>
    </row>
    <row r="231" spans="1:11" ht="15.75" customHeight="1" thickBot="1">
      <c r="A231" s="107"/>
      <c r="B231" s="585" t="s">
        <v>188</v>
      </c>
      <c r="C231" s="302"/>
      <c r="D231" s="302"/>
      <c r="E231" s="302"/>
      <c r="F231" s="303">
        <f>SUM(F227:F230)</f>
        <v>0</v>
      </c>
      <c r="G231" s="304">
        <f>DetailedBudget!K486</f>
        <v>0</v>
      </c>
      <c r="H231" s="303">
        <f>F231-G231</f>
        <v>0</v>
      </c>
      <c r="I231" s="246">
        <f>IF(G231=0,0,H231/G231)</f>
        <v>0</v>
      </c>
      <c r="K231" s="18">
        <f>SUM(G227:G230)</f>
        <v>0</v>
      </c>
    </row>
    <row r="232" spans="1:12" ht="13.5">
      <c r="A232" s="108"/>
      <c r="B232" s="296"/>
      <c r="C232" s="296"/>
      <c r="D232" s="296"/>
      <c r="E232" s="296"/>
      <c r="F232" s="505"/>
      <c r="G232" s="298"/>
      <c r="H232" s="298"/>
      <c r="I232" s="175"/>
      <c r="L232" s="265"/>
    </row>
    <row r="233" spans="1:9" ht="13.5">
      <c r="A233" s="99" t="str">
        <f>DetailedBudget!A494</f>
        <v>11</v>
      </c>
      <c r="B233" s="305" t="s">
        <v>191</v>
      </c>
      <c r="C233" s="305"/>
      <c r="D233" s="305"/>
      <c r="E233" s="305"/>
      <c r="F233" s="506"/>
      <c r="G233" s="306"/>
      <c r="H233" s="306"/>
      <c r="I233" s="251"/>
    </row>
    <row r="234" spans="1:12" ht="13.5">
      <c r="A234" s="104"/>
      <c r="B234" s="265" t="s">
        <v>193</v>
      </c>
      <c r="C234" s="305"/>
      <c r="D234" s="305"/>
      <c r="E234" s="305"/>
      <c r="F234" s="307"/>
      <c r="G234" s="298">
        <f>DetailedBudget!I496</f>
        <v>0</v>
      </c>
      <c r="H234" s="297"/>
      <c r="I234" s="244"/>
      <c r="L234" s="261"/>
    </row>
    <row r="235" spans="1:9" ht="13.5">
      <c r="A235" s="104"/>
      <c r="B235" s="265" t="s">
        <v>383</v>
      </c>
      <c r="C235" s="305"/>
      <c r="D235" s="305"/>
      <c r="E235" s="305"/>
      <c r="F235" s="307"/>
      <c r="G235" s="298">
        <f>DetailedBudget!I498</f>
        <v>0</v>
      </c>
      <c r="H235" s="297"/>
      <c r="I235" s="244"/>
    </row>
    <row r="236" spans="1:12" ht="13.5">
      <c r="A236" s="104"/>
      <c r="B236" s="261" t="s">
        <v>194</v>
      </c>
      <c r="C236" s="248"/>
      <c r="D236" s="248"/>
      <c r="E236" s="248"/>
      <c r="F236" s="307"/>
      <c r="G236" s="298">
        <f>DetailedBudget!I500</f>
        <v>0</v>
      </c>
      <c r="H236" s="297"/>
      <c r="I236" s="244"/>
      <c r="L236" s="261"/>
    </row>
    <row r="237" spans="1:9" ht="13.5">
      <c r="A237" s="104"/>
      <c r="B237" s="261" t="s">
        <v>195</v>
      </c>
      <c r="C237" s="248"/>
      <c r="D237" s="248"/>
      <c r="E237" s="248"/>
      <c r="F237" s="307"/>
      <c r="G237" s="298">
        <f>DetailedBudget!I502</f>
        <v>0</v>
      </c>
      <c r="H237" s="297"/>
      <c r="I237" s="244"/>
    </row>
    <row r="238" spans="1:12" ht="13.5">
      <c r="A238" s="104"/>
      <c r="B238" s="261" t="s">
        <v>196</v>
      </c>
      <c r="C238" s="248"/>
      <c r="D238" s="248"/>
      <c r="E238" s="248"/>
      <c r="F238" s="307"/>
      <c r="G238" s="298">
        <f>DetailedBudget!I504</f>
        <v>0</v>
      </c>
      <c r="H238" s="297"/>
      <c r="I238" s="244"/>
      <c r="L238" s="261"/>
    </row>
    <row r="239" spans="1:9" ht="13.5">
      <c r="A239" s="104"/>
      <c r="B239" s="261" t="s">
        <v>197</v>
      </c>
      <c r="C239" s="248"/>
      <c r="D239" s="248"/>
      <c r="E239" s="248"/>
      <c r="F239" s="307"/>
      <c r="G239" s="298">
        <f>DetailedBudget!I506</f>
        <v>0</v>
      </c>
      <c r="H239" s="297"/>
      <c r="I239" s="244"/>
    </row>
    <row r="240" spans="1:12" ht="13.5">
      <c r="A240" s="104"/>
      <c r="B240" s="261" t="s">
        <v>198</v>
      </c>
      <c r="C240" s="248"/>
      <c r="D240" s="248"/>
      <c r="E240" s="248"/>
      <c r="F240" s="307"/>
      <c r="G240" s="298">
        <f>DetailedBudget!I508</f>
        <v>0</v>
      </c>
      <c r="H240" s="297"/>
      <c r="I240" s="244"/>
      <c r="L240" s="261"/>
    </row>
    <row r="241" spans="1:9" ht="13.5">
      <c r="A241" s="104"/>
      <c r="B241" s="261" t="s">
        <v>200</v>
      </c>
      <c r="C241" s="248"/>
      <c r="D241" s="248"/>
      <c r="E241" s="248"/>
      <c r="F241" s="307"/>
      <c r="G241" s="298">
        <f>DetailedBudget!I510</f>
        <v>0</v>
      </c>
      <c r="H241" s="297"/>
      <c r="I241" s="244"/>
    </row>
    <row r="242" spans="1:12" ht="13.5">
      <c r="A242" s="104"/>
      <c r="B242" s="261" t="s">
        <v>176</v>
      </c>
      <c r="C242" s="248"/>
      <c r="D242" s="248"/>
      <c r="E242" s="248"/>
      <c r="F242" s="307"/>
      <c r="G242" s="298">
        <f>DetailedBudget!I512</f>
        <v>0</v>
      </c>
      <c r="H242" s="297"/>
      <c r="I242" s="244"/>
      <c r="L242" s="261"/>
    </row>
    <row r="243" spans="1:9" ht="13.5">
      <c r="A243" s="104"/>
      <c r="B243" s="261" t="s">
        <v>457</v>
      </c>
      <c r="C243" s="248"/>
      <c r="D243" s="248"/>
      <c r="E243" s="248"/>
      <c r="F243" s="307"/>
      <c r="G243" s="298">
        <f>DetailedBudget!I514</f>
        <v>0</v>
      </c>
      <c r="H243" s="297"/>
      <c r="I243" s="244"/>
    </row>
    <row r="244" spans="1:12" ht="13.5">
      <c r="A244" s="104"/>
      <c r="B244" s="261" t="s">
        <v>183</v>
      </c>
      <c r="C244" s="248"/>
      <c r="D244" s="248"/>
      <c r="E244" s="248"/>
      <c r="F244" s="307"/>
      <c r="G244" s="298">
        <f>DetailedBudget!I516</f>
        <v>0</v>
      </c>
      <c r="H244" s="297"/>
      <c r="I244" s="244"/>
      <c r="L244" s="269"/>
    </row>
    <row r="245" spans="1:9" ht="13.5">
      <c r="A245" s="104"/>
      <c r="B245" s="261" t="s">
        <v>18</v>
      </c>
      <c r="C245" s="248"/>
      <c r="D245" s="248"/>
      <c r="E245" s="248"/>
      <c r="F245" s="307"/>
      <c r="G245" s="298">
        <f>DetailedBudget!I518</f>
        <v>0</v>
      </c>
      <c r="H245" s="297"/>
      <c r="I245" s="244"/>
    </row>
    <row r="246" spans="1:12" ht="13.5">
      <c r="A246" s="104"/>
      <c r="B246" s="261" t="s">
        <v>203</v>
      </c>
      <c r="C246" s="248"/>
      <c r="D246" s="248"/>
      <c r="E246" s="248"/>
      <c r="F246" s="307"/>
      <c r="G246" s="298">
        <f>DetailedBudget!I520</f>
        <v>0</v>
      </c>
      <c r="H246" s="297"/>
      <c r="I246" s="244"/>
      <c r="L246" s="261"/>
    </row>
    <row r="247" spans="1:9" ht="13.5">
      <c r="A247" s="104"/>
      <c r="B247" s="261" t="s">
        <v>204</v>
      </c>
      <c r="C247" s="248"/>
      <c r="D247" s="248"/>
      <c r="E247" s="248"/>
      <c r="F247" s="307"/>
      <c r="G247" s="298">
        <f>DetailedBudget!I522</f>
        <v>0</v>
      </c>
      <c r="H247" s="297"/>
      <c r="I247" s="244"/>
    </row>
    <row r="248" spans="1:12" ht="14.25" thickBot="1">
      <c r="A248" s="107"/>
      <c r="B248" s="262" t="s">
        <v>124</v>
      </c>
      <c r="C248" s="299"/>
      <c r="D248" s="299"/>
      <c r="E248" s="299"/>
      <c r="F248" s="307"/>
      <c r="G248" s="301">
        <f>DetailedBudget!I524</f>
        <v>0</v>
      </c>
      <c r="H248" s="300"/>
      <c r="I248" s="245"/>
      <c r="L248" s="261"/>
    </row>
    <row r="249" spans="1:11" ht="15.75" customHeight="1" thickBot="1">
      <c r="A249" s="107"/>
      <c r="B249" s="585" t="s">
        <v>192</v>
      </c>
      <c r="C249" s="302"/>
      <c r="D249" s="302"/>
      <c r="E249" s="302"/>
      <c r="F249" s="303">
        <f>SUM(F234:F248)</f>
        <v>0</v>
      </c>
      <c r="G249" s="304">
        <f>DetailedBudget!K519</f>
        <v>0</v>
      </c>
      <c r="H249" s="303">
        <f>F249-G249</f>
        <v>0</v>
      </c>
      <c r="I249" s="246">
        <f>IF(G249=0,0,H249/G249)</f>
        <v>0</v>
      </c>
      <c r="K249" s="18">
        <f>SUM(G234:G248)</f>
        <v>0</v>
      </c>
    </row>
    <row r="250" spans="1:12" ht="13.5">
      <c r="A250" s="108"/>
      <c r="B250" s="296"/>
      <c r="C250" s="296"/>
      <c r="D250" s="296"/>
      <c r="E250" s="296"/>
      <c r="F250" s="505"/>
      <c r="G250" s="298"/>
      <c r="H250" s="298"/>
      <c r="I250" s="175"/>
      <c r="L250" s="261"/>
    </row>
    <row r="251" spans="1:9" ht="13.5">
      <c r="A251" s="99" t="str">
        <f>DetailedBudget!A527</f>
        <v>12</v>
      </c>
      <c r="B251" s="305" t="s">
        <v>205</v>
      </c>
      <c r="C251" s="305"/>
      <c r="D251" s="305"/>
      <c r="E251" s="305"/>
      <c r="F251" s="506"/>
      <c r="G251" s="306"/>
      <c r="H251" s="306"/>
      <c r="I251" s="251"/>
    </row>
    <row r="252" spans="1:12" ht="13.5">
      <c r="A252" s="99"/>
      <c r="B252" s="261" t="s">
        <v>207</v>
      </c>
      <c r="C252" s="296"/>
      <c r="D252" s="296"/>
      <c r="E252" s="296"/>
      <c r="F252" s="307"/>
      <c r="G252" s="298">
        <f>DetailedBudget!I535</f>
        <v>0</v>
      </c>
      <c r="H252" s="297"/>
      <c r="I252" s="244"/>
      <c r="L252" s="275"/>
    </row>
    <row r="253" spans="1:12" ht="13.5">
      <c r="A253" s="99"/>
      <c r="B253" s="261" t="s">
        <v>214</v>
      </c>
      <c r="C253" s="296"/>
      <c r="D253" s="296"/>
      <c r="E253" s="296"/>
      <c r="F253" s="307"/>
      <c r="G253" s="298">
        <f>DetailedBudget!I542</f>
        <v>0</v>
      </c>
      <c r="H253" s="297"/>
      <c r="I253" s="244"/>
      <c r="L253" s="275"/>
    </row>
    <row r="254" spans="1:12" ht="13.5">
      <c r="A254" s="99"/>
      <c r="B254" s="261" t="s">
        <v>222</v>
      </c>
      <c r="C254" s="296"/>
      <c r="D254" s="296"/>
      <c r="E254" s="296"/>
      <c r="F254" s="307"/>
      <c r="G254" s="298">
        <f>DetailedBudget!I549</f>
        <v>0</v>
      </c>
      <c r="H254" s="297"/>
      <c r="I254" s="244"/>
      <c r="L254" s="275"/>
    </row>
    <row r="255" spans="1:12" ht="13.5">
      <c r="A255" s="99"/>
      <c r="B255" s="261" t="s">
        <v>223</v>
      </c>
      <c r="C255" s="296"/>
      <c r="D255" s="296"/>
      <c r="E255" s="296"/>
      <c r="F255" s="307"/>
      <c r="G255" s="298">
        <f>DetailedBudget!I553</f>
        <v>0</v>
      </c>
      <c r="H255" s="297"/>
      <c r="I255" s="244"/>
      <c r="L255" s="275"/>
    </row>
    <row r="256" spans="1:12" ht="13.5">
      <c r="A256" s="99"/>
      <c r="B256" s="261" t="s">
        <v>228</v>
      </c>
      <c r="C256" s="296"/>
      <c r="D256" s="296"/>
      <c r="E256" s="296"/>
      <c r="F256" s="307"/>
      <c r="G256" s="298">
        <f>DetailedBudget!I564</f>
        <v>0</v>
      </c>
      <c r="H256" s="297"/>
      <c r="I256" s="244"/>
      <c r="L256" s="275"/>
    </row>
    <row r="257" spans="1:12" ht="13.5">
      <c r="A257" s="99"/>
      <c r="B257" s="261" t="s">
        <v>95</v>
      </c>
      <c r="C257" s="296"/>
      <c r="D257" s="296"/>
      <c r="E257" s="296"/>
      <c r="F257" s="307"/>
      <c r="G257" s="298">
        <f>DetailedBudget!I585</f>
        <v>0</v>
      </c>
      <c r="H257" s="297"/>
      <c r="I257" s="244"/>
      <c r="L257" s="275"/>
    </row>
    <row r="258" spans="1:12" ht="13.5">
      <c r="A258" s="99"/>
      <c r="B258" s="261" t="s">
        <v>183</v>
      </c>
      <c r="C258" s="296"/>
      <c r="D258" s="296"/>
      <c r="E258" s="296"/>
      <c r="F258" s="307"/>
      <c r="G258" s="298">
        <f>DetailedBudget!I587</f>
        <v>0</v>
      </c>
      <c r="H258" s="297"/>
      <c r="I258" s="244"/>
      <c r="L258" s="275"/>
    </row>
    <row r="259" spans="1:12" ht="13.5">
      <c r="A259" s="99"/>
      <c r="B259" s="261" t="s">
        <v>240</v>
      </c>
      <c r="C259" s="296"/>
      <c r="D259" s="296"/>
      <c r="E259" s="296"/>
      <c r="F259" s="307"/>
      <c r="G259" s="298">
        <f>DetailedBudget!I589</f>
        <v>0</v>
      </c>
      <c r="H259" s="297"/>
      <c r="I259" s="244"/>
      <c r="L259" s="275"/>
    </row>
    <row r="260" spans="1:12" ht="14.25" thickBot="1">
      <c r="A260" s="110"/>
      <c r="B260" s="262" t="s">
        <v>124</v>
      </c>
      <c r="C260" s="302"/>
      <c r="D260" s="302"/>
      <c r="E260" s="302"/>
      <c r="F260" s="307"/>
      <c r="G260" s="301">
        <f>DetailedBudget!I591</f>
        <v>0</v>
      </c>
      <c r="H260" s="300"/>
      <c r="I260" s="245"/>
      <c r="L260" s="275"/>
    </row>
    <row r="261" spans="1:12" ht="15.75" customHeight="1" thickBot="1">
      <c r="A261" s="107"/>
      <c r="B261" s="585" t="s">
        <v>206</v>
      </c>
      <c r="C261" s="302"/>
      <c r="D261" s="302"/>
      <c r="E261" s="302"/>
      <c r="F261" s="303">
        <f>SUM(F252:F260)</f>
        <v>0</v>
      </c>
      <c r="G261" s="304">
        <f>DetailedBudget!K586</f>
        <v>0</v>
      </c>
      <c r="H261" s="303">
        <f>F261-G261</f>
        <v>0</v>
      </c>
      <c r="I261" s="246">
        <f>IF(G261=0,0,H261/G261)</f>
        <v>0</v>
      </c>
      <c r="K261" s="18">
        <f>SUM(G252:G260)</f>
        <v>0</v>
      </c>
      <c r="L261" s="275"/>
    </row>
    <row r="262" spans="1:12" ht="13.5">
      <c r="A262" s="108"/>
      <c r="B262" s="296"/>
      <c r="C262" s="296"/>
      <c r="D262" s="296"/>
      <c r="E262" s="296"/>
      <c r="F262" s="505"/>
      <c r="G262" s="298"/>
      <c r="H262" s="298"/>
      <c r="I262" s="175"/>
      <c r="L262" s="275"/>
    </row>
    <row r="263" spans="1:9" ht="13.5">
      <c r="A263" s="99" t="str">
        <f>DetailedBudget!A594</f>
        <v>13</v>
      </c>
      <c r="B263" s="305" t="s">
        <v>241</v>
      </c>
      <c r="C263" s="305"/>
      <c r="D263" s="305"/>
      <c r="E263" s="305"/>
      <c r="F263" s="506"/>
      <c r="G263" s="306"/>
      <c r="H263" s="306"/>
      <c r="I263" s="251"/>
    </row>
    <row r="264" spans="1:9" ht="13.5">
      <c r="A264" s="99"/>
      <c r="B264" s="261" t="s">
        <v>247</v>
      </c>
      <c r="C264" s="296"/>
      <c r="D264" s="296"/>
      <c r="E264" s="296"/>
      <c r="F264" s="307"/>
      <c r="G264" s="298">
        <f>DetailedBudget!I598</f>
        <v>0</v>
      </c>
      <c r="H264" s="297"/>
      <c r="I264" s="244"/>
    </row>
    <row r="265" spans="1:9" ht="13.5">
      <c r="A265" s="99"/>
      <c r="B265" s="261" t="s">
        <v>472</v>
      </c>
      <c r="C265" s="296"/>
      <c r="D265" s="296"/>
      <c r="E265" s="296"/>
      <c r="F265" s="307"/>
      <c r="G265" s="298">
        <f>DetailedBudget!I600</f>
        <v>0</v>
      </c>
      <c r="H265" s="297"/>
      <c r="I265" s="244"/>
    </row>
    <row r="266" spans="1:12" ht="13.5">
      <c r="A266" s="104"/>
      <c r="B266" s="261" t="s">
        <v>471</v>
      </c>
      <c r="C266" s="248"/>
      <c r="D266" s="248"/>
      <c r="E266" s="248"/>
      <c r="F266" s="307"/>
      <c r="G266" s="298">
        <f>DetailedBudget!I602</f>
        <v>0</v>
      </c>
      <c r="H266" s="297"/>
      <c r="I266" s="244"/>
      <c r="L266" s="269"/>
    </row>
    <row r="267" spans="1:12" ht="13.5">
      <c r="A267" s="104"/>
      <c r="B267" s="261" t="s">
        <v>243</v>
      </c>
      <c r="C267" s="248"/>
      <c r="D267" s="248"/>
      <c r="E267" s="248"/>
      <c r="F267" s="307"/>
      <c r="G267" s="298">
        <f>DetailedBudget!I604</f>
        <v>0</v>
      </c>
      <c r="H267" s="297"/>
      <c r="I267" s="244"/>
      <c r="L267" s="269"/>
    </row>
    <row r="268" spans="1:9" ht="14.25" thickBot="1">
      <c r="A268" s="107"/>
      <c r="B268" s="262" t="s">
        <v>244</v>
      </c>
      <c r="C268" s="299"/>
      <c r="D268" s="299"/>
      <c r="E268" s="299"/>
      <c r="F268" s="307"/>
      <c r="G268" s="301">
        <f>DetailedBudget!I606</f>
        <v>0</v>
      </c>
      <c r="H268" s="300"/>
      <c r="I268" s="245"/>
    </row>
    <row r="269" spans="1:12" ht="15.75" customHeight="1" thickBot="1">
      <c r="A269" s="107"/>
      <c r="B269" s="585" t="s">
        <v>242</v>
      </c>
      <c r="C269" s="302"/>
      <c r="D269" s="302"/>
      <c r="E269" s="302"/>
      <c r="F269" s="303">
        <f>SUM(F264:F268)</f>
        <v>0</v>
      </c>
      <c r="G269" s="304">
        <f>DetailedBudget!K601</f>
        <v>0</v>
      </c>
      <c r="H269" s="303">
        <f>F269-G269</f>
        <v>0</v>
      </c>
      <c r="I269" s="246">
        <f>IF(G269=0,0,H269/G269)</f>
        <v>0</v>
      </c>
      <c r="K269" s="18">
        <f>SUM(G264:G268)</f>
        <v>0</v>
      </c>
      <c r="L269" s="261"/>
    </row>
    <row r="270" spans="1:9" ht="13.5">
      <c r="A270" s="108"/>
      <c r="B270" s="296"/>
      <c r="C270" s="296"/>
      <c r="D270" s="296"/>
      <c r="E270" s="296"/>
      <c r="F270" s="505"/>
      <c r="G270" s="298"/>
      <c r="H270" s="298"/>
      <c r="I270" s="175"/>
    </row>
    <row r="271" spans="1:9" ht="13.5">
      <c r="A271" s="104" t="str">
        <f>DetailedBudget!A609</f>
        <v>14</v>
      </c>
      <c r="B271" s="296" t="s">
        <v>386</v>
      </c>
      <c r="C271" s="248"/>
      <c r="D271" s="248"/>
      <c r="E271" s="248"/>
      <c r="F271" s="506"/>
      <c r="G271" s="306"/>
      <c r="H271" s="306"/>
      <c r="I271" s="251"/>
    </row>
    <row r="272" spans="1:9" ht="13.5">
      <c r="A272" s="104"/>
      <c r="B272" s="261" t="s">
        <v>249</v>
      </c>
      <c r="C272" s="248"/>
      <c r="D272" s="248"/>
      <c r="E272" s="248"/>
      <c r="F272" s="307"/>
      <c r="G272" s="298">
        <f>DetailedBudget!H610</f>
        <v>0</v>
      </c>
      <c r="H272" s="297"/>
      <c r="I272" s="244"/>
    </row>
    <row r="273" spans="1:9" ht="13.5">
      <c r="A273" s="104"/>
      <c r="B273" s="261" t="s">
        <v>250</v>
      </c>
      <c r="C273" s="248"/>
      <c r="D273" s="248"/>
      <c r="E273" s="248"/>
      <c r="F273" s="307"/>
      <c r="G273" s="298">
        <f>DetailedBudget!H611</f>
        <v>0</v>
      </c>
      <c r="H273" s="297"/>
      <c r="I273" s="244"/>
    </row>
    <row r="274" spans="1:9" ht="13.5">
      <c r="A274" s="104"/>
      <c r="B274" s="261" t="s">
        <v>251</v>
      </c>
      <c r="C274" s="248"/>
      <c r="D274" s="248"/>
      <c r="E274" s="248"/>
      <c r="F274" s="307"/>
      <c r="G274" s="298">
        <f>DetailedBudget!H612</f>
        <v>0</v>
      </c>
      <c r="H274" s="297"/>
      <c r="I274" s="244"/>
    </row>
    <row r="275" spans="1:12" ht="13.5">
      <c r="A275" s="99"/>
      <c r="B275" s="467" t="s">
        <v>253</v>
      </c>
      <c r="C275" s="248"/>
      <c r="D275" s="248"/>
      <c r="E275" s="248"/>
      <c r="F275" s="307"/>
      <c r="G275" s="298">
        <f>DetailedBudget!I614</f>
        <v>0</v>
      </c>
      <c r="H275" s="297"/>
      <c r="I275" s="244"/>
      <c r="L275" s="265"/>
    </row>
    <row r="276" spans="1:12" ht="13.5">
      <c r="A276" s="99"/>
      <c r="B276" s="261" t="s">
        <v>489</v>
      </c>
      <c r="C276" s="248"/>
      <c r="D276" s="248"/>
      <c r="E276" s="248"/>
      <c r="F276" s="307"/>
      <c r="G276" s="298">
        <f>DetailedBudget!I616</f>
        <v>0</v>
      </c>
      <c r="H276" s="297"/>
      <c r="I276" s="244"/>
      <c r="L276" s="265"/>
    </row>
    <row r="277" spans="1:12" ht="13.5">
      <c r="A277" s="99"/>
      <c r="B277" s="261" t="s">
        <v>255</v>
      </c>
      <c r="C277" s="248"/>
      <c r="D277" s="248"/>
      <c r="E277" s="248"/>
      <c r="F277" s="307"/>
      <c r="G277" s="298">
        <f>DetailedBudget!I619</f>
        <v>0</v>
      </c>
      <c r="H277" s="297"/>
      <c r="I277" s="244"/>
      <c r="L277" s="265"/>
    </row>
    <row r="278" spans="1:9" ht="14.25" thickBot="1">
      <c r="A278" s="110"/>
      <c r="B278" s="267" t="s">
        <v>124</v>
      </c>
      <c r="C278" s="299"/>
      <c r="D278" s="299"/>
      <c r="E278" s="299"/>
      <c r="F278" s="577"/>
      <c r="G278" s="301">
        <f>DetailedBudget!I621</f>
        <v>0</v>
      </c>
      <c r="H278" s="300"/>
      <c r="I278" s="245"/>
    </row>
    <row r="279" spans="1:12" ht="15.75" customHeight="1" thickBot="1">
      <c r="A279" s="110"/>
      <c r="B279" s="591" t="s">
        <v>387</v>
      </c>
      <c r="C279" s="302"/>
      <c r="D279" s="302"/>
      <c r="E279" s="302"/>
      <c r="F279" s="300">
        <f>SUM(F272:F278)</f>
        <v>0</v>
      </c>
      <c r="G279" s="301">
        <f>DetailedBudget!K616</f>
        <v>0</v>
      </c>
      <c r="H279" s="303">
        <f>F279-G279</f>
        <v>0</v>
      </c>
      <c r="I279" s="246">
        <f>IF(G279=0,0,H279/G279)</f>
        <v>0</v>
      </c>
      <c r="K279" s="18">
        <f>SUM(G272:G278)</f>
        <v>0</v>
      </c>
      <c r="L279" s="265"/>
    </row>
    <row r="280" spans="1:12" ht="15.75" customHeight="1" thickBot="1">
      <c r="A280" s="115"/>
      <c r="B280" s="320" t="s">
        <v>248</v>
      </c>
      <c r="C280" s="315"/>
      <c r="D280" s="315"/>
      <c r="E280" s="315"/>
      <c r="F280" s="316">
        <f>F279+F269+F261+F249+F231+F224+F215+F203+F187+F179</f>
        <v>0</v>
      </c>
      <c r="G280" s="317">
        <f>DetailedBudget!K617</f>
        <v>0</v>
      </c>
      <c r="H280" s="316">
        <f>F280-G280</f>
        <v>0</v>
      </c>
      <c r="I280" s="247">
        <f>IF(G280=0,0,H280/G280)</f>
        <v>0</v>
      </c>
      <c r="K280" s="18">
        <f>SUM(K179:K279)</f>
        <v>0</v>
      </c>
      <c r="L280" s="265"/>
    </row>
    <row r="281" spans="1:9" ht="13.5">
      <c r="A281" s="99"/>
      <c r="B281" s="305"/>
      <c r="C281" s="305"/>
      <c r="D281" s="305"/>
      <c r="E281" s="305"/>
      <c r="F281" s="505"/>
      <c r="G281" s="298"/>
      <c r="H281" s="298"/>
      <c r="I281" s="175"/>
    </row>
    <row r="282" spans="1:12" ht="13.5">
      <c r="A282" s="99" t="str">
        <f>DetailedBudget!A625</f>
        <v>15</v>
      </c>
      <c r="B282" s="305" t="s">
        <v>479</v>
      </c>
      <c r="C282" s="305"/>
      <c r="D282" s="305"/>
      <c r="E282" s="305"/>
      <c r="F282" s="506"/>
      <c r="G282" s="306"/>
      <c r="H282" s="306"/>
      <c r="I282" s="251"/>
      <c r="L282" s="265"/>
    </row>
    <row r="283" spans="1:12" ht="13.5">
      <c r="A283" s="104"/>
      <c r="B283" s="261" t="s">
        <v>256</v>
      </c>
      <c r="C283" s="248"/>
      <c r="D283" s="248"/>
      <c r="E283" s="248"/>
      <c r="F283" s="307"/>
      <c r="G283" s="298">
        <f>DetailedBudget!I628</f>
        <v>0</v>
      </c>
      <c r="H283" s="297"/>
      <c r="I283" s="244"/>
      <c r="L283" s="265"/>
    </row>
    <row r="284" spans="1:9" ht="13.5">
      <c r="A284" s="104"/>
      <c r="B284" s="261" t="s">
        <v>260</v>
      </c>
      <c r="C284" s="248"/>
      <c r="D284" s="248"/>
      <c r="E284" s="248"/>
      <c r="F284" s="307"/>
      <c r="G284" s="298">
        <f>DetailedBudget!I631</f>
        <v>0</v>
      </c>
      <c r="H284" s="297"/>
      <c r="I284" s="244"/>
    </row>
    <row r="285" spans="1:12" ht="13.5">
      <c r="A285" s="104"/>
      <c r="B285" s="261" t="s">
        <v>261</v>
      </c>
      <c r="C285" s="248"/>
      <c r="D285" s="248"/>
      <c r="E285" s="248"/>
      <c r="F285" s="307"/>
      <c r="G285" s="298">
        <f>DetailedBudget!I634</f>
        <v>0</v>
      </c>
      <c r="H285" s="297"/>
      <c r="I285" s="244"/>
      <c r="L285" s="265"/>
    </row>
    <row r="286" spans="1:12" ht="13.5">
      <c r="A286" s="104"/>
      <c r="B286" s="261" t="s">
        <v>263</v>
      </c>
      <c r="C286" s="248"/>
      <c r="D286" s="248"/>
      <c r="E286" s="248"/>
      <c r="F286" s="307"/>
      <c r="G286" s="298">
        <f>DetailedBudget!I637</f>
        <v>0</v>
      </c>
      <c r="H286" s="297"/>
      <c r="I286" s="244"/>
      <c r="L286" s="265"/>
    </row>
    <row r="287" spans="1:9" ht="13.5">
      <c r="A287" s="104"/>
      <c r="B287" s="261" t="s">
        <v>262</v>
      </c>
      <c r="C287" s="248"/>
      <c r="D287" s="248"/>
      <c r="E287" s="248"/>
      <c r="F287" s="307"/>
      <c r="G287" s="298">
        <f>DetailedBudget!I640</f>
        <v>0</v>
      </c>
      <c r="H287" s="297"/>
      <c r="I287" s="244"/>
    </row>
    <row r="288" spans="1:12" ht="13.5">
      <c r="A288" s="99"/>
      <c r="B288" s="261" t="s">
        <v>264</v>
      </c>
      <c r="C288" s="248"/>
      <c r="D288" s="248"/>
      <c r="E288" s="248"/>
      <c r="F288" s="307"/>
      <c r="G288" s="298">
        <f>DetailedBudget!I643</f>
        <v>0</v>
      </c>
      <c r="H288" s="297"/>
      <c r="I288" s="244"/>
      <c r="L288" s="265"/>
    </row>
    <row r="289" spans="1:12" ht="13.5">
      <c r="A289" s="99"/>
      <c r="B289" s="261" t="s">
        <v>1</v>
      </c>
      <c r="C289" s="248"/>
      <c r="D289" s="248"/>
      <c r="E289" s="248"/>
      <c r="F289" s="307"/>
      <c r="G289" s="298">
        <f>DetailedBudget!I644</f>
        <v>0</v>
      </c>
      <c r="H289" s="297"/>
      <c r="I289" s="244"/>
      <c r="L289" s="265"/>
    </row>
    <row r="290" spans="1:9" ht="13.5">
      <c r="A290" s="104"/>
      <c r="B290" s="261" t="s">
        <v>2</v>
      </c>
      <c r="C290" s="248"/>
      <c r="D290" s="248"/>
      <c r="E290" s="248"/>
      <c r="F290" s="307"/>
      <c r="G290" s="298">
        <f>DetailedBudget!I645</f>
        <v>0</v>
      </c>
      <c r="H290" s="297"/>
      <c r="I290" s="244"/>
    </row>
    <row r="291" spans="1:12" ht="13.5">
      <c r="A291" s="104"/>
      <c r="B291" s="261" t="s">
        <v>267</v>
      </c>
      <c r="C291" s="248"/>
      <c r="D291" s="248"/>
      <c r="E291" s="248"/>
      <c r="F291" s="307"/>
      <c r="G291" s="298">
        <f>DetailedBudget!I648</f>
        <v>0</v>
      </c>
      <c r="H291" s="297"/>
      <c r="I291" s="244"/>
      <c r="L291" s="275"/>
    </row>
    <row r="292" spans="1:12" ht="13.5">
      <c r="A292" s="104"/>
      <c r="B292" s="261" t="s">
        <v>274</v>
      </c>
      <c r="C292" s="248"/>
      <c r="D292" s="248"/>
      <c r="E292" s="248"/>
      <c r="F292" s="307"/>
      <c r="G292" s="298">
        <f>DetailedBudget!I652</f>
        <v>0</v>
      </c>
      <c r="H292" s="297"/>
      <c r="I292" s="244"/>
      <c r="L292" s="275"/>
    </row>
    <row r="293" spans="1:12" ht="13.5">
      <c r="A293" s="104"/>
      <c r="B293" s="261" t="s">
        <v>481</v>
      </c>
      <c r="C293" s="248"/>
      <c r="D293" s="248"/>
      <c r="E293" s="248"/>
      <c r="F293" s="307"/>
      <c r="G293" s="298">
        <f>DetailedBudget!I654</f>
        <v>0</v>
      </c>
      <c r="H293" s="297"/>
      <c r="I293" s="244"/>
      <c r="L293" s="275"/>
    </row>
    <row r="294" spans="1:9" ht="13.5">
      <c r="A294" s="104"/>
      <c r="B294" s="261" t="s">
        <v>275</v>
      </c>
      <c r="C294" s="248"/>
      <c r="D294" s="248"/>
      <c r="E294" s="248"/>
      <c r="F294" s="307"/>
      <c r="G294" s="298">
        <f>DetailedBudget!I656</f>
        <v>0</v>
      </c>
      <c r="H294" s="297"/>
      <c r="I294" s="244"/>
    </row>
    <row r="295" spans="1:9" ht="13.5">
      <c r="A295" s="104"/>
      <c r="B295" s="261" t="s">
        <v>276</v>
      </c>
      <c r="C295" s="248"/>
      <c r="D295" s="248"/>
      <c r="E295" s="248"/>
      <c r="F295" s="307"/>
      <c r="G295" s="298">
        <f>DetailedBudget!I658</f>
        <v>0</v>
      </c>
      <c r="H295" s="297"/>
      <c r="I295" s="244"/>
    </row>
    <row r="296" spans="1:17" ht="13.5">
      <c r="A296" s="108"/>
      <c r="B296" s="261" t="s">
        <v>124</v>
      </c>
      <c r="C296" s="248"/>
      <c r="D296" s="248"/>
      <c r="E296" s="248"/>
      <c r="F296" s="307"/>
      <c r="G296" s="298">
        <f>DetailedBudget!I660</f>
        <v>0</v>
      </c>
      <c r="H296" s="297"/>
      <c r="I296" s="244"/>
      <c r="L296" s="296"/>
      <c r="M296" s="261"/>
      <c r="N296" s="634"/>
      <c r="O296" s="634"/>
      <c r="P296" s="634"/>
      <c r="Q296" s="634"/>
    </row>
    <row r="297" spans="1:17" ht="14.25" thickBot="1">
      <c r="A297" s="107"/>
      <c r="B297" s="310" t="s">
        <v>456</v>
      </c>
      <c r="C297" s="299"/>
      <c r="D297" s="299"/>
      <c r="E297" s="299"/>
      <c r="F297" s="307"/>
      <c r="G297" s="298"/>
      <c r="H297" s="297"/>
      <c r="I297" s="244"/>
      <c r="L297" s="261"/>
      <c r="M297" s="265"/>
      <c r="N297" s="634"/>
      <c r="O297" s="634"/>
      <c r="P297" s="634"/>
      <c r="Q297" s="634"/>
    </row>
    <row r="298" spans="1:17" ht="15.75" customHeight="1" thickBot="1">
      <c r="A298" s="107"/>
      <c r="B298" s="591" t="s">
        <v>478</v>
      </c>
      <c r="C298" s="302"/>
      <c r="D298" s="302"/>
      <c r="E298" s="302"/>
      <c r="F298" s="303">
        <f>SUM(F283:F297)</f>
        <v>0</v>
      </c>
      <c r="G298" s="304">
        <f>DetailedBudget!K655</f>
        <v>0</v>
      </c>
      <c r="H298" s="327">
        <f>F298-G298</f>
        <v>0</v>
      </c>
      <c r="I298" s="328">
        <f>IF(G298=0,0,H298/G298)</f>
        <v>0</v>
      </c>
      <c r="K298" s="18">
        <f>SUM(G283:G296)</f>
        <v>0</v>
      </c>
      <c r="L298" s="265"/>
      <c r="M298" s="265"/>
      <c r="N298" s="634"/>
      <c r="O298" s="634"/>
      <c r="P298" s="634"/>
      <c r="Q298" s="634"/>
    </row>
    <row r="299" spans="1:17" ht="13.5">
      <c r="A299" s="108"/>
      <c r="B299" s="305"/>
      <c r="C299" s="296"/>
      <c r="D299" s="296"/>
      <c r="E299" s="296"/>
      <c r="F299" s="505"/>
      <c r="G299" s="298"/>
      <c r="H299" s="298"/>
      <c r="I299" s="175"/>
      <c r="L299" s="265"/>
      <c r="M299" s="265"/>
      <c r="N299" s="634"/>
      <c r="O299" s="634"/>
      <c r="P299" s="634"/>
      <c r="Q299" s="634"/>
    </row>
    <row r="300" spans="1:17" ht="13.5">
      <c r="A300" s="104" t="str">
        <f>DetailedBudget!A663</f>
        <v>16</v>
      </c>
      <c r="B300" s="296" t="s">
        <v>277</v>
      </c>
      <c r="C300" s="248"/>
      <c r="D300" s="248"/>
      <c r="E300" s="248"/>
      <c r="F300" s="506"/>
      <c r="G300" s="306"/>
      <c r="H300" s="306"/>
      <c r="I300" s="251"/>
      <c r="L300" s="261"/>
      <c r="M300" s="265"/>
      <c r="N300" s="634"/>
      <c r="O300" s="634"/>
      <c r="P300" s="634"/>
      <c r="Q300" s="634"/>
    </row>
    <row r="301" spans="1:17" ht="13.5">
      <c r="A301" s="104"/>
      <c r="B301" s="261" t="s">
        <v>94</v>
      </c>
      <c r="C301" s="248"/>
      <c r="D301" s="248"/>
      <c r="E301" s="248"/>
      <c r="F301" s="307"/>
      <c r="G301" s="298">
        <f>DetailedBudget!I666</f>
        <v>0</v>
      </c>
      <c r="H301" s="297"/>
      <c r="I301" s="244"/>
      <c r="L301" s="265"/>
      <c r="M301" s="265"/>
      <c r="N301" s="634"/>
      <c r="O301" s="634"/>
      <c r="P301" s="634"/>
      <c r="Q301" s="634"/>
    </row>
    <row r="302" spans="1:17" ht="13.5">
      <c r="A302" s="104"/>
      <c r="B302" s="261" t="s">
        <v>279</v>
      </c>
      <c r="C302" s="248"/>
      <c r="D302" s="248"/>
      <c r="E302" s="248"/>
      <c r="F302" s="307"/>
      <c r="G302" s="298">
        <f>DetailedBudget!I669</f>
        <v>0</v>
      </c>
      <c r="H302" s="297"/>
      <c r="I302" s="244"/>
      <c r="L302" s="265"/>
      <c r="M302" s="265"/>
      <c r="N302" s="634"/>
      <c r="O302" s="634"/>
      <c r="P302" s="634"/>
      <c r="Q302" s="634"/>
    </row>
    <row r="303" spans="1:17" ht="13.5">
      <c r="A303" s="104"/>
      <c r="B303" s="261" t="s">
        <v>278</v>
      </c>
      <c r="C303" s="248"/>
      <c r="D303" s="248"/>
      <c r="E303" s="248"/>
      <c r="F303" s="307"/>
      <c r="G303" s="298">
        <f>DetailedBudget!I672</f>
        <v>0</v>
      </c>
      <c r="H303" s="297"/>
      <c r="I303" s="244"/>
      <c r="L303" s="261"/>
      <c r="M303" s="265"/>
      <c r="N303" s="634"/>
      <c r="O303" s="634"/>
      <c r="P303" s="634"/>
      <c r="Q303" s="634"/>
    </row>
    <row r="304" spans="1:17" ht="13.5">
      <c r="A304" s="104"/>
      <c r="B304" s="261" t="s">
        <v>280</v>
      </c>
      <c r="C304" s="296"/>
      <c r="D304" s="296"/>
      <c r="E304" s="296"/>
      <c r="F304" s="307"/>
      <c r="G304" s="298">
        <f>DetailedBudget!I674</f>
        <v>0</v>
      </c>
      <c r="H304" s="297"/>
      <c r="I304" s="244"/>
      <c r="L304" s="265"/>
      <c r="M304" s="265"/>
      <c r="N304" s="634"/>
      <c r="O304" s="634"/>
      <c r="P304" s="634"/>
      <c r="Q304" s="634"/>
    </row>
    <row r="305" spans="1:17" ht="13.5">
      <c r="A305" s="104"/>
      <c r="B305" s="261" t="s">
        <v>281</v>
      </c>
      <c r="C305" s="248"/>
      <c r="D305" s="248"/>
      <c r="E305" s="248"/>
      <c r="F305" s="307"/>
      <c r="G305" s="298"/>
      <c r="H305" s="297"/>
      <c r="I305" s="244"/>
      <c r="L305" s="265"/>
      <c r="M305" s="265"/>
      <c r="N305" s="634"/>
      <c r="O305" s="634"/>
      <c r="P305" s="634"/>
      <c r="Q305" s="634"/>
    </row>
    <row r="306" spans="1:17" ht="13.5">
      <c r="A306" s="104"/>
      <c r="B306" s="275" t="s">
        <v>282</v>
      </c>
      <c r="C306" s="248"/>
      <c r="D306" s="248"/>
      <c r="E306" s="248"/>
      <c r="F306" s="307"/>
      <c r="G306" s="298">
        <f>DetailedBudget!I678</f>
        <v>0</v>
      </c>
      <c r="H306" s="297"/>
      <c r="I306" s="244"/>
      <c r="L306" s="261"/>
      <c r="M306" s="261"/>
      <c r="N306" s="634"/>
      <c r="O306" s="634"/>
      <c r="P306" s="634"/>
      <c r="Q306" s="634"/>
    </row>
    <row r="307" spans="1:17" ht="13.5">
      <c r="A307" s="104"/>
      <c r="B307" s="275" t="s">
        <v>170</v>
      </c>
      <c r="C307" s="248"/>
      <c r="D307" s="248"/>
      <c r="E307" s="248"/>
      <c r="F307" s="307"/>
      <c r="G307" s="298">
        <f>DetailedBudget!I681</f>
        <v>0</v>
      </c>
      <c r="H307" s="297"/>
      <c r="I307" s="244"/>
      <c r="L307" s="261"/>
      <c r="M307" s="261"/>
      <c r="N307" s="634"/>
      <c r="O307" s="634"/>
      <c r="P307" s="634"/>
      <c r="Q307" s="634"/>
    </row>
    <row r="308" spans="1:17" ht="13.5">
      <c r="A308" s="104"/>
      <c r="B308" s="275" t="s">
        <v>283</v>
      </c>
      <c r="C308" s="248"/>
      <c r="D308" s="248"/>
      <c r="E308" s="248"/>
      <c r="F308" s="307"/>
      <c r="G308" s="298">
        <f>DetailedBudget!I683</f>
        <v>0</v>
      </c>
      <c r="H308" s="297"/>
      <c r="I308" s="244"/>
      <c r="L308" s="261"/>
      <c r="M308" s="261"/>
      <c r="N308" s="634"/>
      <c r="O308" s="634"/>
      <c r="P308" s="634"/>
      <c r="Q308" s="634"/>
    </row>
    <row r="309" spans="1:17" ht="13.5">
      <c r="A309" s="104"/>
      <c r="B309" s="261" t="s">
        <v>284</v>
      </c>
      <c r="C309" s="248"/>
      <c r="D309" s="248"/>
      <c r="E309" s="248"/>
      <c r="F309" s="307"/>
      <c r="G309" s="298"/>
      <c r="H309" s="297"/>
      <c r="I309" s="244"/>
      <c r="L309" s="261"/>
      <c r="M309" s="261"/>
      <c r="N309" s="634"/>
      <c r="O309" s="634"/>
      <c r="P309" s="634"/>
      <c r="Q309" s="634"/>
    </row>
    <row r="310" spans="1:17" ht="13.5">
      <c r="A310" s="104"/>
      <c r="B310" s="275" t="s">
        <v>285</v>
      </c>
      <c r="C310" s="248"/>
      <c r="D310" s="248"/>
      <c r="E310" s="248"/>
      <c r="F310" s="307"/>
      <c r="G310" s="298">
        <f>DetailedBudget!I686</f>
        <v>0</v>
      </c>
      <c r="H310" s="297"/>
      <c r="I310" s="244"/>
      <c r="L310" s="261"/>
      <c r="M310" s="261"/>
      <c r="N310" s="634"/>
      <c r="O310" s="634"/>
      <c r="P310" s="634"/>
      <c r="Q310" s="634"/>
    </row>
    <row r="311" spans="1:17" ht="13.5">
      <c r="A311" s="104"/>
      <c r="B311" s="275" t="s">
        <v>286</v>
      </c>
      <c r="C311" s="248"/>
      <c r="D311" s="248"/>
      <c r="E311" s="248"/>
      <c r="F311" s="307"/>
      <c r="G311" s="298">
        <f>DetailedBudget!I687</f>
        <v>0</v>
      </c>
      <c r="H311" s="297"/>
      <c r="I311" s="244"/>
      <c r="L311" s="275"/>
      <c r="M311" s="265"/>
      <c r="N311" s="634"/>
      <c r="O311" s="634"/>
      <c r="P311" s="634"/>
      <c r="Q311" s="634"/>
    </row>
    <row r="312" spans="1:17" ht="13.5">
      <c r="A312" s="104"/>
      <c r="B312" s="261" t="s">
        <v>287</v>
      </c>
      <c r="C312" s="248"/>
      <c r="D312" s="248"/>
      <c r="E312" s="248"/>
      <c r="F312" s="307"/>
      <c r="G312" s="298">
        <f>DetailedBudget!I691</f>
        <v>0</v>
      </c>
      <c r="H312" s="297"/>
      <c r="I312" s="244"/>
      <c r="L312" s="275"/>
      <c r="M312" s="265"/>
      <c r="N312" s="634"/>
      <c r="O312" s="634"/>
      <c r="P312" s="634"/>
      <c r="Q312" s="634"/>
    </row>
    <row r="313" spans="1:17" ht="13.5">
      <c r="A313" s="104"/>
      <c r="B313" s="261" t="s">
        <v>291</v>
      </c>
      <c r="C313" s="296"/>
      <c r="D313" s="296"/>
      <c r="E313" s="296"/>
      <c r="F313" s="307"/>
      <c r="G313" s="298">
        <f>DetailedBudget!I693</f>
        <v>0</v>
      </c>
      <c r="H313" s="297"/>
      <c r="I313" s="244"/>
      <c r="L313" s="275"/>
      <c r="M313" s="265"/>
      <c r="N313" s="634"/>
      <c r="O313" s="634"/>
      <c r="P313" s="634"/>
      <c r="Q313" s="634"/>
    </row>
    <row r="314" spans="1:17" ht="13.5">
      <c r="A314" s="104"/>
      <c r="B314" s="261" t="s">
        <v>292</v>
      </c>
      <c r="C314" s="248"/>
      <c r="D314" s="248"/>
      <c r="E314" s="248"/>
      <c r="F314" s="307"/>
      <c r="G314" s="298">
        <f>DetailedBudget!I695</f>
        <v>0</v>
      </c>
      <c r="H314" s="297"/>
      <c r="I314" s="244"/>
      <c r="L314" s="261"/>
      <c r="M314" s="265"/>
      <c r="N314" s="634"/>
      <c r="O314" s="634"/>
      <c r="P314" s="634"/>
      <c r="Q314" s="634"/>
    </row>
    <row r="315" spans="1:17" ht="13.5">
      <c r="A315" s="104"/>
      <c r="B315" s="261" t="s">
        <v>102</v>
      </c>
      <c r="C315" s="248"/>
      <c r="D315" s="248"/>
      <c r="E315" s="248"/>
      <c r="F315" s="307"/>
      <c r="G315" s="298">
        <f>DetailedBudget!I697</f>
        <v>0</v>
      </c>
      <c r="H315" s="297"/>
      <c r="I315" s="244"/>
      <c r="L315" s="275"/>
      <c r="M315" s="261"/>
      <c r="N315" s="634"/>
      <c r="O315" s="634"/>
      <c r="P315" s="634"/>
      <c r="Q315" s="634"/>
    </row>
    <row r="316" spans="1:17" ht="13.5">
      <c r="A316" s="104"/>
      <c r="B316" s="261" t="s">
        <v>276</v>
      </c>
      <c r="C316" s="248"/>
      <c r="D316" s="248"/>
      <c r="E316" s="248"/>
      <c r="F316" s="307"/>
      <c r="G316" s="298">
        <f>DetailedBudget!I699</f>
        <v>0</v>
      </c>
      <c r="H316" s="297"/>
      <c r="I316" s="244"/>
      <c r="L316" s="261"/>
      <c r="M316" s="260"/>
      <c r="N316" s="634"/>
      <c r="O316" s="634"/>
      <c r="P316" s="634"/>
      <c r="Q316" s="634"/>
    </row>
    <row r="317" spans="1:17" ht="13.5">
      <c r="A317" s="108"/>
      <c r="B317" s="248" t="s">
        <v>124</v>
      </c>
      <c r="C317" s="248"/>
      <c r="D317" s="248"/>
      <c r="E317" s="248"/>
      <c r="F317" s="307"/>
      <c r="G317" s="309">
        <f>DetailedBudget!I701</f>
        <v>0</v>
      </c>
      <c r="H317" s="297"/>
      <c r="I317" s="244"/>
      <c r="L317" s="261"/>
      <c r="M317" s="261"/>
      <c r="N317" s="634"/>
      <c r="O317" s="634"/>
      <c r="P317" s="634"/>
      <c r="Q317" s="634"/>
    </row>
    <row r="318" spans="1:17" ht="14.25" thickBot="1">
      <c r="A318" s="107"/>
      <c r="B318" s="310" t="s">
        <v>462</v>
      </c>
      <c r="C318" s="299"/>
      <c r="D318" s="299"/>
      <c r="E318" s="299"/>
      <c r="F318" s="307"/>
      <c r="G318" s="301"/>
      <c r="H318" s="300"/>
      <c r="I318" s="245"/>
      <c r="L318" s="275"/>
      <c r="M318" s="265"/>
      <c r="N318" s="634"/>
      <c r="O318" s="634"/>
      <c r="P318" s="634"/>
      <c r="Q318" s="634"/>
    </row>
    <row r="319" spans="1:17" ht="15.75" customHeight="1" thickBot="1">
      <c r="A319" s="107"/>
      <c r="B319" s="302" t="s">
        <v>388</v>
      </c>
      <c r="C319" s="302"/>
      <c r="D319" s="302"/>
      <c r="E319" s="302"/>
      <c r="F319" s="303">
        <f>SUM(F301:F318)</f>
        <v>0</v>
      </c>
      <c r="G319" s="304">
        <f>DetailedBudget!K696</f>
        <v>0</v>
      </c>
      <c r="H319" s="327">
        <f>F319-G319</f>
        <v>0</v>
      </c>
      <c r="I319" s="328">
        <f>IF(G319=0,0,H319/G319)</f>
        <v>0</v>
      </c>
      <c r="K319" s="18">
        <f>SUM(G301:G317)</f>
        <v>0</v>
      </c>
      <c r="L319" s="261"/>
      <c r="M319" s="265"/>
      <c r="N319" s="634"/>
      <c r="O319" s="634"/>
      <c r="P319" s="634"/>
      <c r="Q319" s="634"/>
    </row>
    <row r="320" spans="1:17" ht="13.5">
      <c r="A320" s="108"/>
      <c r="B320" s="296"/>
      <c r="C320" s="296"/>
      <c r="D320" s="296"/>
      <c r="E320" s="296"/>
      <c r="F320" s="505"/>
      <c r="G320" s="298"/>
      <c r="H320" s="298"/>
      <c r="I320" s="175"/>
      <c r="L320" s="261"/>
      <c r="M320" s="265"/>
      <c r="N320" s="634"/>
      <c r="O320" s="634"/>
      <c r="P320" s="634"/>
      <c r="Q320" s="634"/>
    </row>
    <row r="321" spans="1:17" ht="13.5">
      <c r="A321" s="104" t="str">
        <f>DetailedBudget!A704</f>
        <v>17</v>
      </c>
      <c r="B321" s="305" t="s">
        <v>59</v>
      </c>
      <c r="C321" s="305"/>
      <c r="D321" s="305"/>
      <c r="E321" s="305"/>
      <c r="F321" s="506"/>
      <c r="G321" s="306"/>
      <c r="H321" s="306"/>
      <c r="I321" s="251"/>
      <c r="L321" s="275"/>
      <c r="M321" s="261"/>
      <c r="N321" s="634"/>
      <c r="O321" s="634"/>
      <c r="P321" s="634"/>
      <c r="Q321" s="634"/>
    </row>
    <row r="322" spans="1:17" ht="13.5">
      <c r="A322" s="104"/>
      <c r="B322" s="261" t="s">
        <v>293</v>
      </c>
      <c r="C322" s="248"/>
      <c r="D322" s="248"/>
      <c r="E322" s="248"/>
      <c r="F322" s="307"/>
      <c r="G322" s="298">
        <f>DetailedBudget!I706</f>
        <v>0</v>
      </c>
      <c r="H322" s="297"/>
      <c r="I322" s="244"/>
      <c r="L322" s="305"/>
      <c r="M322" s="264"/>
      <c r="N322" s="634"/>
      <c r="O322" s="634"/>
      <c r="P322" s="634"/>
      <c r="Q322" s="634"/>
    </row>
    <row r="323" spans="1:17" ht="13.5">
      <c r="A323" s="104"/>
      <c r="B323" s="261" t="s">
        <v>296</v>
      </c>
      <c r="C323" s="248"/>
      <c r="D323" s="248"/>
      <c r="E323" s="248"/>
      <c r="F323" s="307"/>
      <c r="G323" s="298">
        <f>DetailedBudget!I708</f>
        <v>0</v>
      </c>
      <c r="H323" s="297"/>
      <c r="I323" s="244"/>
      <c r="L323" s="261"/>
      <c r="M323" s="261"/>
      <c r="N323" s="634"/>
      <c r="O323" s="634"/>
      <c r="P323" s="634"/>
      <c r="Q323" s="634"/>
    </row>
    <row r="324" spans="1:17" ht="13.5">
      <c r="A324" s="104"/>
      <c r="B324" s="261" t="s">
        <v>295</v>
      </c>
      <c r="C324" s="248"/>
      <c r="D324" s="248"/>
      <c r="E324" s="248"/>
      <c r="F324" s="307"/>
      <c r="G324" s="298">
        <f>DetailedBudget!I710</f>
        <v>0</v>
      </c>
      <c r="H324" s="297"/>
      <c r="I324" s="244"/>
      <c r="L324" s="261"/>
      <c r="M324" s="265"/>
      <c r="N324" s="634"/>
      <c r="O324" s="634"/>
      <c r="P324" s="634"/>
      <c r="Q324" s="634"/>
    </row>
    <row r="325" spans="1:17" ht="13.5">
      <c r="A325" s="99"/>
      <c r="B325" s="261" t="s">
        <v>282</v>
      </c>
      <c r="C325" s="248"/>
      <c r="D325" s="248"/>
      <c r="E325" s="248"/>
      <c r="F325" s="307"/>
      <c r="G325" s="298">
        <f>DetailedBudget!I712</f>
        <v>0</v>
      </c>
      <c r="H325" s="297"/>
      <c r="I325" s="244"/>
      <c r="L325" s="261"/>
      <c r="M325" s="261"/>
      <c r="N325" s="634"/>
      <c r="O325" s="634"/>
      <c r="P325" s="634"/>
      <c r="Q325" s="634"/>
    </row>
    <row r="326" spans="1:17" ht="13.5">
      <c r="A326" s="99"/>
      <c r="B326" s="261" t="s">
        <v>294</v>
      </c>
      <c r="C326" s="248"/>
      <c r="D326" s="248"/>
      <c r="E326" s="248"/>
      <c r="F326" s="307"/>
      <c r="G326" s="298">
        <f>DetailedBudget!I714</f>
        <v>0</v>
      </c>
      <c r="H326" s="297"/>
      <c r="I326" s="244"/>
      <c r="L326" s="265"/>
      <c r="M326" s="265"/>
      <c r="N326" s="634"/>
      <c r="O326" s="634"/>
      <c r="P326" s="634"/>
      <c r="Q326" s="634"/>
    </row>
    <row r="327" spans="1:17" ht="13.5">
      <c r="A327" s="99"/>
      <c r="B327" s="261" t="s">
        <v>287</v>
      </c>
      <c r="C327" s="248"/>
      <c r="D327" s="248"/>
      <c r="E327" s="248"/>
      <c r="F327" s="307"/>
      <c r="G327" s="298">
        <f>DetailedBudget!I716</f>
        <v>0</v>
      </c>
      <c r="H327" s="297"/>
      <c r="I327" s="244"/>
      <c r="L327" s="261"/>
      <c r="M327" s="261"/>
      <c r="N327" s="634"/>
      <c r="O327" s="634"/>
      <c r="P327" s="634"/>
      <c r="Q327" s="634"/>
    </row>
    <row r="328" spans="1:17" ht="13.5">
      <c r="A328" s="99"/>
      <c r="B328" s="261" t="s">
        <v>78</v>
      </c>
      <c r="C328" s="248"/>
      <c r="D328" s="248"/>
      <c r="E328" s="248"/>
      <c r="F328" s="307"/>
      <c r="G328" s="298">
        <f>DetailedBudget!I718</f>
        <v>0</v>
      </c>
      <c r="H328" s="297"/>
      <c r="I328" s="244"/>
      <c r="L328" s="265"/>
      <c r="M328" s="265"/>
      <c r="N328" s="634"/>
      <c r="O328" s="634"/>
      <c r="P328" s="634"/>
      <c r="Q328" s="634"/>
    </row>
    <row r="329" spans="1:17" ht="13.5">
      <c r="A329" s="99"/>
      <c r="B329" s="261" t="s">
        <v>298</v>
      </c>
      <c r="C329" s="248"/>
      <c r="D329" s="248"/>
      <c r="E329" s="248"/>
      <c r="F329" s="307"/>
      <c r="G329" s="298">
        <f>DetailedBudget!I720</f>
        <v>0</v>
      </c>
      <c r="H329" s="297"/>
      <c r="I329" s="244"/>
      <c r="L329" s="261"/>
      <c r="M329" s="261"/>
      <c r="N329" s="634"/>
      <c r="O329" s="634"/>
      <c r="P329" s="634"/>
      <c r="Q329" s="634"/>
    </row>
    <row r="330" spans="1:17" ht="13.5">
      <c r="A330" s="99"/>
      <c r="B330" s="261" t="s">
        <v>297</v>
      </c>
      <c r="C330" s="248"/>
      <c r="D330" s="248"/>
      <c r="E330" s="248"/>
      <c r="F330" s="307"/>
      <c r="G330" s="298">
        <f>DetailedBudget!I723</f>
        <v>0</v>
      </c>
      <c r="H330" s="297"/>
      <c r="I330" s="244"/>
      <c r="L330" s="265"/>
      <c r="M330" s="265"/>
      <c r="N330" s="634"/>
      <c r="O330" s="634"/>
      <c r="P330" s="634"/>
      <c r="Q330" s="634"/>
    </row>
    <row r="331" spans="1:17" ht="13.5">
      <c r="A331" s="99"/>
      <c r="B331" s="261" t="s">
        <v>389</v>
      </c>
      <c r="C331" s="248"/>
      <c r="D331" s="248"/>
      <c r="E331" s="248"/>
      <c r="F331" s="307"/>
      <c r="G331" s="298">
        <f>DetailedBudget!I725</f>
        <v>0</v>
      </c>
      <c r="H331" s="297"/>
      <c r="I331" s="244"/>
      <c r="L331" s="261"/>
      <c r="M331" s="261"/>
      <c r="N331" s="634"/>
      <c r="O331" s="634"/>
      <c r="P331" s="634"/>
      <c r="Q331" s="634"/>
    </row>
    <row r="332" spans="1:17" ht="13.5">
      <c r="A332" s="99"/>
      <c r="B332" s="261" t="s">
        <v>292</v>
      </c>
      <c r="C332" s="248"/>
      <c r="D332" s="248"/>
      <c r="E332" s="248"/>
      <c r="F332" s="307"/>
      <c r="G332" s="298">
        <f>DetailedBudget!I727</f>
        <v>0</v>
      </c>
      <c r="H332" s="297"/>
      <c r="I332" s="244"/>
      <c r="L332" s="265"/>
      <c r="M332" s="265"/>
      <c r="N332" s="634"/>
      <c r="O332" s="634"/>
      <c r="P332" s="634"/>
      <c r="Q332" s="634"/>
    </row>
    <row r="333" spans="1:17" ht="13.5">
      <c r="A333" s="99"/>
      <c r="B333" s="261" t="s">
        <v>102</v>
      </c>
      <c r="C333" s="248"/>
      <c r="D333" s="248"/>
      <c r="E333" s="248"/>
      <c r="F333" s="307"/>
      <c r="G333" s="298">
        <f>DetailedBudget!I729</f>
        <v>0</v>
      </c>
      <c r="H333" s="297"/>
      <c r="I333" s="244"/>
      <c r="L333" s="261"/>
      <c r="M333" s="261"/>
      <c r="N333" s="634"/>
      <c r="O333" s="634"/>
      <c r="P333" s="634"/>
      <c r="Q333" s="634"/>
    </row>
    <row r="334" spans="1:17" ht="13.5">
      <c r="A334" s="99"/>
      <c r="B334" s="261" t="s">
        <v>276</v>
      </c>
      <c r="C334" s="248"/>
      <c r="D334" s="248"/>
      <c r="E334" s="248"/>
      <c r="F334" s="307"/>
      <c r="G334" s="298">
        <f>DetailedBudget!I731</f>
        <v>0</v>
      </c>
      <c r="H334" s="297"/>
      <c r="I334" s="244"/>
      <c r="L334" s="261"/>
      <c r="M334" s="261"/>
      <c r="N334" s="634"/>
      <c r="O334" s="634"/>
      <c r="P334" s="634"/>
      <c r="Q334" s="634"/>
    </row>
    <row r="335" spans="1:17" ht="13.5">
      <c r="A335" s="99"/>
      <c r="B335" s="261" t="s">
        <v>124</v>
      </c>
      <c r="C335" s="248"/>
      <c r="D335" s="248"/>
      <c r="E335" s="248"/>
      <c r="F335" s="307"/>
      <c r="G335" s="298">
        <f>DetailedBudget!I733</f>
        <v>0</v>
      </c>
      <c r="H335" s="297"/>
      <c r="I335" s="244"/>
      <c r="L335" s="261"/>
      <c r="M335" s="261"/>
      <c r="N335" s="634"/>
      <c r="O335" s="634"/>
      <c r="P335" s="634"/>
      <c r="Q335" s="634"/>
    </row>
    <row r="336" spans="1:17" ht="14.25" thickBot="1">
      <c r="A336" s="110"/>
      <c r="B336" s="310" t="s">
        <v>462</v>
      </c>
      <c r="C336" s="299"/>
      <c r="D336" s="299"/>
      <c r="E336" s="299"/>
      <c r="F336" s="307"/>
      <c r="G336" s="301"/>
      <c r="H336" s="300"/>
      <c r="I336" s="245"/>
      <c r="L336" s="261"/>
      <c r="M336" s="261"/>
      <c r="N336" s="634"/>
      <c r="O336" s="634"/>
      <c r="P336" s="634"/>
      <c r="Q336" s="634"/>
    </row>
    <row r="337" spans="1:17" ht="15.75" customHeight="1" thickBot="1">
      <c r="A337" s="110"/>
      <c r="B337" s="302" t="s">
        <v>300</v>
      </c>
      <c r="C337" s="302"/>
      <c r="D337" s="302"/>
      <c r="E337" s="302"/>
      <c r="F337" s="303">
        <f>SUM(F322:F336)</f>
        <v>0</v>
      </c>
      <c r="G337" s="304">
        <f>DetailedBudget!K728</f>
        <v>0</v>
      </c>
      <c r="H337" s="327">
        <f>F337-G337</f>
        <v>0</v>
      </c>
      <c r="I337" s="328">
        <f>IF(G337=0,0,H337/G337)</f>
        <v>0</v>
      </c>
      <c r="K337" s="18">
        <f>SUM(G322:G336)</f>
        <v>0</v>
      </c>
      <c r="L337" s="261"/>
      <c r="M337" s="261"/>
      <c r="N337" s="634"/>
      <c r="O337" s="634"/>
      <c r="P337" s="634"/>
      <c r="Q337" s="634"/>
    </row>
    <row r="338" spans="1:17" ht="13.5">
      <c r="A338" s="99"/>
      <c r="B338" s="296"/>
      <c r="C338" s="296"/>
      <c r="D338" s="296"/>
      <c r="E338" s="296"/>
      <c r="F338" s="505"/>
      <c r="G338" s="298"/>
      <c r="H338" s="298"/>
      <c r="I338" s="175"/>
      <c r="L338" s="261"/>
      <c r="M338" s="261"/>
      <c r="N338" s="634"/>
      <c r="O338" s="634"/>
      <c r="P338" s="634"/>
      <c r="Q338" s="634"/>
    </row>
    <row r="339" spans="1:17" ht="13.5">
      <c r="A339" s="99"/>
      <c r="B339" s="296"/>
      <c r="C339" s="296"/>
      <c r="D339" s="296"/>
      <c r="E339" s="296"/>
      <c r="F339" s="505"/>
      <c r="G339" s="298"/>
      <c r="H339" s="298"/>
      <c r="I339" s="175"/>
      <c r="L339" s="261"/>
      <c r="M339" s="261"/>
      <c r="N339" s="634"/>
      <c r="O339" s="634"/>
      <c r="P339" s="634"/>
      <c r="Q339" s="634"/>
    </row>
    <row r="340" spans="1:17" ht="13.5">
      <c r="A340" s="99" t="str">
        <f>DetailedBudget!A736</f>
        <v>18</v>
      </c>
      <c r="B340" s="296" t="s">
        <v>60</v>
      </c>
      <c r="C340" s="248"/>
      <c r="D340" s="248"/>
      <c r="E340" s="248"/>
      <c r="F340" s="506"/>
      <c r="G340" s="306"/>
      <c r="H340" s="306"/>
      <c r="I340" s="251"/>
      <c r="L340" s="248"/>
      <c r="M340" s="533"/>
      <c r="N340" s="634"/>
      <c r="O340" s="634"/>
      <c r="P340" s="634"/>
      <c r="Q340" s="634"/>
    </row>
    <row r="341" spans="1:13" ht="14.25" thickBot="1">
      <c r="A341" s="110"/>
      <c r="B341" s="262" t="s">
        <v>490</v>
      </c>
      <c r="C341" s="299"/>
      <c r="D341" s="299"/>
      <c r="E341" s="299"/>
      <c r="F341" s="307"/>
      <c r="G341" s="301">
        <f>DetailedBudget!I739</f>
        <v>0</v>
      </c>
      <c r="H341" s="300"/>
      <c r="I341" s="245"/>
      <c r="L341" s="296"/>
      <c r="M341" s="635"/>
    </row>
    <row r="342" spans="1:13" ht="15.75" customHeight="1" thickBot="1">
      <c r="A342" s="99"/>
      <c r="B342" s="302" t="s">
        <v>301</v>
      </c>
      <c r="C342" s="299"/>
      <c r="D342" s="299"/>
      <c r="E342" s="299"/>
      <c r="F342" s="303">
        <f>SUM(F340:F341)</f>
        <v>0</v>
      </c>
      <c r="G342" s="304">
        <f>DetailedBudget!K734</f>
        <v>0</v>
      </c>
      <c r="H342" s="327">
        <f>F342-G342</f>
        <v>0</v>
      </c>
      <c r="I342" s="328">
        <f>IF(G342=0,0,H342/G342)</f>
        <v>0</v>
      </c>
      <c r="K342" s="18">
        <f>SUM(G341)</f>
        <v>0</v>
      </c>
      <c r="L342" s="261"/>
      <c r="M342" s="261"/>
    </row>
    <row r="343" spans="1:13" ht="14.25" thickBot="1">
      <c r="A343" s="116"/>
      <c r="B343" s="320" t="s">
        <v>58</v>
      </c>
      <c r="C343" s="315"/>
      <c r="D343" s="315"/>
      <c r="E343" s="315"/>
      <c r="F343" s="316">
        <f>F342+F337+F319+F298</f>
        <v>0</v>
      </c>
      <c r="G343" s="317">
        <f>DetailedBudget!K735</f>
        <v>0</v>
      </c>
      <c r="H343" s="316">
        <f>F343-G343</f>
        <v>0</v>
      </c>
      <c r="I343" s="247">
        <f>IF(G343=0,0,H343/G343)</f>
        <v>0</v>
      </c>
      <c r="K343" s="18">
        <f>SUM(K298:K342)</f>
        <v>0</v>
      </c>
      <c r="L343" s="261"/>
      <c r="M343" s="261"/>
    </row>
    <row r="344" spans="1:13" ht="13.5">
      <c r="A344" s="99"/>
      <c r="B344" s="305"/>
      <c r="C344" s="305"/>
      <c r="D344" s="305"/>
      <c r="E344" s="305"/>
      <c r="F344" s="505"/>
      <c r="G344" s="298"/>
      <c r="H344" s="298"/>
      <c r="I344" s="175"/>
      <c r="L344" s="261"/>
      <c r="M344" s="261"/>
    </row>
    <row r="345" spans="1:13" ht="13.5">
      <c r="A345" s="99" t="str">
        <f>DetailedBudget!A743</f>
        <v>19</v>
      </c>
      <c r="B345" s="305" t="s">
        <v>421</v>
      </c>
      <c r="C345" s="296"/>
      <c r="D345" s="296"/>
      <c r="E345" s="296"/>
      <c r="F345" s="506"/>
      <c r="G345" s="306"/>
      <c r="H345" s="306"/>
      <c r="I345" s="251"/>
      <c r="L345" s="296"/>
      <c r="M345" s="261"/>
    </row>
    <row r="346" spans="1:15" ht="13.5">
      <c r="A346" s="99"/>
      <c r="B346" s="265" t="s">
        <v>305</v>
      </c>
      <c r="C346" s="296"/>
      <c r="D346" s="296"/>
      <c r="E346" s="296"/>
      <c r="F346" s="307"/>
      <c r="G346" s="298">
        <f>DetailedBudget!I751</f>
        <v>0</v>
      </c>
      <c r="H346" s="297"/>
      <c r="I346" s="244"/>
      <c r="L346" s="305"/>
      <c r="M346" s="261"/>
      <c r="N346" s="634"/>
      <c r="O346" s="634"/>
    </row>
    <row r="347" spans="1:15" ht="13.5">
      <c r="A347" s="99"/>
      <c r="B347" s="261" t="s">
        <v>522</v>
      </c>
      <c r="C347" s="248"/>
      <c r="D347" s="248"/>
      <c r="E347" s="248"/>
      <c r="F347" s="307"/>
      <c r="G347" s="298">
        <f>DetailedBudget!I755</f>
        <v>0</v>
      </c>
      <c r="H347" s="297"/>
      <c r="I347" s="244"/>
      <c r="L347" s="265"/>
      <c r="M347" s="261"/>
      <c r="N347" s="634"/>
      <c r="O347" s="634"/>
    </row>
    <row r="348" spans="1:15" ht="13.5">
      <c r="A348" s="99"/>
      <c r="B348" s="261" t="s">
        <v>316</v>
      </c>
      <c r="C348" s="248"/>
      <c r="D348" s="248"/>
      <c r="E348" s="248"/>
      <c r="F348" s="307"/>
      <c r="G348" s="298">
        <f>DetailedBudget!I757</f>
        <v>0</v>
      </c>
      <c r="H348" s="297"/>
      <c r="I348" s="244"/>
      <c r="L348" s="269"/>
      <c r="M348" s="261"/>
      <c r="N348" s="634"/>
      <c r="O348" s="634"/>
    </row>
    <row r="349" spans="1:15" ht="13.5">
      <c r="A349" s="104"/>
      <c r="B349" s="261" t="s">
        <v>317</v>
      </c>
      <c r="C349" s="248"/>
      <c r="D349" s="248"/>
      <c r="E349" s="248"/>
      <c r="F349" s="307"/>
      <c r="G349" s="298">
        <f>DetailedBudget!I759</f>
        <v>0</v>
      </c>
      <c r="H349" s="297"/>
      <c r="I349" s="244"/>
      <c r="L349" s="269"/>
      <c r="M349" s="261"/>
      <c r="N349" s="634"/>
      <c r="O349" s="634"/>
    </row>
    <row r="350" spans="1:15" ht="13.5">
      <c r="A350" s="104"/>
      <c r="B350" s="261" t="s">
        <v>318</v>
      </c>
      <c r="C350" s="248"/>
      <c r="D350" s="248"/>
      <c r="E350" s="248"/>
      <c r="F350" s="307"/>
      <c r="G350" s="298">
        <f>DetailedBudget!I761</f>
        <v>0</v>
      </c>
      <c r="H350" s="297"/>
      <c r="I350" s="244"/>
      <c r="L350" s="269"/>
      <c r="M350" s="261"/>
      <c r="N350" s="634"/>
      <c r="O350" s="634"/>
    </row>
    <row r="351" spans="1:15" ht="13.5">
      <c r="A351" s="104"/>
      <c r="B351" s="261" t="s">
        <v>509</v>
      </c>
      <c r="C351" s="248"/>
      <c r="D351" s="248"/>
      <c r="E351" s="248"/>
      <c r="F351" s="307"/>
      <c r="G351" s="298">
        <f>DetailedBudget!I763</f>
        <v>0</v>
      </c>
      <c r="H351" s="297"/>
      <c r="I351" s="244"/>
      <c r="L351" s="269"/>
      <c r="M351" s="261"/>
      <c r="N351" s="634"/>
      <c r="O351" s="634"/>
    </row>
    <row r="352" spans="1:15" ht="14.25" thickBot="1">
      <c r="A352" s="107"/>
      <c r="B352" s="262" t="s">
        <v>124</v>
      </c>
      <c r="C352" s="299"/>
      <c r="D352" s="299"/>
      <c r="E352" s="299"/>
      <c r="F352" s="307"/>
      <c r="G352" s="301">
        <f>DetailedBudget!I765</f>
        <v>0</v>
      </c>
      <c r="H352" s="300"/>
      <c r="I352" s="245"/>
      <c r="L352" s="269"/>
      <c r="M352" s="260"/>
      <c r="N352" s="634"/>
      <c r="O352" s="634"/>
    </row>
    <row r="353" spans="1:15" ht="15.75" customHeight="1" thickBot="1">
      <c r="A353" s="107"/>
      <c r="B353" s="302" t="s">
        <v>422</v>
      </c>
      <c r="C353" s="302"/>
      <c r="D353" s="302"/>
      <c r="E353" s="302"/>
      <c r="F353" s="303">
        <f>SUM(F346:F352)</f>
        <v>0</v>
      </c>
      <c r="G353" s="304">
        <f>DetailedBudget!K760</f>
        <v>0</v>
      </c>
      <c r="H353" s="327">
        <f>F353-G353</f>
        <v>0</v>
      </c>
      <c r="I353" s="328">
        <f>IF(G353=0,0,H353/G353)</f>
        <v>0</v>
      </c>
      <c r="K353" s="18">
        <f>SUM(G346:G352)</f>
        <v>0</v>
      </c>
      <c r="L353" s="269"/>
      <c r="M353" s="634"/>
      <c r="N353" s="634"/>
      <c r="O353" s="634"/>
    </row>
    <row r="354" spans="1:15" ht="13.5">
      <c r="A354" s="108"/>
      <c r="B354" s="296"/>
      <c r="C354" s="296"/>
      <c r="D354" s="296"/>
      <c r="E354" s="296"/>
      <c r="F354" s="505"/>
      <c r="G354" s="298"/>
      <c r="H354" s="298"/>
      <c r="I354" s="175"/>
      <c r="L354" s="341"/>
      <c r="M354" s="634"/>
      <c r="N354" s="634"/>
      <c r="O354" s="634"/>
    </row>
    <row r="355" spans="1:15" ht="13.5">
      <c r="A355" s="99" t="str">
        <f>DetailedBudget!A768</f>
        <v>20</v>
      </c>
      <c r="B355" s="341" t="s">
        <v>319</v>
      </c>
      <c r="C355" s="634"/>
      <c r="D355" s="634"/>
      <c r="E355" s="305"/>
      <c r="F355" s="506"/>
      <c r="G355" s="306"/>
      <c r="H355" s="306"/>
      <c r="I355" s="251"/>
      <c r="L355" s="261"/>
      <c r="M355" s="634"/>
      <c r="N355" s="634"/>
      <c r="O355" s="634"/>
    </row>
    <row r="356" spans="1:15" ht="13.5">
      <c r="A356" s="104"/>
      <c r="B356" s="261" t="s">
        <v>390</v>
      </c>
      <c r="C356" s="634"/>
      <c r="D356" s="634"/>
      <c r="E356" s="198"/>
      <c r="F356" s="307"/>
      <c r="G356" s="297">
        <f>DetailedBudget!I770</f>
        <v>0</v>
      </c>
      <c r="H356" s="309"/>
      <c r="I356" s="244"/>
      <c r="L356" s="265"/>
      <c r="M356" s="634"/>
      <c r="N356" s="634"/>
      <c r="O356" s="634"/>
    </row>
    <row r="357" spans="1:15" ht="13.5">
      <c r="A357" s="104"/>
      <c r="B357" s="248" t="s">
        <v>261</v>
      </c>
      <c r="C357" s="248"/>
      <c r="D357" s="198"/>
      <c r="E357" s="198"/>
      <c r="F357" s="307"/>
      <c r="G357" s="298">
        <f>DetailedBudget!I772</f>
        <v>0</v>
      </c>
      <c r="H357" s="321"/>
      <c r="I357" s="244"/>
      <c r="L357" s="261"/>
      <c r="M357" s="634"/>
      <c r="N357" s="634"/>
      <c r="O357" s="634"/>
    </row>
    <row r="358" spans="1:15" ht="13.5">
      <c r="A358" s="104"/>
      <c r="B358" s="248" t="s">
        <v>3</v>
      </c>
      <c r="C358" s="533"/>
      <c r="D358" s="533"/>
      <c r="E358" s="533"/>
      <c r="F358" s="307"/>
      <c r="G358" s="298">
        <f>DetailedBudget!I774</f>
        <v>0</v>
      </c>
      <c r="H358" s="321"/>
      <c r="I358" s="244"/>
      <c r="L358" s="265"/>
      <c r="M358" s="634"/>
      <c r="N358" s="634"/>
      <c r="O358" s="634"/>
    </row>
    <row r="359" spans="1:15" ht="13.5">
      <c r="A359" s="104"/>
      <c r="B359" s="261" t="s">
        <v>391</v>
      </c>
      <c r="C359" s="533"/>
      <c r="D359" s="533"/>
      <c r="E359" s="533"/>
      <c r="F359" s="307"/>
      <c r="G359" s="298">
        <f>DetailedBudget!I776</f>
        <v>0</v>
      </c>
      <c r="H359" s="321"/>
      <c r="I359" s="244"/>
      <c r="L359" s="261"/>
      <c r="M359" s="634"/>
      <c r="N359" s="634"/>
      <c r="O359" s="634"/>
    </row>
    <row r="360" spans="1:15" ht="13.5">
      <c r="A360" s="99"/>
      <c r="B360" s="248" t="s">
        <v>83</v>
      </c>
      <c r="C360" s="533"/>
      <c r="D360" s="533"/>
      <c r="E360" s="533"/>
      <c r="F360" s="307"/>
      <c r="G360" s="298">
        <f>DetailedBudget!I778</f>
        <v>0</v>
      </c>
      <c r="H360" s="321"/>
      <c r="I360" s="244"/>
      <c r="L360" s="265"/>
      <c r="M360" s="634"/>
      <c r="N360" s="634"/>
      <c r="O360" s="634"/>
    </row>
    <row r="361" spans="1:15" ht="13.5">
      <c r="A361" s="99"/>
      <c r="B361" s="265" t="s">
        <v>322</v>
      </c>
      <c r="C361" s="319"/>
      <c r="D361" s="248"/>
      <c r="E361" s="248"/>
      <c r="F361" s="307"/>
      <c r="G361" s="298"/>
      <c r="H361" s="321"/>
      <c r="I361" s="244"/>
      <c r="L361" s="261"/>
      <c r="M361" s="634"/>
      <c r="N361" s="634"/>
      <c r="O361" s="634"/>
    </row>
    <row r="362" spans="1:15" ht="13.5">
      <c r="A362" s="99"/>
      <c r="B362" s="265" t="s">
        <v>323</v>
      </c>
      <c r="C362" s="319"/>
      <c r="D362" s="248"/>
      <c r="E362" s="248"/>
      <c r="F362" s="307"/>
      <c r="G362" s="298">
        <f>DetailedBudget!H780</f>
        <v>0</v>
      </c>
      <c r="H362" s="321"/>
      <c r="I362" s="244"/>
      <c r="L362" s="265"/>
      <c r="M362" s="634"/>
      <c r="N362" s="634"/>
      <c r="O362" s="634"/>
    </row>
    <row r="363" spans="1:15" ht="13.5">
      <c r="A363" s="99"/>
      <c r="B363" s="261" t="s">
        <v>324</v>
      </c>
      <c r="C363" s="248" t="s">
        <v>325</v>
      </c>
      <c r="D363" s="248"/>
      <c r="E363" s="248"/>
      <c r="F363" s="307"/>
      <c r="G363" s="298">
        <f>DetailedBudget!H781</f>
        <v>0</v>
      </c>
      <c r="H363" s="321"/>
      <c r="I363" s="244"/>
      <c r="L363" s="261"/>
      <c r="M363" s="634"/>
      <c r="N363" s="634"/>
      <c r="O363" s="634"/>
    </row>
    <row r="364" spans="1:15" ht="13.5">
      <c r="A364" s="99"/>
      <c r="B364" s="548"/>
      <c r="C364" s="273" t="s">
        <v>326</v>
      </c>
      <c r="D364" s="248"/>
      <c r="E364" s="248"/>
      <c r="F364" s="307"/>
      <c r="G364" s="298">
        <f>DetailedBudget!H782</f>
        <v>0</v>
      </c>
      <c r="H364" s="321"/>
      <c r="I364" s="244"/>
      <c r="L364" s="265"/>
      <c r="M364" s="634"/>
      <c r="N364" s="634"/>
      <c r="O364" s="634"/>
    </row>
    <row r="365" spans="1:15" ht="13.5">
      <c r="A365" s="99"/>
      <c r="B365" s="261" t="s">
        <v>39</v>
      </c>
      <c r="C365" s="261" t="s">
        <v>127</v>
      </c>
      <c r="D365" s="248"/>
      <c r="E365" s="248"/>
      <c r="F365" s="307"/>
      <c r="G365" s="298">
        <f>DetailedBudget!H783</f>
        <v>0</v>
      </c>
      <c r="H365" s="321"/>
      <c r="I365" s="244"/>
      <c r="L365" s="265"/>
      <c r="M365" s="634"/>
      <c r="N365" s="634"/>
      <c r="O365" s="634"/>
    </row>
    <row r="366" spans="1:15" ht="13.5">
      <c r="A366" s="99"/>
      <c r="B366" s="455"/>
      <c r="C366" s="273" t="s">
        <v>327</v>
      </c>
      <c r="D366" s="248"/>
      <c r="E366" s="248"/>
      <c r="F366" s="307"/>
      <c r="G366" s="298">
        <f>DetailedBudget!H784</f>
        <v>0</v>
      </c>
      <c r="H366" s="321"/>
      <c r="I366" s="244"/>
      <c r="L366" s="265"/>
      <c r="M366" s="634"/>
      <c r="N366" s="634"/>
      <c r="O366" s="634"/>
    </row>
    <row r="367" spans="1:15" ht="13.5">
      <c r="A367" s="99"/>
      <c r="B367" s="248" t="s">
        <v>46</v>
      </c>
      <c r="C367" s="248"/>
      <c r="D367" s="248"/>
      <c r="E367" s="248"/>
      <c r="F367" s="307"/>
      <c r="G367" s="298"/>
      <c r="H367" s="321"/>
      <c r="I367" s="244"/>
      <c r="L367" s="261"/>
      <c r="M367" s="634"/>
      <c r="N367" s="634"/>
      <c r="O367" s="634"/>
    </row>
    <row r="368" spans="1:15" ht="13.5">
      <c r="A368" s="99"/>
      <c r="B368" s="261" t="s">
        <v>392</v>
      </c>
      <c r="C368" s="248"/>
      <c r="D368" s="248"/>
      <c r="E368" s="248"/>
      <c r="F368" s="307"/>
      <c r="G368" s="298">
        <f>DetailedBudget!H786</f>
        <v>0</v>
      </c>
      <c r="H368" s="321"/>
      <c r="I368" s="244"/>
      <c r="L368" s="486"/>
      <c r="M368" s="634"/>
      <c r="N368" s="634"/>
      <c r="O368" s="634"/>
    </row>
    <row r="369" spans="1:15" ht="13.5">
      <c r="A369" s="99"/>
      <c r="B369" s="261" t="s">
        <v>328</v>
      </c>
      <c r="C369" s="248"/>
      <c r="D369" s="248"/>
      <c r="E369" s="248"/>
      <c r="F369" s="307"/>
      <c r="G369" s="298">
        <f>DetailedBudget!H787</f>
        <v>0</v>
      </c>
      <c r="H369" s="321"/>
      <c r="I369" s="244"/>
      <c r="L369" s="261"/>
      <c r="M369" s="634"/>
      <c r="N369" s="634"/>
      <c r="O369" s="634"/>
    </row>
    <row r="370" spans="1:15" ht="13.5">
      <c r="A370" s="99"/>
      <c r="B370" s="273" t="s">
        <v>329</v>
      </c>
      <c r="C370" s="549"/>
      <c r="D370" s="248"/>
      <c r="E370" s="248"/>
      <c r="F370" s="307"/>
      <c r="G370" s="298">
        <f>DetailedBudget!H788</f>
        <v>0</v>
      </c>
      <c r="H370" s="321"/>
      <c r="I370" s="244"/>
      <c r="L370" s="486"/>
      <c r="M370" s="634"/>
      <c r="N370" s="634"/>
      <c r="O370" s="634"/>
    </row>
    <row r="371" spans="1:15" ht="13.5">
      <c r="A371" s="99"/>
      <c r="B371" s="261" t="s">
        <v>292</v>
      </c>
      <c r="C371" s="248"/>
      <c r="D371" s="248"/>
      <c r="E371" s="248"/>
      <c r="F371" s="307"/>
      <c r="G371" s="298">
        <f>DetailedBudget!I790</f>
        <v>0</v>
      </c>
      <c r="H371" s="321"/>
      <c r="I371" s="244"/>
      <c r="L371" s="261"/>
      <c r="M371" s="634"/>
      <c r="N371" s="634"/>
      <c r="O371" s="634"/>
    </row>
    <row r="372" spans="1:15" ht="13.5">
      <c r="A372" s="99"/>
      <c r="B372" s="248" t="s">
        <v>124</v>
      </c>
      <c r="C372" s="248"/>
      <c r="D372" s="248"/>
      <c r="E372" s="248"/>
      <c r="F372" s="307"/>
      <c r="G372" s="298">
        <f>DetailedBudget!I792</f>
        <v>0</v>
      </c>
      <c r="H372" s="321"/>
      <c r="I372" s="244"/>
      <c r="L372" s="261"/>
      <c r="M372" s="634"/>
      <c r="N372" s="634"/>
      <c r="O372" s="634"/>
    </row>
    <row r="373" spans="1:15" ht="14.25" thickBot="1">
      <c r="A373" s="110"/>
      <c r="B373" s="310" t="s">
        <v>462</v>
      </c>
      <c r="C373" s="299"/>
      <c r="D373" s="299"/>
      <c r="E373" s="299"/>
      <c r="F373" s="307"/>
      <c r="G373" s="301"/>
      <c r="H373" s="322"/>
      <c r="I373" s="245"/>
      <c r="L373" s="261"/>
      <c r="M373" s="634"/>
      <c r="N373" s="634"/>
      <c r="O373" s="634"/>
    </row>
    <row r="374" spans="1:15" ht="15.75" customHeight="1" thickBot="1">
      <c r="A374" s="110"/>
      <c r="B374" s="302" t="s">
        <v>320</v>
      </c>
      <c r="C374" s="302"/>
      <c r="D374" s="302"/>
      <c r="E374" s="302"/>
      <c r="F374" s="303">
        <f>SUM(F356:F373)</f>
        <v>0</v>
      </c>
      <c r="G374" s="304">
        <f>DetailedBudget!K787</f>
        <v>0</v>
      </c>
      <c r="H374" s="327">
        <f>F374-G374</f>
        <v>0</v>
      </c>
      <c r="I374" s="328">
        <f>IF(G374=0,0,H374/G374)</f>
        <v>0</v>
      </c>
      <c r="K374" s="18">
        <f>SUM(G356:G373)</f>
        <v>0</v>
      </c>
      <c r="L374" s="261"/>
      <c r="M374" s="634"/>
      <c r="N374" s="634"/>
      <c r="O374" s="634"/>
    </row>
    <row r="375" spans="1:15" ht="13.5">
      <c r="A375" s="99"/>
      <c r="B375" s="296"/>
      <c r="C375" s="296"/>
      <c r="D375" s="296"/>
      <c r="E375" s="296"/>
      <c r="F375" s="505"/>
      <c r="G375" s="298"/>
      <c r="H375" s="298"/>
      <c r="I375" s="175"/>
      <c r="L375" s="261"/>
      <c r="M375" s="634"/>
      <c r="N375" s="634"/>
      <c r="O375" s="634"/>
    </row>
    <row r="376" spans="1:15" ht="13.5">
      <c r="A376" s="99" t="str">
        <f>DetailedBudget!A795</f>
        <v>21</v>
      </c>
      <c r="B376" s="305" t="s">
        <v>330</v>
      </c>
      <c r="C376" s="264"/>
      <c r="D376" s="305"/>
      <c r="E376" s="305"/>
      <c r="F376" s="506"/>
      <c r="G376" s="306"/>
      <c r="H376" s="306"/>
      <c r="I376" s="251"/>
      <c r="L376" s="261"/>
      <c r="M376" s="634"/>
      <c r="N376" s="634"/>
      <c r="O376" s="634"/>
    </row>
    <row r="377" spans="1:15" ht="13.5">
      <c r="A377" s="99"/>
      <c r="B377" s="261" t="s">
        <v>183</v>
      </c>
      <c r="C377" s="261"/>
      <c r="D377" s="248"/>
      <c r="E377" s="248"/>
      <c r="F377" s="307"/>
      <c r="G377" s="298"/>
      <c r="H377" s="297"/>
      <c r="I377" s="244"/>
      <c r="L377" s="305"/>
      <c r="M377" s="264"/>
      <c r="N377" s="637"/>
      <c r="O377" s="634"/>
    </row>
    <row r="378" spans="1:15" ht="13.5">
      <c r="A378" s="99"/>
      <c r="B378" s="261"/>
      <c r="C378" s="261" t="s">
        <v>334</v>
      </c>
      <c r="D378" s="248"/>
      <c r="E378" s="248"/>
      <c r="F378" s="307"/>
      <c r="G378" s="298">
        <f>DetailedBudget!H797</f>
        <v>0</v>
      </c>
      <c r="H378" s="297"/>
      <c r="I378" s="244"/>
      <c r="L378" s="265"/>
      <c r="M378" s="265"/>
      <c r="N378" s="637"/>
      <c r="O378" s="634"/>
    </row>
    <row r="379" spans="1:15" ht="13.5">
      <c r="A379" s="99"/>
      <c r="B379" s="261"/>
      <c r="C379" s="625" t="s">
        <v>335</v>
      </c>
      <c r="D379" s="296"/>
      <c r="E379" s="296"/>
      <c r="F379" s="307"/>
      <c r="G379" s="298">
        <f>DetailedBudget!H798</f>
        <v>0</v>
      </c>
      <c r="H379" s="297"/>
      <c r="I379" s="244"/>
      <c r="L379" s="265"/>
      <c r="M379" s="265"/>
      <c r="N379" s="637"/>
      <c r="O379" s="634"/>
    </row>
    <row r="380" spans="1:15" ht="13.5">
      <c r="A380" s="99"/>
      <c r="B380" s="261"/>
      <c r="C380" s="625" t="s">
        <v>567</v>
      </c>
      <c r="D380" s="296"/>
      <c r="E380" s="296"/>
      <c r="F380" s="307"/>
      <c r="G380" s="298">
        <f>DetailedBudget!H799</f>
        <v>0</v>
      </c>
      <c r="H380" s="297"/>
      <c r="I380" s="244"/>
      <c r="L380" s="265"/>
      <c r="M380" s="265"/>
      <c r="N380" s="637"/>
      <c r="O380" s="634"/>
    </row>
    <row r="381" spans="1:15" ht="13.5">
      <c r="A381" s="99"/>
      <c r="B381" s="261" t="s">
        <v>568</v>
      </c>
      <c r="C381" s="625"/>
      <c r="D381" s="296"/>
      <c r="E381" s="296"/>
      <c r="F381" s="307"/>
      <c r="G381" s="298">
        <f>DetailedBudget!H800</f>
        <v>0</v>
      </c>
      <c r="H381" s="297"/>
      <c r="I381" s="244"/>
      <c r="L381" s="265"/>
      <c r="M381" s="265"/>
      <c r="N381" s="637"/>
      <c r="O381" s="634"/>
    </row>
    <row r="382" spans="1:15" ht="13.5">
      <c r="A382" s="99"/>
      <c r="B382" s="261" t="s">
        <v>521</v>
      </c>
      <c r="C382" s="625"/>
      <c r="D382" s="296"/>
      <c r="E382" s="296"/>
      <c r="F382" s="307"/>
      <c r="G382" s="298">
        <f>DetailedBudget!H801</f>
        <v>0</v>
      </c>
      <c r="H382" s="297"/>
      <c r="I382" s="244"/>
      <c r="L382" s="265"/>
      <c r="M382" s="265"/>
      <c r="N382" s="637"/>
      <c r="O382" s="634"/>
    </row>
    <row r="383" spans="1:14" ht="13.5" customHeight="1">
      <c r="A383" s="99"/>
      <c r="B383" s="261" t="s">
        <v>337</v>
      </c>
      <c r="C383" s="261"/>
      <c r="D383" s="248"/>
      <c r="E383" s="248"/>
      <c r="F383" s="307"/>
      <c r="G383" s="298">
        <f>DetailedBudget!H802</f>
        <v>0</v>
      </c>
      <c r="H383" s="297"/>
      <c r="I383" s="244"/>
      <c r="L383" s="265"/>
      <c r="M383" s="467"/>
      <c r="N383" s="637"/>
    </row>
    <row r="384" spans="1:14" ht="13.5">
      <c r="A384" s="99"/>
      <c r="B384" s="261" t="s">
        <v>336</v>
      </c>
      <c r="C384" s="261"/>
      <c r="D384" s="248"/>
      <c r="E384" s="248"/>
      <c r="F384" s="307"/>
      <c r="G384" s="298">
        <f>DetailedBudget!H803</f>
        <v>0</v>
      </c>
      <c r="H384" s="297"/>
      <c r="I384" s="244"/>
      <c r="L384" s="265"/>
      <c r="M384" s="265"/>
      <c r="N384" s="637"/>
    </row>
    <row r="385" spans="1:14" ht="13.5">
      <c r="A385" s="99"/>
      <c r="B385" s="261" t="s">
        <v>333</v>
      </c>
      <c r="C385" s="261"/>
      <c r="D385" s="248"/>
      <c r="E385" s="248"/>
      <c r="F385" s="307"/>
      <c r="G385" s="298">
        <f>DetailedBudget!H804</f>
        <v>0</v>
      </c>
      <c r="H385" s="297"/>
      <c r="I385" s="244"/>
      <c r="L385" s="265"/>
      <c r="M385" s="265"/>
      <c r="N385" s="637"/>
    </row>
    <row r="386" spans="1:14" ht="14.25" thickBot="1">
      <c r="A386" s="110"/>
      <c r="B386" s="262" t="s">
        <v>124</v>
      </c>
      <c r="C386" s="262"/>
      <c r="D386" s="299"/>
      <c r="E386" s="299"/>
      <c r="F386" s="307"/>
      <c r="G386" s="301">
        <f>DetailedBudget!H805</f>
        <v>0</v>
      </c>
      <c r="H386" s="300"/>
      <c r="I386" s="245"/>
      <c r="L386" s="265"/>
      <c r="M386" s="265"/>
      <c r="N386" s="637"/>
    </row>
    <row r="387" spans="1:14" ht="15.75" customHeight="1" thickBot="1">
      <c r="A387" s="99"/>
      <c r="B387" s="296" t="s">
        <v>331</v>
      </c>
      <c r="C387" s="260"/>
      <c r="D387" s="296"/>
      <c r="E387" s="296"/>
      <c r="F387" s="504">
        <f>SUM(F377:F386)</f>
        <v>0</v>
      </c>
      <c r="G387" s="304">
        <f>DetailedBudget!K800</f>
        <v>0</v>
      </c>
      <c r="H387" s="327">
        <f>F387-G387</f>
        <v>0</v>
      </c>
      <c r="I387" s="328">
        <f>IF(G387=0,0,H387/G387)</f>
        <v>0</v>
      </c>
      <c r="K387" s="18">
        <f>SUM(G378:G386)</f>
        <v>0</v>
      </c>
      <c r="L387" s="265"/>
      <c r="M387" s="265"/>
      <c r="N387" s="637"/>
    </row>
    <row r="388" spans="1:14" ht="15.75" customHeight="1" thickBot="1">
      <c r="A388" s="116"/>
      <c r="B388" s="320" t="s">
        <v>332</v>
      </c>
      <c r="C388" s="287"/>
      <c r="D388" s="320"/>
      <c r="E388" s="320"/>
      <c r="F388" s="316">
        <f>F387+F374+F353</f>
        <v>0</v>
      </c>
      <c r="G388" s="317">
        <f>DetailedBudget!K801</f>
        <v>0</v>
      </c>
      <c r="H388" s="316">
        <f>F388-G388</f>
        <v>0</v>
      </c>
      <c r="I388" s="247">
        <f>IF(G388=0,0,H388/G388)</f>
        <v>0</v>
      </c>
      <c r="K388" s="18">
        <f>SUM(K353:K387)</f>
        <v>0</v>
      </c>
      <c r="L388" s="305"/>
      <c r="M388" s="264"/>
      <c r="N388" s="637"/>
    </row>
    <row r="389" spans="8:14" ht="12.75">
      <c r="H389" s="325"/>
      <c r="I389" s="253"/>
      <c r="L389" s="305"/>
      <c r="M389" s="264"/>
      <c r="N389" s="637"/>
    </row>
    <row r="390" spans="2:14" ht="15.75" customHeight="1">
      <c r="B390" s="215" t="s">
        <v>496</v>
      </c>
      <c r="C390" s="550"/>
      <c r="D390" s="550"/>
      <c r="E390" s="550"/>
      <c r="F390" s="508">
        <f>F95</f>
        <v>0</v>
      </c>
      <c r="G390" s="545">
        <f>DetailedBudget!I809</f>
        <v>0</v>
      </c>
      <c r="H390" s="326">
        <f>F390-G390</f>
        <v>0</v>
      </c>
      <c r="I390" s="252">
        <f>IF(G390=0,0,H390/G390)</f>
        <v>0</v>
      </c>
      <c r="J390" s="84"/>
      <c r="K390" s="85"/>
      <c r="L390" s="264"/>
      <c r="M390" s="264"/>
      <c r="N390" s="637"/>
    </row>
    <row r="391" spans="2:14" ht="15.75" customHeight="1">
      <c r="B391" s="224" t="s">
        <v>338</v>
      </c>
      <c r="C391" s="551"/>
      <c r="D391" s="551"/>
      <c r="E391" s="551"/>
      <c r="F391" s="508">
        <f>F388+F343+F280</f>
        <v>0</v>
      </c>
      <c r="G391" s="545">
        <f>DetailedBudget!I810</f>
        <v>0</v>
      </c>
      <c r="H391" s="326">
        <f>F391-G391</f>
        <v>0</v>
      </c>
      <c r="I391" s="252">
        <f>IF(G391=0,0,H391/G391)</f>
        <v>0</v>
      </c>
      <c r="J391" s="84"/>
      <c r="K391" s="85">
        <f>K388+K343+K280</f>
        <v>0</v>
      </c>
      <c r="L391" s="109"/>
      <c r="M391" s="265"/>
      <c r="N391" s="637"/>
    </row>
    <row r="392" spans="2:14" ht="15.75" customHeight="1">
      <c r="B392" s="228" t="s">
        <v>79</v>
      </c>
      <c r="C392" s="552"/>
      <c r="D392" s="553" t="s">
        <v>463</v>
      </c>
      <c r="E392" s="254">
        <f>DetailedBudget!G811</f>
        <v>0.05</v>
      </c>
      <c r="F392" s="644">
        <f>(F$390+F$391)*E392</f>
        <v>0</v>
      </c>
      <c r="G392" s="546">
        <f>DetailedBudget!I811</f>
        <v>0</v>
      </c>
      <c r="H392" s="329">
        <f>F392-G392</f>
        <v>0</v>
      </c>
      <c r="I392" s="330">
        <f>IF(G392=0,0,H392/G392)</f>
        <v>0</v>
      </c>
      <c r="J392" s="84"/>
      <c r="K392" s="91"/>
      <c r="L392" s="109"/>
      <c r="M392" s="636"/>
      <c r="N392" s="637"/>
    </row>
    <row r="393" spans="2:14" ht="15.75" customHeight="1">
      <c r="B393" s="234" t="s">
        <v>63</v>
      </c>
      <c r="C393" s="534"/>
      <c r="D393" s="535"/>
      <c r="E393" s="554">
        <f>DetailedBudget!G812</f>
        <v>0.1</v>
      </c>
      <c r="F393" s="575">
        <v>0</v>
      </c>
      <c r="G393" s="547">
        <f>DetailedBudget!I812</f>
        <v>0</v>
      </c>
      <c r="H393" s="329">
        <f>F393-G393</f>
        <v>0</v>
      </c>
      <c r="I393" s="330">
        <f>IF(G393=0,0,H393/G393)</f>
        <v>0</v>
      </c>
      <c r="J393" s="84"/>
      <c r="K393" s="91"/>
      <c r="L393" s="109"/>
      <c r="M393" s="636"/>
      <c r="N393" s="637"/>
    </row>
    <row r="394" spans="2:14" ht="15.75" customHeight="1">
      <c r="B394" s="215" t="s">
        <v>61</v>
      </c>
      <c r="C394" s="551"/>
      <c r="D394" s="551"/>
      <c r="E394" s="551"/>
      <c r="F394" s="508">
        <f>SUM(F390:F393)</f>
        <v>0</v>
      </c>
      <c r="G394" s="545">
        <f>DetailedBudget!I813</f>
        <v>0</v>
      </c>
      <c r="H394" s="326">
        <f>F394-G394</f>
        <v>0</v>
      </c>
      <c r="I394" s="252">
        <f>IF(G394=0,0,H394/G394)</f>
        <v>0</v>
      </c>
      <c r="J394" s="84"/>
      <c r="K394" s="91"/>
      <c r="L394" s="109"/>
      <c r="M394" s="636"/>
      <c r="N394" s="637"/>
    </row>
    <row r="395" spans="12:14" ht="12.75">
      <c r="L395" s="109"/>
      <c r="M395" s="636"/>
      <c r="N395" s="637"/>
    </row>
    <row r="396" spans="12:14" ht="12.75">
      <c r="L396" s="637"/>
      <c r="M396" s="637"/>
      <c r="N396" s="637"/>
    </row>
  </sheetData>
  <sheetProtection sheet="1"/>
  <printOptions/>
  <pageMargins left="0.3937007874015748"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9.xml><?xml version="1.0" encoding="utf-8"?>
<worksheet xmlns="http://schemas.openxmlformats.org/spreadsheetml/2006/main" xmlns:r="http://schemas.openxmlformats.org/officeDocument/2006/relationships">
  <dimension ref="A1:H56"/>
  <sheetViews>
    <sheetView workbookViewId="0" topLeftCell="A1">
      <selection activeCell="B29" sqref="B29"/>
    </sheetView>
  </sheetViews>
  <sheetFormatPr defaultColWidth="9.140625" defaultRowHeight="12.75"/>
  <cols>
    <col min="1" max="1" width="2.28125" style="46" customWidth="1"/>
    <col min="2" max="2" width="29.421875" style="46" customWidth="1"/>
    <col min="3" max="5" width="10.7109375" style="46" customWidth="1"/>
    <col min="6" max="16384" width="9.140625" style="46" customWidth="1"/>
  </cols>
  <sheetData>
    <row r="1" spans="2:3" ht="15.75">
      <c r="B1" s="537" t="s">
        <v>395</v>
      </c>
      <c r="C1" s="176"/>
    </row>
    <row r="2" spans="2:3" ht="13.5">
      <c r="B2" s="515"/>
      <c r="C2" s="176"/>
    </row>
    <row r="3" spans="2:3" ht="13.5">
      <c r="B3" s="538" t="s">
        <v>48</v>
      </c>
      <c r="C3" s="579">
        <f>DetailedBudget!C2</f>
        <v>0</v>
      </c>
    </row>
    <row r="4" spans="2:3" ht="13.5">
      <c r="B4" s="538" t="s">
        <v>400</v>
      </c>
      <c r="C4" s="579">
        <f>DetailedBudget!C3</f>
        <v>0</v>
      </c>
    </row>
    <row r="5" spans="2:3" ht="14.25" thickBot="1">
      <c r="B5" s="176"/>
      <c r="C5" s="176"/>
    </row>
    <row r="6" spans="2:6" ht="13.5">
      <c r="B6" s="539" t="s">
        <v>408</v>
      </c>
      <c r="C6" s="178" t="s">
        <v>367</v>
      </c>
      <c r="D6" s="183" t="s">
        <v>455</v>
      </c>
      <c r="E6" s="183" t="s">
        <v>440</v>
      </c>
      <c r="F6" s="184" t="s">
        <v>440</v>
      </c>
    </row>
    <row r="7" spans="2:6" ht="13.5">
      <c r="B7" s="540"/>
      <c r="C7" s="180" t="s">
        <v>441</v>
      </c>
      <c r="D7" s="185"/>
      <c r="E7" s="615" t="s">
        <v>43</v>
      </c>
      <c r="F7" s="616" t="s">
        <v>43</v>
      </c>
    </row>
    <row r="8" spans="2:6" ht="15" customHeight="1">
      <c r="B8" s="607" t="s">
        <v>427</v>
      </c>
      <c r="C8" s="187">
        <f>DetailedFinalReport!F95</f>
        <v>0</v>
      </c>
      <c r="D8" s="187">
        <f>DetailedBudget!K148</f>
        <v>0</v>
      </c>
      <c r="E8" s="187">
        <f aca="true" t="shared" si="0" ref="E8:E31">+C8-D8</f>
        <v>0</v>
      </c>
      <c r="F8" s="512">
        <f>IF(D8=0,0,E8/D8)</f>
        <v>0</v>
      </c>
    </row>
    <row r="9" spans="2:6" ht="15" customHeight="1">
      <c r="B9" s="607" t="s">
        <v>169</v>
      </c>
      <c r="C9" s="187">
        <f>DetailedFinalReport!F179</f>
        <v>0</v>
      </c>
      <c r="D9" s="187">
        <f>DetailedBudget!K366</f>
        <v>0</v>
      </c>
      <c r="E9" s="187">
        <f t="shared" si="0"/>
        <v>0</v>
      </c>
      <c r="F9" s="512">
        <f aca="true" t="shared" si="1" ref="F9:F32">IF(D9=0,0,E9/D9)</f>
        <v>0</v>
      </c>
    </row>
    <row r="10" spans="2:6" ht="15" customHeight="1">
      <c r="B10" s="608" t="s">
        <v>409</v>
      </c>
      <c r="C10" s="187">
        <f>DetailedFinalReport!F187</f>
        <v>0</v>
      </c>
      <c r="D10" s="187">
        <f>DetailedBudget!K407</f>
        <v>0</v>
      </c>
      <c r="E10" s="187">
        <f t="shared" si="0"/>
        <v>0</v>
      </c>
      <c r="F10" s="512">
        <f t="shared" si="1"/>
        <v>0</v>
      </c>
    </row>
    <row r="11" spans="2:6" ht="15" customHeight="1">
      <c r="B11" s="607" t="s">
        <v>410</v>
      </c>
      <c r="C11" s="187">
        <f>DetailedFinalReport!F203</f>
        <v>0</v>
      </c>
      <c r="D11" s="187">
        <f>DetailedBudget!K439</f>
        <v>0</v>
      </c>
      <c r="E11" s="187">
        <f t="shared" si="0"/>
        <v>0</v>
      </c>
      <c r="F11" s="512">
        <f t="shared" si="1"/>
        <v>0</v>
      </c>
    </row>
    <row r="12" spans="2:6" ht="15" customHeight="1">
      <c r="B12" s="607" t="s">
        <v>411</v>
      </c>
      <c r="C12" s="187">
        <f>DetailedFinalReport!F215</f>
        <v>0</v>
      </c>
      <c r="D12" s="187">
        <f>DetailedBudget!K460</f>
        <v>0</v>
      </c>
      <c r="E12" s="187">
        <f t="shared" si="0"/>
        <v>0</v>
      </c>
      <c r="F12" s="512">
        <f t="shared" si="1"/>
        <v>0</v>
      </c>
    </row>
    <row r="13" spans="2:6" ht="15" customHeight="1">
      <c r="B13" s="607" t="s">
        <v>412</v>
      </c>
      <c r="C13" s="187">
        <f>DetailedFinalReport!F224</f>
        <v>0</v>
      </c>
      <c r="D13" s="187">
        <f>DetailedBudget!K475</f>
        <v>0</v>
      </c>
      <c r="E13" s="187">
        <f t="shared" si="0"/>
        <v>0</v>
      </c>
      <c r="F13" s="512">
        <f t="shared" si="1"/>
        <v>0</v>
      </c>
    </row>
    <row r="14" spans="2:6" ht="15" customHeight="1">
      <c r="B14" s="607" t="s">
        <v>428</v>
      </c>
      <c r="C14" s="187">
        <f>DetailedFinalReport!F231</f>
        <v>0</v>
      </c>
      <c r="D14" s="187">
        <f>DetailedBudget!K486</f>
        <v>0</v>
      </c>
      <c r="E14" s="187">
        <f t="shared" si="0"/>
        <v>0</v>
      </c>
      <c r="F14" s="512">
        <f t="shared" si="1"/>
        <v>0</v>
      </c>
    </row>
    <row r="15" spans="2:6" ht="15" customHeight="1">
      <c r="B15" s="607" t="s">
        <v>413</v>
      </c>
      <c r="C15" s="187">
        <f>DetailedFinalReport!F249</f>
        <v>0</v>
      </c>
      <c r="D15" s="187">
        <f>DetailedBudget!K519</f>
        <v>0</v>
      </c>
      <c r="E15" s="187">
        <f t="shared" si="0"/>
        <v>0</v>
      </c>
      <c r="F15" s="512">
        <f t="shared" si="1"/>
        <v>0</v>
      </c>
    </row>
    <row r="16" spans="2:6" ht="15" customHeight="1">
      <c r="B16" s="607" t="s">
        <v>414</v>
      </c>
      <c r="C16" s="187">
        <f>DetailedFinalReport!F261</f>
        <v>0</v>
      </c>
      <c r="D16" s="187">
        <f>DetailedBudget!K586</f>
        <v>0</v>
      </c>
      <c r="E16" s="187">
        <f t="shared" si="0"/>
        <v>0</v>
      </c>
      <c r="F16" s="512">
        <f t="shared" si="1"/>
        <v>0</v>
      </c>
    </row>
    <row r="17" spans="2:6" ht="15" customHeight="1">
      <c r="B17" s="607" t="s">
        <v>415</v>
      </c>
      <c r="C17" s="187">
        <f>DetailedFinalReport!F269</f>
        <v>0</v>
      </c>
      <c r="D17" s="187">
        <f>DetailedBudget!K601</f>
        <v>0</v>
      </c>
      <c r="E17" s="187">
        <f t="shared" si="0"/>
        <v>0</v>
      </c>
      <c r="F17" s="512">
        <f t="shared" si="1"/>
        <v>0</v>
      </c>
    </row>
    <row r="18" spans="2:6" ht="15" customHeight="1">
      <c r="B18" s="607" t="s">
        <v>416</v>
      </c>
      <c r="C18" s="187">
        <f>DetailedFinalReport!F279</f>
        <v>0</v>
      </c>
      <c r="D18" s="187">
        <f>DetailedBudget!K616</f>
        <v>0</v>
      </c>
      <c r="E18" s="187">
        <f t="shared" si="0"/>
        <v>0</v>
      </c>
      <c r="F18" s="512">
        <f t="shared" si="1"/>
        <v>0</v>
      </c>
    </row>
    <row r="19" spans="2:6" ht="15" customHeight="1">
      <c r="B19" s="607" t="s">
        <v>491</v>
      </c>
      <c r="C19" s="187">
        <f>DetailedFinalReport!F298</f>
        <v>0</v>
      </c>
      <c r="D19" s="187">
        <f>DetailedBudget!K655</f>
        <v>0</v>
      </c>
      <c r="E19" s="187">
        <f t="shared" si="0"/>
        <v>0</v>
      </c>
      <c r="F19" s="512">
        <f t="shared" si="1"/>
        <v>0</v>
      </c>
    </row>
    <row r="20" spans="2:6" ht="15" customHeight="1">
      <c r="B20" s="607" t="s">
        <v>417</v>
      </c>
      <c r="C20" s="187">
        <f>DetailedFinalReport!F319</f>
        <v>0</v>
      </c>
      <c r="D20" s="187">
        <f>DetailedBudget!K696</f>
        <v>0</v>
      </c>
      <c r="E20" s="187">
        <f t="shared" si="0"/>
        <v>0</v>
      </c>
      <c r="F20" s="512">
        <f t="shared" si="1"/>
        <v>0</v>
      </c>
    </row>
    <row r="21" spans="2:6" ht="15" customHeight="1">
      <c r="B21" s="609" t="s">
        <v>418</v>
      </c>
      <c r="C21" s="187">
        <f>DetailedFinalReport!F337</f>
        <v>0</v>
      </c>
      <c r="D21" s="187">
        <f>DetailedBudget!K728</f>
        <v>0</v>
      </c>
      <c r="E21" s="187">
        <f t="shared" si="0"/>
        <v>0</v>
      </c>
      <c r="F21" s="512">
        <f t="shared" si="1"/>
        <v>0</v>
      </c>
    </row>
    <row r="22" spans="2:6" ht="15" customHeight="1">
      <c r="B22" s="607" t="s">
        <v>419</v>
      </c>
      <c r="C22" s="187">
        <f>DetailedFinalReport!F342</f>
        <v>0</v>
      </c>
      <c r="D22" s="187">
        <f>DetailedBudget!K734</f>
        <v>0</v>
      </c>
      <c r="E22" s="187">
        <f t="shared" si="0"/>
        <v>0</v>
      </c>
      <c r="F22" s="512">
        <f t="shared" si="1"/>
        <v>0</v>
      </c>
    </row>
    <row r="23" spans="2:6" ht="15" customHeight="1">
      <c r="B23" s="607" t="s">
        <v>420</v>
      </c>
      <c r="C23" s="187">
        <f>DetailedFinalReport!F353</f>
        <v>0</v>
      </c>
      <c r="D23" s="187">
        <f>DetailedBudget!K760</f>
        <v>0</v>
      </c>
      <c r="E23" s="187">
        <f t="shared" si="0"/>
        <v>0</v>
      </c>
      <c r="F23" s="512">
        <f t="shared" si="1"/>
        <v>0</v>
      </c>
    </row>
    <row r="24" spans="2:6" ht="15" customHeight="1">
      <c r="B24" s="610" t="s">
        <v>423</v>
      </c>
      <c r="C24" s="187">
        <f>DetailedFinalReport!F374</f>
        <v>0</v>
      </c>
      <c r="D24" s="187">
        <f>DetailedBudget!K787</f>
        <v>0</v>
      </c>
      <c r="E24" s="187">
        <f t="shared" si="0"/>
        <v>0</v>
      </c>
      <c r="F24" s="512">
        <f t="shared" si="1"/>
        <v>0</v>
      </c>
    </row>
    <row r="25" spans="2:8" ht="15" customHeight="1">
      <c r="B25" s="610" t="s">
        <v>424</v>
      </c>
      <c r="C25" s="187">
        <f>DetailedFinalReport!F387</f>
        <v>0</v>
      </c>
      <c r="D25" s="187">
        <f>DetailedBudget!K800</f>
        <v>0</v>
      </c>
      <c r="E25" s="187">
        <f t="shared" si="0"/>
        <v>0</v>
      </c>
      <c r="F25" s="512">
        <f t="shared" si="1"/>
        <v>0</v>
      </c>
      <c r="H25" s="574"/>
    </row>
    <row r="26" spans="2:6" s="47" customFormat="1" ht="15" customHeight="1">
      <c r="B26" s="541" t="s">
        <v>493</v>
      </c>
      <c r="C26" s="189">
        <f>+C8</f>
        <v>0</v>
      </c>
      <c r="D26" s="189">
        <f>+D8</f>
        <v>0</v>
      </c>
      <c r="E26" s="509">
        <f t="shared" si="0"/>
        <v>0</v>
      </c>
      <c r="F26" s="513">
        <f t="shared" si="1"/>
        <v>0</v>
      </c>
    </row>
    <row r="27" spans="2:7" s="47" customFormat="1" ht="15" customHeight="1">
      <c r="B27" s="541" t="s">
        <v>62</v>
      </c>
      <c r="C27" s="189">
        <f>SUM(C9:C18)</f>
        <v>0</v>
      </c>
      <c r="D27" s="189">
        <f>SUM(D9:D18)</f>
        <v>0</v>
      </c>
      <c r="E27" s="509">
        <f t="shared" si="0"/>
        <v>0</v>
      </c>
      <c r="F27" s="513">
        <f t="shared" si="1"/>
        <v>0</v>
      </c>
      <c r="G27" s="355"/>
    </row>
    <row r="28" spans="2:6" s="47" customFormat="1" ht="15" customHeight="1">
      <c r="B28" s="541" t="s">
        <v>492</v>
      </c>
      <c r="C28" s="189">
        <f>SUM(C19:C22)</f>
        <v>0</v>
      </c>
      <c r="D28" s="189">
        <f>SUM(D19:D22)</f>
        <v>0</v>
      </c>
      <c r="E28" s="509">
        <f t="shared" si="0"/>
        <v>0</v>
      </c>
      <c r="F28" s="513">
        <f t="shared" si="1"/>
        <v>0</v>
      </c>
    </row>
    <row r="29" spans="2:7" s="47" customFormat="1" ht="15" customHeight="1">
      <c r="B29" s="542" t="s">
        <v>433</v>
      </c>
      <c r="C29" s="189">
        <f>SUM(C23:C25)</f>
        <v>0</v>
      </c>
      <c r="D29" s="189">
        <f>SUM(D23:D25)</f>
        <v>0</v>
      </c>
      <c r="E29" s="510">
        <f t="shared" si="0"/>
        <v>0</v>
      </c>
      <c r="F29" s="513">
        <f t="shared" si="1"/>
        <v>0</v>
      </c>
      <c r="G29" s="355"/>
    </row>
    <row r="30" spans="2:6" ht="15" customHeight="1">
      <c r="B30" s="356" t="s">
        <v>434</v>
      </c>
      <c r="C30" s="364">
        <f>DetailedFinalReport!F392</f>
        <v>0</v>
      </c>
      <c r="D30" s="187">
        <f>DetailedBudget!I811</f>
        <v>0</v>
      </c>
      <c r="E30" s="187">
        <f t="shared" si="0"/>
        <v>0</v>
      </c>
      <c r="F30" s="512">
        <f t="shared" si="1"/>
        <v>0</v>
      </c>
    </row>
    <row r="31" spans="2:6" ht="15" customHeight="1" thickBot="1">
      <c r="B31" s="357" t="s">
        <v>435</v>
      </c>
      <c r="C31" s="358"/>
      <c r="D31" s="187">
        <f>DetailedBudget!I812</f>
        <v>0</v>
      </c>
      <c r="E31" s="187">
        <f t="shared" si="0"/>
        <v>0</v>
      </c>
      <c r="F31" s="512">
        <f t="shared" si="1"/>
        <v>0</v>
      </c>
    </row>
    <row r="32" spans="2:6" ht="18" customHeight="1" thickBot="1">
      <c r="B32" s="362" t="s">
        <v>61</v>
      </c>
      <c r="C32" s="191">
        <f>SUM(C26:C31)</f>
        <v>0</v>
      </c>
      <c r="D32" s="191">
        <f>SUM(D26:D31)</f>
        <v>0</v>
      </c>
      <c r="E32" s="191">
        <f>SUM(E26:E31)</f>
        <v>0</v>
      </c>
      <c r="F32" s="511">
        <f t="shared" si="1"/>
        <v>0</v>
      </c>
    </row>
    <row r="33" spans="5:6" s="176" customFormat="1" ht="13.5">
      <c r="E33" s="515"/>
      <c r="F33" s="515"/>
    </row>
    <row r="34" spans="5:6" s="176" customFormat="1" ht="14.25" thickBot="1">
      <c r="E34" s="515"/>
      <c r="F34" s="515"/>
    </row>
    <row r="35" spans="2:6" s="176" customFormat="1" ht="16.5">
      <c r="B35" s="543" t="s">
        <v>436</v>
      </c>
      <c r="C35" s="178" t="s">
        <v>367</v>
      </c>
      <c r="D35" s="178" t="s">
        <v>438</v>
      </c>
      <c r="E35" s="183" t="s">
        <v>440</v>
      </c>
      <c r="F35" s="179" t="s">
        <v>440</v>
      </c>
    </row>
    <row r="36" spans="2:6" s="176" customFormat="1" ht="13.5">
      <c r="B36" s="540"/>
      <c r="C36" s="180" t="s">
        <v>442</v>
      </c>
      <c r="D36" s="180" t="s">
        <v>439</v>
      </c>
      <c r="E36" s="615" t="s">
        <v>43</v>
      </c>
      <c r="F36" s="614" t="s">
        <v>43</v>
      </c>
    </row>
    <row r="37" spans="2:6" s="176" customFormat="1" ht="15" customHeight="1">
      <c r="B37" s="196"/>
      <c r="C37" s="182"/>
      <c r="D37" s="182"/>
      <c r="E37" s="364">
        <f aca="true" t="shared" si="2" ref="E37:E44">+C37-D37</f>
        <v>0</v>
      </c>
      <c r="F37" s="512">
        <f aca="true" t="shared" si="3" ref="F37:F45">IF(D37=0,0,E37/D37)</f>
        <v>0</v>
      </c>
    </row>
    <row r="38" spans="2:6" s="176" customFormat="1" ht="15" customHeight="1">
      <c r="B38" s="196"/>
      <c r="C38" s="182"/>
      <c r="D38" s="182"/>
      <c r="E38" s="364">
        <f t="shared" si="2"/>
        <v>0</v>
      </c>
      <c r="F38" s="512">
        <f t="shared" si="3"/>
        <v>0</v>
      </c>
    </row>
    <row r="39" spans="2:6" s="176" customFormat="1" ht="15" customHeight="1">
      <c r="B39" s="196"/>
      <c r="C39" s="182"/>
      <c r="D39" s="182"/>
      <c r="E39" s="364">
        <f t="shared" si="2"/>
        <v>0</v>
      </c>
      <c r="F39" s="512">
        <f t="shared" si="3"/>
        <v>0</v>
      </c>
    </row>
    <row r="40" spans="2:6" s="176" customFormat="1" ht="15" customHeight="1">
      <c r="B40" s="196"/>
      <c r="C40" s="182"/>
      <c r="D40" s="182"/>
      <c r="E40" s="364">
        <f t="shared" si="2"/>
        <v>0</v>
      </c>
      <c r="F40" s="512">
        <f t="shared" si="3"/>
        <v>0</v>
      </c>
    </row>
    <row r="41" spans="2:6" s="176" customFormat="1" ht="15" customHeight="1">
      <c r="B41" s="196"/>
      <c r="C41" s="182"/>
      <c r="D41" s="182"/>
      <c r="E41" s="364">
        <f t="shared" si="2"/>
        <v>0</v>
      </c>
      <c r="F41" s="512">
        <f t="shared" si="3"/>
        <v>0</v>
      </c>
    </row>
    <row r="42" spans="2:6" s="176" customFormat="1" ht="15" customHeight="1">
      <c r="B42" s="196"/>
      <c r="C42" s="182"/>
      <c r="D42" s="182"/>
      <c r="E42" s="364">
        <f t="shared" si="2"/>
        <v>0</v>
      </c>
      <c r="F42" s="512">
        <f t="shared" si="3"/>
        <v>0</v>
      </c>
    </row>
    <row r="43" spans="1:6" s="176" customFormat="1" ht="15" customHeight="1">
      <c r="A43" s="532"/>
      <c r="B43" s="196"/>
      <c r="C43" s="182"/>
      <c r="D43" s="182"/>
      <c r="E43" s="364">
        <f t="shared" si="2"/>
        <v>0</v>
      </c>
      <c r="F43" s="512">
        <f t="shared" si="3"/>
        <v>0</v>
      </c>
    </row>
    <row r="44" spans="1:6" s="176" customFormat="1" ht="15" customHeight="1" thickBot="1">
      <c r="A44" s="532"/>
      <c r="B44" s="197"/>
      <c r="C44" s="194"/>
      <c r="D44" s="194"/>
      <c r="E44" s="364">
        <f t="shared" si="2"/>
        <v>0</v>
      </c>
      <c r="F44" s="514">
        <f t="shared" si="3"/>
        <v>0</v>
      </c>
    </row>
    <row r="45" spans="2:6" s="195" customFormat="1" ht="18" customHeight="1" thickBot="1">
      <c r="B45" s="362" t="s">
        <v>403</v>
      </c>
      <c r="C45" s="360">
        <f>SUM(C37:C44)</f>
        <v>0</v>
      </c>
      <c r="D45" s="360">
        <f>SUM(D37:D44)</f>
        <v>0</v>
      </c>
      <c r="E45" s="360">
        <f>SUM(E37:E44)</f>
        <v>0</v>
      </c>
      <c r="F45" s="511">
        <f t="shared" si="3"/>
        <v>0</v>
      </c>
    </row>
    <row r="46" s="176" customFormat="1" ht="13.5"/>
    <row r="47" s="176" customFormat="1" ht="13.5"/>
    <row r="48" s="176" customFormat="1" ht="13.5">
      <c r="B48" s="611" t="s">
        <v>451</v>
      </c>
    </row>
    <row r="49" s="176" customFormat="1" ht="13.5"/>
    <row r="50" s="176" customFormat="1" ht="13.5"/>
    <row r="51" spans="2:5" s="176" customFormat="1" ht="13.5">
      <c r="B51" s="176" t="s">
        <v>488</v>
      </c>
      <c r="C51" s="193"/>
      <c r="D51" s="193"/>
      <c r="E51" s="193"/>
    </row>
    <row r="52" s="176" customFormat="1" ht="13.5">
      <c r="C52" s="176" t="s">
        <v>448</v>
      </c>
    </row>
    <row r="53" s="176" customFormat="1" ht="13.5"/>
    <row r="54" s="176" customFormat="1" ht="13.5"/>
    <row r="55" s="176" customFormat="1" ht="13.5"/>
    <row r="56" s="176" customFormat="1" ht="13.5">
      <c r="B56" s="192"/>
    </row>
    <row r="57" s="176" customFormat="1" ht="13.5"/>
    <row r="58" s="176" customFormat="1" ht="13.5"/>
  </sheetData>
  <sheetProtection sheet="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Koskelo</cp:lastModifiedBy>
  <cp:lastPrinted>2021-09-15T13:21:48Z</cp:lastPrinted>
  <dcterms:created xsi:type="dcterms:W3CDTF">2006-03-20T13:15:56Z</dcterms:created>
  <dcterms:modified xsi:type="dcterms:W3CDTF">2021-09-15T13:23:24Z</dcterms:modified>
  <cp:category/>
  <cp:version/>
  <cp:contentType/>
  <cp:contentStatus/>
</cp:coreProperties>
</file>