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Users\Koskelo\Desktop\Budjetointi lomakepäivitys\RUOTSI\"/>
    </mc:Choice>
  </mc:AlternateContent>
  <xr:revisionPtr revIDLastSave="0" documentId="13_ncr:1_{A760EB09-B06A-4012-B8F2-DDD484CCB927}" xr6:coauthVersionLast="47" xr6:coauthVersionMax="47" xr10:uidLastSave="{00000000-0000-0000-0000-000000000000}"/>
  <bookViews>
    <workbookView xWindow="-120" yWindow="-120" windowWidth="24240" windowHeight="13140" tabRatio="901" xr2:uid="{00000000-000D-0000-FFFF-FFFF00000000}"/>
  </bookViews>
  <sheets>
    <sheet name="Anvisningar" sheetId="11" r:id="rId1"/>
    <sheet name="Specifikation" sheetId="4" r:id="rId2"/>
    <sheet name="Sammanfattning" sheetId="1" r:id="rId3"/>
    <sheet name="Summary" sheetId="10" state="hidden" r:id="rId4"/>
    <sheet name="Finansieringsplan" sheetId="14" r:id="rId5"/>
    <sheet name="Co-prodFinPlan" sheetId="12" state="hidden" r:id="rId6"/>
    <sheet name="Co-prod Fin Plan" sheetId="13" r:id="rId7"/>
    <sheet name="Likviditetsplan" sheetId="5" r:id="rId8"/>
    <sheet name="Mellanrapport" sheetId="6" r:id="rId9"/>
    <sheet name="Slutredovisning Specifikation" sheetId="8" r:id="rId10"/>
    <sheet name="Slutrapport" sheetId="9" r:id="rId11"/>
  </sheets>
  <externalReferences>
    <externalReference r:id="rId12"/>
  </externalReferences>
  <definedNames>
    <definedName name="Alkuperäinen_aihe" localSheetId="6">#REF!,#REF!,#REF!</definedName>
    <definedName name="Alkuperäinen_aihe" localSheetId="4">#REF!,#REF!,#REF!</definedName>
    <definedName name="Alkuperäinen_aihe">#REF!,#REF!,#REF!</definedName>
    <definedName name="ca" localSheetId="6">'Co-prod Fin Plan'!$J$3</definedName>
    <definedName name="ca" localSheetId="4">Finansieringsplan!#REF!</definedName>
    <definedName name="ca">'Co-prodFinPlan'!$J$3</definedName>
    <definedName name="cb" localSheetId="6">'Co-prod Fin Plan'!$K$3</definedName>
    <definedName name="cb" localSheetId="4">Finansieringsplan!#REF!</definedName>
    <definedName name="cb">'Co-prodFinPlan'!$K$3</definedName>
    <definedName name="cc" localSheetId="6">'Co-prod Fin Plan'!$L$3</definedName>
    <definedName name="cc" localSheetId="4">Finansieringsplan!$H$5</definedName>
    <definedName name="cc">'Co-prodFinPlan'!$L$3</definedName>
    <definedName name="köjkl">'[1]Co-prodFinPlan'!$K$3</definedName>
    <definedName name="Omat_autot" localSheetId="6">#REF!</definedName>
    <definedName name="Omat_autot" localSheetId="4">#REF!</definedName>
    <definedName name="Omat_autot">#REF!</definedName>
    <definedName name="_xlnm.Print_Area" localSheetId="6">'Co-prod Fin Plan'!$A$1:$O$202</definedName>
    <definedName name="_xlnm.Print_Area" localSheetId="5">'Co-prodFinPlan'!$A$1:$O$202</definedName>
    <definedName name="_xlnm.Print_Area" localSheetId="4">Finansieringsplan!$A$3:$J$60</definedName>
    <definedName name="_xlnm.Print_Area" localSheetId="9">'Slutredovisning Specifikation'!$A$1:$I$396</definedName>
    <definedName name="_xlnm.Print_Area" localSheetId="1">Specifikation!$A$1:$I$813</definedName>
    <definedName name="_xlnm.Print_Titles" localSheetId="9">'Slutredovisning Specifikation'!$4:$8</definedName>
    <definedName name="_xlnm.Print_Titles" localSheetId="1">Specifikation!$3:$5</definedName>
    <definedName name="Vuokratut_autot" localSheetId="6">#REF!</definedName>
    <definedName name="Vuokratut_autot" localSheetId="4">#REF!</definedName>
    <definedName name="Vuokratut_auto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4" l="1"/>
  <c r="C6" i="14"/>
  <c r="F57" i="14"/>
  <c r="F52" i="14"/>
  <c r="F44" i="14"/>
  <c r="F35" i="14"/>
  <c r="F29" i="14"/>
  <c r="F22" i="14"/>
  <c r="F14" i="14"/>
  <c r="K11" i="4"/>
  <c r="H181" i="4"/>
  <c r="H182" i="4" s="1"/>
  <c r="H180" i="4"/>
  <c r="H177" i="4"/>
  <c r="H178" i="4" s="1"/>
  <c r="H46" i="4"/>
  <c r="H47" i="4" s="1"/>
  <c r="H48" i="4" s="1"/>
  <c r="I48" i="4" s="1"/>
  <c r="H49" i="4"/>
  <c r="G193" i="13"/>
  <c r="G194" i="13" s="1"/>
  <c r="J192" i="13"/>
  <c r="I192" i="13"/>
  <c r="K192" i="13" s="1"/>
  <c r="J191" i="13"/>
  <c r="J193" i="13" s="1"/>
  <c r="I191" i="13"/>
  <c r="K191" i="13" s="1"/>
  <c r="G189" i="13"/>
  <c r="K188" i="13"/>
  <c r="J188" i="13"/>
  <c r="I188" i="13"/>
  <c r="K187" i="13"/>
  <c r="J187" i="13"/>
  <c r="I187" i="13"/>
  <c r="J186" i="13"/>
  <c r="I186" i="13"/>
  <c r="K186" i="13" s="1"/>
  <c r="J185" i="13"/>
  <c r="I185" i="13"/>
  <c r="K185" i="13" s="1"/>
  <c r="K184" i="13"/>
  <c r="J184" i="13"/>
  <c r="I184" i="13"/>
  <c r="I189" i="13" s="1"/>
  <c r="J182" i="13"/>
  <c r="G182" i="13"/>
  <c r="J181" i="13"/>
  <c r="I181" i="13"/>
  <c r="K181" i="13" s="1"/>
  <c r="K180" i="13"/>
  <c r="K182" i="13" s="1"/>
  <c r="J180" i="13"/>
  <c r="I180" i="13"/>
  <c r="I182" i="13" s="1"/>
  <c r="G178" i="13"/>
  <c r="J177" i="13"/>
  <c r="J178" i="13" s="1"/>
  <c r="I177" i="13"/>
  <c r="K177" i="13" s="1"/>
  <c r="K178" i="13" s="1"/>
  <c r="G175" i="13"/>
  <c r="J174" i="13"/>
  <c r="I174" i="13"/>
  <c r="K174" i="13" s="1"/>
  <c r="J173" i="13"/>
  <c r="I173" i="13"/>
  <c r="K173" i="13" s="1"/>
  <c r="G171" i="13"/>
  <c r="J170" i="13"/>
  <c r="I170" i="13"/>
  <c r="K170" i="13" s="1"/>
  <c r="J169" i="13"/>
  <c r="I169" i="13"/>
  <c r="I171" i="13" s="1"/>
  <c r="K167" i="13"/>
  <c r="J167" i="13"/>
  <c r="G155" i="13"/>
  <c r="G154" i="13"/>
  <c r="J153" i="13"/>
  <c r="I153" i="13"/>
  <c r="K153" i="13" s="1"/>
  <c r="J152" i="13"/>
  <c r="J154" i="13" s="1"/>
  <c r="I152" i="13"/>
  <c r="K152" i="13" s="1"/>
  <c r="K154" i="13" s="1"/>
  <c r="G150" i="13"/>
  <c r="K149" i="13"/>
  <c r="J149" i="13"/>
  <c r="I149" i="13"/>
  <c r="J148" i="13"/>
  <c r="I148" i="13"/>
  <c r="K148" i="13" s="1"/>
  <c r="J147" i="13"/>
  <c r="I147" i="13"/>
  <c r="K147" i="13" s="1"/>
  <c r="K146" i="13"/>
  <c r="J146" i="13"/>
  <c r="I146" i="13"/>
  <c r="K145" i="13"/>
  <c r="J145" i="13"/>
  <c r="I145" i="13"/>
  <c r="I150" i="13" s="1"/>
  <c r="G143" i="13"/>
  <c r="K142" i="13"/>
  <c r="J142" i="13"/>
  <c r="I142" i="13"/>
  <c r="K141" i="13"/>
  <c r="K143" i="13" s="1"/>
  <c r="J141" i="13"/>
  <c r="J143" i="13" s="1"/>
  <c r="I141" i="13"/>
  <c r="I143" i="13" s="1"/>
  <c r="G139" i="13"/>
  <c r="J138" i="13"/>
  <c r="J139" i="13" s="1"/>
  <c r="I138" i="13"/>
  <c r="K138" i="13" s="1"/>
  <c r="K139" i="13" s="1"/>
  <c r="G136" i="13"/>
  <c r="J135" i="13"/>
  <c r="I135" i="13"/>
  <c r="K135" i="13" s="1"/>
  <c r="J134" i="13"/>
  <c r="J136" i="13" s="1"/>
  <c r="I134" i="13"/>
  <c r="K134" i="13" s="1"/>
  <c r="K136" i="13" s="1"/>
  <c r="G132" i="13"/>
  <c r="K131" i="13"/>
  <c r="J131" i="13"/>
  <c r="I131" i="13"/>
  <c r="J130" i="13"/>
  <c r="I130" i="13"/>
  <c r="K130" i="13" s="1"/>
  <c r="K132" i="13" s="1"/>
  <c r="K128" i="13"/>
  <c r="J128" i="13"/>
  <c r="I128" i="13"/>
  <c r="G116" i="13"/>
  <c r="G115" i="13"/>
  <c r="J114" i="13"/>
  <c r="I114" i="13"/>
  <c r="K114" i="13" s="1"/>
  <c r="J113" i="13"/>
  <c r="I113" i="13"/>
  <c r="K113" i="13" s="1"/>
  <c r="K115" i="13" s="1"/>
  <c r="G111" i="13"/>
  <c r="J110" i="13"/>
  <c r="I110" i="13"/>
  <c r="K110" i="13" s="1"/>
  <c r="J109" i="13"/>
  <c r="I109" i="13"/>
  <c r="K109" i="13" s="1"/>
  <c r="K108" i="13"/>
  <c r="J108" i="13"/>
  <c r="I108" i="13"/>
  <c r="K107" i="13"/>
  <c r="J107" i="13"/>
  <c r="J111" i="13" s="1"/>
  <c r="I107" i="13"/>
  <c r="J106" i="13"/>
  <c r="I106" i="13"/>
  <c r="I111" i="13" s="1"/>
  <c r="G104" i="13"/>
  <c r="K103" i="13"/>
  <c r="J103" i="13"/>
  <c r="I103" i="13"/>
  <c r="J102" i="13"/>
  <c r="J104" i="13" s="1"/>
  <c r="I102" i="13"/>
  <c r="I104" i="13" s="1"/>
  <c r="G100" i="13"/>
  <c r="K99" i="13"/>
  <c r="K100" i="13" s="1"/>
  <c r="J99" i="13"/>
  <c r="J100" i="13" s="1"/>
  <c r="I99" i="13"/>
  <c r="I100" i="13" s="1"/>
  <c r="G97" i="13"/>
  <c r="J96" i="13"/>
  <c r="I96" i="13"/>
  <c r="K96" i="13" s="1"/>
  <c r="J95" i="13"/>
  <c r="I95" i="13"/>
  <c r="K95" i="13" s="1"/>
  <c r="G93" i="13"/>
  <c r="J92" i="13"/>
  <c r="I92" i="13"/>
  <c r="K92" i="13" s="1"/>
  <c r="K93" i="13" s="1"/>
  <c r="K91" i="13"/>
  <c r="J91" i="13"/>
  <c r="J93" i="13" s="1"/>
  <c r="I91" i="13"/>
  <c r="K89" i="13"/>
  <c r="J89" i="13"/>
  <c r="I89" i="13"/>
  <c r="D83" i="13"/>
  <c r="G83" i="13" s="1"/>
  <c r="D81" i="13"/>
  <c r="G81" i="13" s="1"/>
  <c r="D79" i="13"/>
  <c r="D118" i="13" s="1"/>
  <c r="D78" i="13"/>
  <c r="G78" i="13" s="1"/>
  <c r="G77" i="13"/>
  <c r="G76" i="13"/>
  <c r="J75" i="13"/>
  <c r="J76" i="13" s="1"/>
  <c r="I75" i="13"/>
  <c r="K75" i="13" s="1"/>
  <c r="J74" i="13"/>
  <c r="I74" i="13"/>
  <c r="K74" i="13" s="1"/>
  <c r="G72" i="13"/>
  <c r="J71" i="13"/>
  <c r="I71" i="13"/>
  <c r="K71" i="13" s="1"/>
  <c r="K70" i="13"/>
  <c r="J70" i="13"/>
  <c r="I70" i="13"/>
  <c r="J69" i="13"/>
  <c r="I69" i="13"/>
  <c r="K69" i="13" s="1"/>
  <c r="J68" i="13"/>
  <c r="I68" i="13"/>
  <c r="I72" i="13" s="1"/>
  <c r="K67" i="13"/>
  <c r="J67" i="13"/>
  <c r="I67" i="13"/>
  <c r="J65" i="13"/>
  <c r="G65" i="13"/>
  <c r="J64" i="13"/>
  <c r="I64" i="13"/>
  <c r="K64" i="13" s="1"/>
  <c r="K63" i="13"/>
  <c r="K65" i="13" s="1"/>
  <c r="J63" i="13"/>
  <c r="I63" i="13"/>
  <c r="I65" i="13" s="1"/>
  <c r="G61" i="13"/>
  <c r="J60" i="13"/>
  <c r="J61" i="13" s="1"/>
  <c r="I60" i="13"/>
  <c r="I61" i="13" s="1"/>
  <c r="G58" i="13"/>
  <c r="J57" i="13"/>
  <c r="I57" i="13"/>
  <c r="K57" i="13" s="1"/>
  <c r="J56" i="13"/>
  <c r="J58" i="13" s="1"/>
  <c r="I56" i="13"/>
  <c r="K56" i="13" s="1"/>
  <c r="G54" i="13"/>
  <c r="K53" i="13"/>
  <c r="J53" i="13"/>
  <c r="I53" i="13"/>
  <c r="I54" i="13" s="1"/>
  <c r="K52" i="13"/>
  <c r="J52" i="13"/>
  <c r="J54" i="13" s="1"/>
  <c r="I52" i="13"/>
  <c r="K50" i="13"/>
  <c r="J50" i="13"/>
  <c r="I50" i="13"/>
  <c r="J44" i="13"/>
  <c r="I44" i="13"/>
  <c r="K44" i="13" s="1"/>
  <c r="G44" i="13"/>
  <c r="G42" i="13"/>
  <c r="J42" i="13" s="1"/>
  <c r="J40" i="13"/>
  <c r="G40" i="13"/>
  <c r="I40" i="13" s="1"/>
  <c r="K40" i="13" s="1"/>
  <c r="J39" i="13"/>
  <c r="I39" i="13"/>
  <c r="K39" i="13" s="1"/>
  <c r="G39" i="13"/>
  <c r="G37" i="13"/>
  <c r="J36" i="13"/>
  <c r="I36" i="13"/>
  <c r="K36" i="13" s="1"/>
  <c r="J35" i="13"/>
  <c r="I35" i="13"/>
  <c r="K35" i="13" s="1"/>
  <c r="G33" i="13"/>
  <c r="J32" i="13"/>
  <c r="I32" i="13"/>
  <c r="K32" i="13" s="1"/>
  <c r="J31" i="13"/>
  <c r="I31" i="13"/>
  <c r="K31" i="13" s="1"/>
  <c r="K30" i="13"/>
  <c r="J30" i="13"/>
  <c r="I30" i="13"/>
  <c r="J29" i="13"/>
  <c r="I29" i="13"/>
  <c r="K29" i="13" s="1"/>
  <c r="K28" i="13"/>
  <c r="J28" i="13"/>
  <c r="I28" i="13"/>
  <c r="J26" i="13"/>
  <c r="G26" i="13"/>
  <c r="G38" i="13" s="1"/>
  <c r="J25" i="13"/>
  <c r="I25" i="13"/>
  <c r="K25" i="13" s="1"/>
  <c r="K24" i="13"/>
  <c r="K26" i="13" s="1"/>
  <c r="J24" i="13"/>
  <c r="I24" i="13"/>
  <c r="I26" i="13" s="1"/>
  <c r="J22" i="13"/>
  <c r="G22" i="13"/>
  <c r="J21" i="13"/>
  <c r="I21" i="13"/>
  <c r="I22" i="13" s="1"/>
  <c r="G19" i="13"/>
  <c r="J18" i="13"/>
  <c r="J19" i="13" s="1"/>
  <c r="I18" i="13"/>
  <c r="K18" i="13" s="1"/>
  <c r="J17" i="13"/>
  <c r="I17" i="13"/>
  <c r="K17" i="13" s="1"/>
  <c r="G15" i="13"/>
  <c r="J14" i="13"/>
  <c r="I14" i="13"/>
  <c r="K14" i="13" s="1"/>
  <c r="K13" i="13"/>
  <c r="K15" i="13" s="1"/>
  <c r="J13" i="13"/>
  <c r="I13" i="13"/>
  <c r="K11" i="13"/>
  <c r="J11" i="13"/>
  <c r="I11" i="13"/>
  <c r="H6" i="13"/>
  <c r="F6" i="13"/>
  <c r="E6" i="13"/>
  <c r="D6" i="13"/>
  <c r="C6" i="13"/>
  <c r="H5" i="13"/>
  <c r="F5" i="13"/>
  <c r="E5" i="13"/>
  <c r="D5" i="13"/>
  <c r="C5" i="13"/>
  <c r="H800" i="4"/>
  <c r="G382" i="8" s="1"/>
  <c r="H801" i="4"/>
  <c r="G383" i="8" s="1"/>
  <c r="H799" i="4"/>
  <c r="G381" i="8" s="1"/>
  <c r="C4" i="8"/>
  <c r="C4" i="9"/>
  <c r="C3" i="9"/>
  <c r="C3" i="8"/>
  <c r="C4" i="6"/>
  <c r="C3" i="6"/>
  <c r="D4" i="5"/>
  <c r="D3" i="5"/>
  <c r="D6" i="10"/>
  <c r="D5" i="10"/>
  <c r="D6" i="1"/>
  <c r="D5" i="1"/>
  <c r="G193" i="12"/>
  <c r="G194" i="12" s="1"/>
  <c r="J192" i="12"/>
  <c r="I192" i="12"/>
  <c r="K192" i="12" s="1"/>
  <c r="J191" i="12"/>
  <c r="J193" i="12" s="1"/>
  <c r="I191" i="12"/>
  <c r="K191" i="12" s="1"/>
  <c r="G189" i="12"/>
  <c r="J188" i="12"/>
  <c r="I188" i="12"/>
  <c r="K188" i="12" s="1"/>
  <c r="J187" i="12"/>
  <c r="I187" i="12"/>
  <c r="K187" i="12" s="1"/>
  <c r="J186" i="12"/>
  <c r="I186" i="12"/>
  <c r="K186" i="12" s="1"/>
  <c r="J185" i="12"/>
  <c r="I185" i="12"/>
  <c r="K185" i="12"/>
  <c r="J184" i="12"/>
  <c r="I184" i="12"/>
  <c r="K184" i="12" s="1"/>
  <c r="G182" i="12"/>
  <c r="J181" i="12"/>
  <c r="I181" i="12"/>
  <c r="K181" i="12" s="1"/>
  <c r="J180" i="12"/>
  <c r="J182" i="12" s="1"/>
  <c r="I180" i="12"/>
  <c r="G178" i="12"/>
  <c r="J177" i="12"/>
  <c r="J178" i="12" s="1"/>
  <c r="I177" i="12"/>
  <c r="K177" i="12" s="1"/>
  <c r="K178" i="12" s="1"/>
  <c r="G175" i="12"/>
  <c r="J174" i="12"/>
  <c r="I174" i="12"/>
  <c r="J173" i="12"/>
  <c r="I173" i="12"/>
  <c r="K173" i="12" s="1"/>
  <c r="G171" i="12"/>
  <c r="J170" i="12"/>
  <c r="I170" i="12"/>
  <c r="K170" i="12" s="1"/>
  <c r="J169" i="12"/>
  <c r="I169" i="12"/>
  <c r="K167" i="12"/>
  <c r="J167" i="12"/>
  <c r="G154" i="12"/>
  <c r="J153" i="12"/>
  <c r="J154" i="12" s="1"/>
  <c r="I153" i="12"/>
  <c r="K153" i="12" s="1"/>
  <c r="K154" i="12" s="1"/>
  <c r="J152" i="12"/>
  <c r="I152" i="12"/>
  <c r="K152" i="12" s="1"/>
  <c r="G150" i="12"/>
  <c r="J149" i="12"/>
  <c r="I149" i="12"/>
  <c r="K149" i="12" s="1"/>
  <c r="J148" i="12"/>
  <c r="I148" i="12"/>
  <c r="K148" i="12" s="1"/>
  <c r="J147" i="12"/>
  <c r="I147" i="12"/>
  <c r="K147" i="12" s="1"/>
  <c r="J146" i="12"/>
  <c r="I146" i="12"/>
  <c r="K146" i="12" s="1"/>
  <c r="J145" i="12"/>
  <c r="I145" i="12"/>
  <c r="K145" i="12" s="1"/>
  <c r="G143" i="12"/>
  <c r="J142" i="12"/>
  <c r="I142" i="12"/>
  <c r="K142" i="12" s="1"/>
  <c r="J141" i="12"/>
  <c r="J143" i="12" s="1"/>
  <c r="I141" i="12"/>
  <c r="I143" i="12" s="1"/>
  <c r="G139" i="12"/>
  <c r="J138" i="12"/>
  <c r="J139" i="12" s="1"/>
  <c r="I138" i="12"/>
  <c r="I139" i="12" s="1"/>
  <c r="G136" i="12"/>
  <c r="J135" i="12"/>
  <c r="I135" i="12"/>
  <c r="K135" i="12" s="1"/>
  <c r="J134" i="12"/>
  <c r="I134" i="12"/>
  <c r="K134" i="12" s="1"/>
  <c r="G132" i="12"/>
  <c r="J131" i="12"/>
  <c r="I131" i="12"/>
  <c r="K131" i="12" s="1"/>
  <c r="J130" i="12"/>
  <c r="I130" i="12"/>
  <c r="K128" i="12"/>
  <c r="J128" i="12"/>
  <c r="I128" i="12"/>
  <c r="G115" i="12"/>
  <c r="J114" i="12"/>
  <c r="J115" i="12" s="1"/>
  <c r="I114" i="12"/>
  <c r="K114" i="12" s="1"/>
  <c r="J113" i="12"/>
  <c r="I113" i="12"/>
  <c r="K113" i="12" s="1"/>
  <c r="G111" i="12"/>
  <c r="J110" i="12"/>
  <c r="I110" i="12"/>
  <c r="K110" i="12" s="1"/>
  <c r="J109" i="12"/>
  <c r="I109" i="12"/>
  <c r="K109" i="12" s="1"/>
  <c r="J108" i="12"/>
  <c r="I108" i="12"/>
  <c r="K108" i="12" s="1"/>
  <c r="J107" i="12"/>
  <c r="I107" i="12"/>
  <c r="K107" i="12" s="1"/>
  <c r="J106" i="12"/>
  <c r="I106" i="12"/>
  <c r="G104" i="12"/>
  <c r="J103" i="12"/>
  <c r="I103" i="12"/>
  <c r="K103" i="12" s="1"/>
  <c r="J102" i="12"/>
  <c r="J104" i="12" s="1"/>
  <c r="I102" i="12"/>
  <c r="K102" i="12" s="1"/>
  <c r="K104" i="12" s="1"/>
  <c r="G100" i="12"/>
  <c r="J99" i="12"/>
  <c r="J100" i="12" s="1"/>
  <c r="I99" i="12"/>
  <c r="K99" i="12" s="1"/>
  <c r="K100" i="12" s="1"/>
  <c r="G97" i="12"/>
  <c r="J96" i="12"/>
  <c r="I96" i="12"/>
  <c r="K96" i="12" s="1"/>
  <c r="J95" i="12"/>
  <c r="I95" i="12"/>
  <c r="G93" i="12"/>
  <c r="J92" i="12"/>
  <c r="I92" i="12"/>
  <c r="K92" i="12" s="1"/>
  <c r="J91" i="12"/>
  <c r="J93" i="12" s="1"/>
  <c r="I91" i="12"/>
  <c r="K89" i="12"/>
  <c r="J89" i="12"/>
  <c r="I89" i="12"/>
  <c r="D83" i="12"/>
  <c r="D122" i="12" s="1"/>
  <c r="D81" i="12"/>
  <c r="G81" i="12" s="1"/>
  <c r="D79" i="12"/>
  <c r="D118" i="12" s="1"/>
  <c r="D157" i="12" s="1"/>
  <c r="G157" i="12" s="1"/>
  <c r="I157" i="12" s="1"/>
  <c r="D78" i="12"/>
  <c r="G78" i="12" s="1"/>
  <c r="G76" i="12"/>
  <c r="J75" i="12"/>
  <c r="I75" i="12"/>
  <c r="K75" i="12" s="1"/>
  <c r="J74" i="12"/>
  <c r="J76" i="12" s="1"/>
  <c r="I74" i="12"/>
  <c r="K74" i="12" s="1"/>
  <c r="K76" i="12" s="1"/>
  <c r="G72" i="12"/>
  <c r="J71" i="12"/>
  <c r="I71" i="12"/>
  <c r="K71" i="12" s="1"/>
  <c r="J70" i="12"/>
  <c r="I70" i="12"/>
  <c r="K70" i="12" s="1"/>
  <c r="J69" i="12"/>
  <c r="I69" i="12"/>
  <c r="K69" i="12" s="1"/>
  <c r="J68" i="12"/>
  <c r="I68" i="12"/>
  <c r="K68" i="12"/>
  <c r="J67" i="12"/>
  <c r="I67" i="12"/>
  <c r="I72" i="12" s="1"/>
  <c r="G65" i="12"/>
  <c r="J64" i="12"/>
  <c r="I64" i="12"/>
  <c r="K64" i="12" s="1"/>
  <c r="J63" i="12"/>
  <c r="J65" i="12" s="1"/>
  <c r="I63" i="12"/>
  <c r="K63" i="12" s="1"/>
  <c r="K65" i="12" s="1"/>
  <c r="G61" i="12"/>
  <c r="J60" i="12"/>
  <c r="J61" i="12" s="1"/>
  <c r="I60" i="12"/>
  <c r="K60" i="12" s="1"/>
  <c r="K61" i="12" s="1"/>
  <c r="G58" i="12"/>
  <c r="G77" i="12" s="1"/>
  <c r="J57" i="12"/>
  <c r="I57" i="12"/>
  <c r="K57" i="12" s="1"/>
  <c r="J56" i="12"/>
  <c r="J58" i="12" s="1"/>
  <c r="I56" i="12"/>
  <c r="K56" i="12"/>
  <c r="G54" i="12"/>
  <c r="J53" i="12"/>
  <c r="I53" i="12"/>
  <c r="K53" i="12" s="1"/>
  <c r="J52" i="12"/>
  <c r="I52" i="12"/>
  <c r="I54" i="12" s="1"/>
  <c r="K50" i="12"/>
  <c r="J50" i="12"/>
  <c r="I50" i="12"/>
  <c r="G44" i="12"/>
  <c r="G42" i="12"/>
  <c r="J42" i="12" s="1"/>
  <c r="G40" i="12"/>
  <c r="J40" i="12" s="1"/>
  <c r="G39" i="12"/>
  <c r="J39" i="12"/>
  <c r="G37" i="12"/>
  <c r="J36" i="12"/>
  <c r="I36" i="12"/>
  <c r="K36" i="12" s="1"/>
  <c r="K37" i="12" s="1"/>
  <c r="J35" i="12"/>
  <c r="I35" i="12"/>
  <c r="K35" i="12" s="1"/>
  <c r="G33" i="12"/>
  <c r="J32" i="12"/>
  <c r="I32" i="12"/>
  <c r="K32" i="12" s="1"/>
  <c r="J31" i="12"/>
  <c r="I31" i="12"/>
  <c r="K31" i="12" s="1"/>
  <c r="J30" i="12"/>
  <c r="I30" i="12"/>
  <c r="K30" i="12" s="1"/>
  <c r="J29" i="12"/>
  <c r="I29" i="12"/>
  <c r="K29" i="12" s="1"/>
  <c r="J28" i="12"/>
  <c r="I28" i="12"/>
  <c r="I33" i="12" s="1"/>
  <c r="G26" i="12"/>
  <c r="J25" i="12"/>
  <c r="I25" i="12"/>
  <c r="K25" i="12" s="1"/>
  <c r="J24" i="12"/>
  <c r="J26" i="12" s="1"/>
  <c r="I24" i="12"/>
  <c r="I26" i="12" s="1"/>
  <c r="G22" i="12"/>
  <c r="J21" i="12"/>
  <c r="J22" i="12" s="1"/>
  <c r="I21" i="12"/>
  <c r="G19" i="12"/>
  <c r="J18" i="12"/>
  <c r="I18" i="12"/>
  <c r="J17" i="12"/>
  <c r="I17" i="12"/>
  <c r="I19" i="12" s="1"/>
  <c r="K17" i="12"/>
  <c r="K19" i="12" s="1"/>
  <c r="G15" i="12"/>
  <c r="J14" i="12"/>
  <c r="I14" i="12"/>
  <c r="J13" i="12"/>
  <c r="I13" i="12"/>
  <c r="K11" i="12"/>
  <c r="J11" i="12"/>
  <c r="I11" i="12"/>
  <c r="H6" i="12"/>
  <c r="F6" i="12"/>
  <c r="E6" i="12"/>
  <c r="D6" i="12"/>
  <c r="C6" i="12"/>
  <c r="H5" i="12"/>
  <c r="F5" i="12"/>
  <c r="E5" i="12"/>
  <c r="D5" i="12"/>
  <c r="C5" i="12"/>
  <c r="H132" i="4"/>
  <c r="G79" i="8" s="1"/>
  <c r="H140" i="4"/>
  <c r="G87" i="8" s="1"/>
  <c r="H139" i="4"/>
  <c r="G86" i="8" s="1"/>
  <c r="H146" i="4"/>
  <c r="G93" i="8" s="1"/>
  <c r="H145" i="4"/>
  <c r="G92" i="8" s="1"/>
  <c r="H144" i="4"/>
  <c r="G91" i="8" s="1"/>
  <c r="H143" i="4"/>
  <c r="G90" i="8" s="1"/>
  <c r="H142" i="4"/>
  <c r="G89" i="8" s="1"/>
  <c r="H141" i="4"/>
  <c r="G88" i="8" s="1"/>
  <c r="H138" i="4"/>
  <c r="G85" i="8" s="1"/>
  <c r="H137" i="4"/>
  <c r="G84" i="8" s="1"/>
  <c r="H136" i="4"/>
  <c r="G83" i="8" s="1"/>
  <c r="H135" i="4"/>
  <c r="G82" i="8"/>
  <c r="H134" i="4"/>
  <c r="G81" i="8" s="1"/>
  <c r="H133" i="4"/>
  <c r="G80" i="8" s="1"/>
  <c r="H131" i="4"/>
  <c r="G78" i="8" s="1"/>
  <c r="H130" i="4"/>
  <c r="G77" i="8" s="1"/>
  <c r="H129" i="4"/>
  <c r="G76" i="8" s="1"/>
  <c r="H128" i="4"/>
  <c r="G75" i="8" s="1"/>
  <c r="H127" i="4"/>
  <c r="G74" i="8" s="1"/>
  <c r="H126" i="4"/>
  <c r="G73" i="8" s="1"/>
  <c r="H125" i="4"/>
  <c r="G72" i="8" s="1"/>
  <c r="H124" i="4"/>
  <c r="G71" i="8" s="1"/>
  <c r="H123" i="4"/>
  <c r="G70" i="8" s="1"/>
  <c r="H122" i="4"/>
  <c r="G69" i="8" s="1"/>
  <c r="H121" i="4"/>
  <c r="G68" i="8" s="1"/>
  <c r="H120" i="4"/>
  <c r="G67" i="8" s="1"/>
  <c r="H119" i="4"/>
  <c r="G66" i="8" s="1"/>
  <c r="H118" i="4"/>
  <c r="G65" i="8" s="1"/>
  <c r="H117" i="4"/>
  <c r="G64" i="8" s="1"/>
  <c r="H116" i="4"/>
  <c r="G63" i="8" s="1"/>
  <c r="H115" i="4"/>
  <c r="G62" i="8" s="1"/>
  <c r="H114" i="4"/>
  <c r="G61" i="8" s="1"/>
  <c r="H113" i="4"/>
  <c r="C31" i="9"/>
  <c r="E393" i="8"/>
  <c r="H80" i="4"/>
  <c r="H81" i="4" s="1"/>
  <c r="H77" i="4"/>
  <c r="H78" i="4" s="1"/>
  <c r="H74" i="4"/>
  <c r="H71" i="4"/>
  <c r="H72" i="4" s="1"/>
  <c r="H73" i="4" s="1"/>
  <c r="I73" i="4" s="1"/>
  <c r="G35" i="8" s="1"/>
  <c r="H68" i="4"/>
  <c r="H65" i="4"/>
  <c r="H66" i="4" s="1"/>
  <c r="H84" i="4"/>
  <c r="H85" i="4" s="1"/>
  <c r="H265" i="4"/>
  <c r="H266" i="4" s="1"/>
  <c r="H262" i="4"/>
  <c r="H259" i="4"/>
  <c r="H260" i="4" s="1"/>
  <c r="H261" i="4" s="1"/>
  <c r="H603" i="4"/>
  <c r="H601" i="4"/>
  <c r="H599" i="4"/>
  <c r="H597" i="4"/>
  <c r="H605" i="4"/>
  <c r="H604" i="4"/>
  <c r="H602" i="4"/>
  <c r="I603" i="4" s="1"/>
  <c r="G267" i="8" s="1"/>
  <c r="H600" i="4"/>
  <c r="H598" i="4"/>
  <c r="H596" i="4"/>
  <c r="H595" i="4"/>
  <c r="H594" i="4"/>
  <c r="F3" i="4"/>
  <c r="H687" i="4"/>
  <c r="H691" i="4"/>
  <c r="H617" i="4"/>
  <c r="H615" i="4"/>
  <c r="H614" i="4"/>
  <c r="I615" i="4" s="1"/>
  <c r="G276" i="8" s="1"/>
  <c r="H16" i="4"/>
  <c r="H17" i="4" s="1"/>
  <c r="H296" i="4"/>
  <c r="H297" i="4" s="1"/>
  <c r="H287" i="4"/>
  <c r="H288" i="4" s="1"/>
  <c r="H272" i="4"/>
  <c r="H273" i="4" s="1"/>
  <c r="H274" i="4" s="1"/>
  <c r="H394" i="4"/>
  <c r="H395" i="4" s="1"/>
  <c r="H396" i="4" s="1"/>
  <c r="H397" i="4"/>
  <c r="H382" i="4"/>
  <c r="H383" i="4" s="1"/>
  <c r="H384" i="4" s="1"/>
  <c r="H385" i="4"/>
  <c r="V40" i="5"/>
  <c r="V39" i="5"/>
  <c r="V38" i="5"/>
  <c r="V37" i="5"/>
  <c r="V36" i="5"/>
  <c r="V35" i="5"/>
  <c r="V34" i="5"/>
  <c r="V33" i="5"/>
  <c r="V32" i="5"/>
  <c r="V31" i="5"/>
  <c r="V30" i="5"/>
  <c r="V29" i="5"/>
  <c r="V28" i="5"/>
  <c r="V27" i="5"/>
  <c r="V26" i="5"/>
  <c r="V25" i="5"/>
  <c r="V24" i="5"/>
  <c r="V23" i="5"/>
  <c r="V22" i="5"/>
  <c r="V21" i="5"/>
  <c r="H637" i="4"/>
  <c r="H638" i="4" s="1"/>
  <c r="H639" i="4" s="1"/>
  <c r="H151" i="4"/>
  <c r="H152" i="4"/>
  <c r="H153" i="4"/>
  <c r="H154" i="4" s="1"/>
  <c r="H156" i="4"/>
  <c r="H157" i="4" s="1"/>
  <c r="H158" i="4" s="1"/>
  <c r="I158" i="4" s="1"/>
  <c r="G101" i="8" s="1"/>
  <c r="H159" i="4"/>
  <c r="H160" i="4" s="1"/>
  <c r="H161" i="4" s="1"/>
  <c r="I161" i="4" s="1"/>
  <c r="G102" i="8" s="1"/>
  <c r="H162" i="4"/>
  <c r="H165" i="4"/>
  <c r="H166" i="4" s="1"/>
  <c r="H168" i="4"/>
  <c r="H169" i="4" s="1"/>
  <c r="H170" i="4" s="1"/>
  <c r="I170" i="4" s="1"/>
  <c r="G105" i="8" s="1"/>
  <c r="H171" i="4"/>
  <c r="H172" i="4" s="1"/>
  <c r="H173" i="4" s="1"/>
  <c r="H174" i="4"/>
  <c r="H175" i="4" s="1"/>
  <c r="H183" i="4"/>
  <c r="H184" i="4" s="1"/>
  <c r="H186" i="4"/>
  <c r="H190" i="4"/>
  <c r="H191" i="4" s="1"/>
  <c r="H192" i="4" s="1"/>
  <c r="I192" i="4" s="1"/>
  <c r="H193" i="4"/>
  <c r="H196" i="4"/>
  <c r="H197" i="4" s="1"/>
  <c r="H198" i="4" s="1"/>
  <c r="I198" i="4" s="1"/>
  <c r="G115" i="8" s="1"/>
  <c r="H199" i="4"/>
  <c r="H200" i="4" s="1"/>
  <c r="H201" i="4" s="1"/>
  <c r="I201" i="4" s="1"/>
  <c r="G116" i="8" s="1"/>
  <c r="H202" i="4"/>
  <c r="H203" i="4" s="1"/>
  <c r="H205" i="4"/>
  <c r="H209" i="4"/>
  <c r="H210" i="4" s="1"/>
  <c r="H212" i="4"/>
  <c r="H213" i="4" s="1"/>
  <c r="H215" i="4"/>
  <c r="H216" i="4" s="1"/>
  <c r="H217" i="4" s="1"/>
  <c r="I217" i="4" s="1"/>
  <c r="G122" i="8" s="1"/>
  <c r="H218" i="4"/>
  <c r="H221" i="4"/>
  <c r="H222" i="4" s="1"/>
  <c r="H224" i="4"/>
  <c r="H225" i="4" s="1"/>
  <c r="H226" i="4" s="1"/>
  <c r="H227" i="4"/>
  <c r="H230" i="4"/>
  <c r="H231" i="4" s="1"/>
  <c r="H233" i="4"/>
  <c r="H234" i="4" s="1"/>
  <c r="H235" i="4" s="1"/>
  <c r="H236" i="4"/>
  <c r="H239" i="4"/>
  <c r="H240" i="4" s="1"/>
  <c r="H241" i="4" s="1"/>
  <c r="I241" i="4" s="1"/>
  <c r="G130" i="8" s="1"/>
  <c r="H242" i="4"/>
  <c r="H243" i="4" s="1"/>
  <c r="H245" i="4"/>
  <c r="H246" i="4" s="1"/>
  <c r="H247" i="4" s="1"/>
  <c r="I247" i="4" s="1"/>
  <c r="G132" i="8" s="1"/>
  <c r="H249" i="4"/>
  <c r="H250" i="4" s="1"/>
  <c r="H251" i="4" s="1"/>
  <c r="H252" i="4"/>
  <c r="H253" i="4" s="1"/>
  <c r="H255" i="4"/>
  <c r="H269" i="4"/>
  <c r="H270" i="4" s="1"/>
  <c r="H271" i="4" s="1"/>
  <c r="H275" i="4"/>
  <c r="H276" i="4" s="1"/>
  <c r="H277" i="4" s="1"/>
  <c r="I277" i="4" s="1"/>
  <c r="G144" i="8" s="1"/>
  <c r="H278" i="4"/>
  <c r="H279" i="4" s="1"/>
  <c r="H280" i="4" s="1"/>
  <c r="H281" i="4"/>
  <c r="H282" i="4" s="1"/>
  <c r="H283" i="4" s="1"/>
  <c r="I283" i="4" s="1"/>
  <c r="G146" i="8" s="1"/>
  <c r="H284" i="4"/>
  <c r="H290" i="4"/>
  <c r="H291" i="4" s="1"/>
  <c r="H292" i="4" s="1"/>
  <c r="H293" i="4"/>
  <c r="H299" i="4"/>
  <c r="H302" i="4"/>
  <c r="H303" i="4" s="1"/>
  <c r="H304" i="4" s="1"/>
  <c r="H305" i="4"/>
  <c r="H306" i="4" s="1"/>
  <c r="H307" i="4" s="1"/>
  <c r="H308" i="4"/>
  <c r="H309" i="4" s="1"/>
  <c r="H310" i="4" s="1"/>
  <c r="I310" i="4" s="1"/>
  <c r="G155" i="8" s="1"/>
  <c r="H311" i="4"/>
  <c r="H312" i="4" s="1"/>
  <c r="H314" i="4"/>
  <c r="H315" i="4" s="1"/>
  <c r="H316" i="4" s="1"/>
  <c r="H317" i="4"/>
  <c r="H318" i="4" s="1"/>
  <c r="H321" i="4"/>
  <c r="H322" i="4" s="1"/>
  <c r="H323" i="4" s="1"/>
  <c r="I323" i="4" s="1"/>
  <c r="G160" i="8" s="1"/>
  <c r="H324" i="4"/>
  <c r="H325" i="4" s="1"/>
  <c r="H327" i="4"/>
  <c r="H328" i="4" s="1"/>
  <c r="H329" i="4" s="1"/>
  <c r="H330" i="4"/>
  <c r="H331" i="4" s="1"/>
  <c r="H333" i="4"/>
  <c r="H334" i="4" s="1"/>
  <c r="H336" i="4"/>
  <c r="H339" i="4"/>
  <c r="H340" i="4" s="1"/>
  <c r="H341" i="4" s="1"/>
  <c r="I341" i="4" s="1"/>
  <c r="G166" i="8" s="1"/>
  <c r="H343" i="4"/>
  <c r="H344" i="4" s="1"/>
  <c r="H346" i="4"/>
  <c r="H347" i="4" s="1"/>
  <c r="H349" i="4"/>
  <c r="H352" i="4"/>
  <c r="H356" i="4"/>
  <c r="H357" i="4" s="1"/>
  <c r="H358" i="4" s="1"/>
  <c r="I358" i="4" s="1"/>
  <c r="G173" i="8" s="1"/>
  <c r="H359" i="4"/>
  <c r="H360" i="4" s="1"/>
  <c r="H362" i="4"/>
  <c r="H363" i="4" s="1"/>
  <c r="H365" i="4"/>
  <c r="H366" i="4" s="1"/>
  <c r="H368" i="4"/>
  <c r="H369" i="4" s="1"/>
  <c r="H374" i="4"/>
  <c r="H375" i="4" s="1"/>
  <c r="H377" i="4"/>
  <c r="H378" i="4"/>
  <c r="H379" i="4" s="1"/>
  <c r="H381" i="4"/>
  <c r="H386" i="4"/>
  <c r="H387" i="4" s="1"/>
  <c r="H389" i="4"/>
  <c r="H390" i="4"/>
  <c r="H391" i="4" s="1"/>
  <c r="H392" i="4" s="1"/>
  <c r="H393" i="4"/>
  <c r="H398" i="4"/>
  <c r="H399" i="4" s="1"/>
  <c r="H401" i="4"/>
  <c r="H402" i="4"/>
  <c r="H403" i="4" s="1"/>
  <c r="H405" i="4"/>
  <c r="H406" i="4"/>
  <c r="H407" i="4" s="1"/>
  <c r="H408" i="4"/>
  <c r="H410" i="4"/>
  <c r="H411" i="4" s="1"/>
  <c r="H415" i="4"/>
  <c r="H416" i="4"/>
  <c r="H417" i="4"/>
  <c r="H418" i="4"/>
  <c r="H419" i="4"/>
  <c r="H420" i="4"/>
  <c r="H421" i="4"/>
  <c r="H422" i="4"/>
  <c r="H423" i="4"/>
  <c r="H424" i="4"/>
  <c r="H425" i="4"/>
  <c r="H426" i="4"/>
  <c r="H427" i="4"/>
  <c r="H428" i="4"/>
  <c r="H429" i="4"/>
  <c r="H430" i="4"/>
  <c r="H431" i="4"/>
  <c r="H432" i="4"/>
  <c r="I433" i="4" s="1"/>
  <c r="G197" i="8" s="1"/>
  <c r="H433" i="4"/>
  <c r="H434" i="4"/>
  <c r="H435" i="4"/>
  <c r="H436" i="4"/>
  <c r="H437" i="4"/>
  <c r="H438" i="4"/>
  <c r="H439" i="4"/>
  <c r="H440" i="4"/>
  <c r="H441" i="4"/>
  <c r="H442" i="4"/>
  <c r="H443" i="4"/>
  <c r="H447" i="4"/>
  <c r="H448" i="4"/>
  <c r="H449" i="4"/>
  <c r="H450" i="4"/>
  <c r="H451" i="4"/>
  <c r="H452" i="4"/>
  <c r="H453" i="4"/>
  <c r="H454" i="4"/>
  <c r="H455" i="4"/>
  <c r="H456" i="4"/>
  <c r="H457" i="4"/>
  <c r="H458" i="4"/>
  <c r="H459" i="4"/>
  <c r="H460" i="4"/>
  <c r="H461" i="4"/>
  <c r="H462" i="4"/>
  <c r="H463" i="4"/>
  <c r="H464" i="4"/>
  <c r="H468" i="4"/>
  <c r="H469" i="4"/>
  <c r="H470" i="4"/>
  <c r="H471" i="4"/>
  <c r="H472" i="4"/>
  <c r="H473" i="4"/>
  <c r="H474" i="4"/>
  <c r="H475" i="4"/>
  <c r="H476" i="4"/>
  <c r="H477" i="4"/>
  <c r="H478" i="4"/>
  <c r="H479" i="4"/>
  <c r="H483" i="4"/>
  <c r="H484" i="4"/>
  <c r="H485" i="4"/>
  <c r="H486" i="4"/>
  <c r="H487" i="4"/>
  <c r="H488" i="4"/>
  <c r="H489" i="4"/>
  <c r="H490"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8" i="4"/>
  <c r="H529" i="4"/>
  <c r="H530" i="4"/>
  <c r="H531" i="4"/>
  <c r="H532" i="4"/>
  <c r="H533" i="4"/>
  <c r="H534" i="4"/>
  <c r="H536" i="4"/>
  <c r="H537" i="4"/>
  <c r="H538" i="4"/>
  <c r="H539" i="4"/>
  <c r="H540" i="4"/>
  <c r="H541" i="4"/>
  <c r="H543" i="4"/>
  <c r="H544" i="4"/>
  <c r="H545" i="4"/>
  <c r="H546" i="4"/>
  <c r="H547" i="4"/>
  <c r="H548" i="4"/>
  <c r="H550" i="4"/>
  <c r="H551" i="4"/>
  <c r="H552" i="4"/>
  <c r="H554" i="4"/>
  <c r="H555" i="4"/>
  <c r="H556" i="4"/>
  <c r="H557" i="4"/>
  <c r="H558" i="4"/>
  <c r="H559" i="4"/>
  <c r="H560" i="4"/>
  <c r="H561" i="4"/>
  <c r="H562" i="4"/>
  <c r="H563"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609" i="4"/>
  <c r="G272" i="8" s="1"/>
  <c r="H610" i="4"/>
  <c r="G273" i="8" s="1"/>
  <c r="H611" i="4"/>
  <c r="G274" i="8" s="1"/>
  <c r="H612" i="4"/>
  <c r="H613" i="4"/>
  <c r="H616" i="4"/>
  <c r="H618" i="4"/>
  <c r="H619" i="4"/>
  <c r="H620" i="4"/>
  <c r="H625" i="4"/>
  <c r="H626" i="4" s="1"/>
  <c r="H627" i="4" s="1"/>
  <c r="H628" i="4"/>
  <c r="H629" i="4" s="1"/>
  <c r="H631" i="4"/>
  <c r="H634" i="4"/>
  <c r="H640" i="4"/>
  <c r="H641" i="4"/>
  <c r="H642" i="4"/>
  <c r="H643" i="4"/>
  <c r="I643" i="4" s="1"/>
  <c r="G289" i="8" s="1"/>
  <c r="H644" i="4"/>
  <c r="I644" i="4" s="1"/>
  <c r="G290" i="8" s="1"/>
  <c r="H645" i="4"/>
  <c r="I649" i="4" s="1"/>
  <c r="G291" i="8" s="1"/>
  <c r="H646" i="4"/>
  <c r="H647" i="4"/>
  <c r="H648" i="4"/>
  <c r="H649" i="4"/>
  <c r="H650" i="4"/>
  <c r="H651" i="4"/>
  <c r="H652" i="4"/>
  <c r="H653" i="4"/>
  <c r="H656" i="4"/>
  <c r="H657" i="4"/>
  <c r="H658" i="4"/>
  <c r="H659" i="4"/>
  <c r="H660" i="4"/>
  <c r="H661" i="4"/>
  <c r="H665" i="4"/>
  <c r="H666" i="4" s="1"/>
  <c r="H667" i="4" s="1"/>
  <c r="I667" i="4" s="1"/>
  <c r="H668" i="4"/>
  <c r="H669" i="4" s="1"/>
  <c r="H671" i="4"/>
  <c r="H672" i="4"/>
  <c r="H674" i="4"/>
  <c r="H675" i="4"/>
  <c r="H677" i="4"/>
  <c r="H678" i="4" s="1"/>
  <c r="H680" i="4"/>
  <c r="H681" i="4" s="1"/>
  <c r="H683" i="4"/>
  <c r="H684" i="4"/>
  <c r="H686" i="4"/>
  <c r="H688" i="4"/>
  <c r="I688" i="4" s="1"/>
  <c r="G311" i="8" s="1"/>
  <c r="H654" i="4"/>
  <c r="H655" i="4"/>
  <c r="H689" i="4"/>
  <c r="H690" i="4"/>
  <c r="H692" i="4"/>
  <c r="H693" i="4"/>
  <c r="H694" i="4"/>
  <c r="H695" i="4"/>
  <c r="H696" i="4"/>
  <c r="H697" i="4"/>
  <c r="H698" i="4"/>
  <c r="H699" i="4"/>
  <c r="H700" i="4"/>
  <c r="H701" i="4"/>
  <c r="H702" i="4"/>
  <c r="H706" i="4"/>
  <c r="H707" i="4" s="1"/>
  <c r="I707" i="4" s="1"/>
  <c r="G323" i="8" s="1"/>
  <c r="H708" i="4"/>
  <c r="H709" i="4" s="1"/>
  <c r="H710" i="4"/>
  <c r="H712" i="4"/>
  <c r="H714" i="4"/>
  <c r="H715" i="4" s="1"/>
  <c r="I715" i="4" s="1"/>
  <c r="G327" i="8" s="1"/>
  <c r="H716" i="4"/>
  <c r="H717" i="4"/>
  <c r="H718" i="4"/>
  <c r="H719" i="4"/>
  <c r="H720" i="4"/>
  <c r="H721" i="4"/>
  <c r="H723" i="4"/>
  <c r="H724" i="4"/>
  <c r="H725" i="4"/>
  <c r="H726" i="4"/>
  <c r="H727" i="4"/>
  <c r="H728" i="4"/>
  <c r="H729" i="4"/>
  <c r="H730" i="4"/>
  <c r="H731" i="4"/>
  <c r="H732" i="4"/>
  <c r="H733" i="4"/>
  <c r="H734" i="4"/>
  <c r="H738" i="4"/>
  <c r="H739" i="4"/>
  <c r="H740" i="4"/>
  <c r="H745" i="4"/>
  <c r="H746" i="4"/>
  <c r="H747" i="4"/>
  <c r="H748" i="4"/>
  <c r="H749" i="4"/>
  <c r="H750" i="4"/>
  <c r="H751" i="4"/>
  <c r="H752" i="4"/>
  <c r="H753" i="4"/>
  <c r="H754" i="4"/>
  <c r="H755" i="4"/>
  <c r="H756" i="4"/>
  <c r="H757" i="4"/>
  <c r="H758" i="4"/>
  <c r="H759" i="4"/>
  <c r="I759" i="4" s="1"/>
  <c r="G350" i="8" s="1"/>
  <c r="H760" i="4"/>
  <c r="H761" i="4"/>
  <c r="H762" i="4"/>
  <c r="H763" i="4"/>
  <c r="H764" i="4"/>
  <c r="H765" i="4"/>
  <c r="H769" i="4"/>
  <c r="H770" i="4" s="1"/>
  <c r="H771" i="4"/>
  <c r="H773" i="4"/>
  <c r="H774" i="4" s="1"/>
  <c r="I774" i="4" s="1"/>
  <c r="G359" i="8" s="1"/>
  <c r="H775" i="4"/>
  <c r="H776" i="4" s="1"/>
  <c r="I776" i="4" s="1"/>
  <c r="G360" i="8" s="1"/>
  <c r="H777" i="4"/>
  <c r="H780" i="4"/>
  <c r="G363" i="8" s="1"/>
  <c r="H781" i="4"/>
  <c r="G364" i="8" s="1"/>
  <c r="H782" i="4"/>
  <c r="G365" i="8" s="1"/>
  <c r="H783" i="4"/>
  <c r="G366" i="8" s="1"/>
  <c r="H784" i="4"/>
  <c r="G367" i="8" s="1"/>
  <c r="H786" i="4"/>
  <c r="G369" i="8" s="1"/>
  <c r="H787" i="4"/>
  <c r="G370" i="8" s="1"/>
  <c r="H788" i="4"/>
  <c r="G371" i="8" s="1"/>
  <c r="H789" i="4"/>
  <c r="H790" i="4"/>
  <c r="H791" i="4"/>
  <c r="H792" i="4"/>
  <c r="H797" i="4"/>
  <c r="G379" i="8" s="1"/>
  <c r="H798" i="4"/>
  <c r="G380" i="8" s="1"/>
  <c r="H802" i="4"/>
  <c r="G384" i="8" s="1"/>
  <c r="H803" i="4"/>
  <c r="G385" i="8" s="1"/>
  <c r="H804" i="4"/>
  <c r="G386" i="8" s="1"/>
  <c r="H805" i="4"/>
  <c r="G387" i="8" s="1"/>
  <c r="F388" i="8"/>
  <c r="C25" i="9" s="1"/>
  <c r="F14" i="8"/>
  <c r="F46" i="8"/>
  <c r="F57" i="8"/>
  <c r="F94" i="8"/>
  <c r="E394" i="8"/>
  <c r="H6" i="10"/>
  <c r="H5" i="10"/>
  <c r="H10" i="10"/>
  <c r="H9" i="10"/>
  <c r="H8" i="10"/>
  <c r="D10" i="10"/>
  <c r="D9" i="10"/>
  <c r="D8" i="10"/>
  <c r="H14" i="4"/>
  <c r="F40" i="1"/>
  <c r="H7" i="4"/>
  <c r="G10" i="8" s="1"/>
  <c r="H8" i="4"/>
  <c r="G11" i="8" s="1"/>
  <c r="H9" i="4"/>
  <c r="G12" i="8" s="1"/>
  <c r="H10" i="4"/>
  <c r="G13" i="8" s="1"/>
  <c r="H15" i="4"/>
  <c r="H19" i="4"/>
  <c r="H20" i="4" s="1"/>
  <c r="H21" i="4" s="1"/>
  <c r="H22" i="4"/>
  <c r="H23" i="4" s="1"/>
  <c r="H25" i="4"/>
  <c r="H26" i="4" s="1"/>
  <c r="H27" i="4" s="1"/>
  <c r="I27" i="4" s="1"/>
  <c r="G21" i="8" s="1"/>
  <c r="H28" i="4"/>
  <c r="H29" i="4" s="1"/>
  <c r="H31" i="4"/>
  <c r="H32" i="4" s="1"/>
  <c r="H34" i="4"/>
  <c r="H35" i="4" s="1"/>
  <c r="H37" i="4"/>
  <c r="H38" i="4" s="1"/>
  <c r="H39" i="4" s="1"/>
  <c r="I39" i="4" s="1"/>
  <c r="G25" i="8" s="1"/>
  <c r="H40" i="4"/>
  <c r="H41" i="4" s="1"/>
  <c r="H42" i="4" s="1"/>
  <c r="I42" i="4" s="1"/>
  <c r="G26" i="8" s="1"/>
  <c r="H43" i="4"/>
  <c r="H44" i="4" s="1"/>
  <c r="H45" i="4" s="1"/>
  <c r="I45" i="4" s="1"/>
  <c r="G27" i="8" s="1"/>
  <c r="H52" i="4"/>
  <c r="H53" i="4" s="1"/>
  <c r="H54" i="4" s="1"/>
  <c r="I54" i="4" s="1"/>
  <c r="G30" i="8" s="1"/>
  <c r="H55" i="4"/>
  <c r="H56" i="4" s="1"/>
  <c r="H57" i="4" s="1"/>
  <c r="H58" i="4"/>
  <c r="H59" i="4" s="1"/>
  <c r="H61" i="4"/>
  <c r="H62" i="4" s="1"/>
  <c r="H87" i="4"/>
  <c r="H88" i="4" s="1"/>
  <c r="H90" i="4"/>
  <c r="H91" i="4" s="1"/>
  <c r="H92" i="4" s="1"/>
  <c r="I92" i="4" s="1"/>
  <c r="G41" i="8" s="1"/>
  <c r="H93" i="4"/>
  <c r="H94" i="4" s="1"/>
  <c r="H96" i="4"/>
  <c r="H97" i="4" s="1"/>
  <c r="H98" i="4" s="1"/>
  <c r="I98" i="4" s="1"/>
  <c r="G43" i="8" s="1"/>
  <c r="H102" i="4"/>
  <c r="G49" i="8" s="1"/>
  <c r="H103" i="4"/>
  <c r="G50" i="8" s="1"/>
  <c r="H104" i="4"/>
  <c r="G51" i="8" s="1"/>
  <c r="H105" i="4"/>
  <c r="H106" i="4"/>
  <c r="G53" i="8" s="1"/>
  <c r="H107" i="4"/>
  <c r="G54" i="8" s="1"/>
  <c r="H108" i="4"/>
  <c r="G55" i="8" s="1"/>
  <c r="H109" i="4"/>
  <c r="G56" i="8" s="1"/>
  <c r="F41" i="1"/>
  <c r="F179" i="8"/>
  <c r="C9" i="9" s="1"/>
  <c r="B12" i="10"/>
  <c r="F40" i="10"/>
  <c r="F41" i="10"/>
  <c r="B13" i="10"/>
  <c r="B14" i="10"/>
  <c r="B15" i="10"/>
  <c r="B17" i="10"/>
  <c r="B18" i="10"/>
  <c r="B19" i="10"/>
  <c r="B20" i="10"/>
  <c r="B21" i="10"/>
  <c r="B22" i="10"/>
  <c r="B23" i="10"/>
  <c r="B24" i="10"/>
  <c r="B25" i="10"/>
  <c r="B26" i="10"/>
  <c r="B28" i="10"/>
  <c r="B29" i="10"/>
  <c r="B30" i="10"/>
  <c r="B31" i="10"/>
  <c r="B33" i="10"/>
  <c r="B34" i="10"/>
  <c r="B35" i="10"/>
  <c r="F50" i="10"/>
  <c r="F51" i="10"/>
  <c r="C44" i="9"/>
  <c r="E37" i="6"/>
  <c r="G37" i="6" s="1"/>
  <c r="D44" i="9"/>
  <c r="F44" i="9" s="1"/>
  <c r="E36" i="9"/>
  <c r="E37" i="9"/>
  <c r="E44" i="9" s="1"/>
  <c r="E38" i="9"/>
  <c r="E39" i="9"/>
  <c r="E40" i="9"/>
  <c r="E41" i="9"/>
  <c r="E42" i="9"/>
  <c r="E43" i="9"/>
  <c r="F43" i="9"/>
  <c r="F42" i="9"/>
  <c r="F41" i="9"/>
  <c r="F40" i="9"/>
  <c r="F39" i="9"/>
  <c r="F38" i="9"/>
  <c r="F37" i="9"/>
  <c r="F36" i="9"/>
  <c r="F187" i="8"/>
  <c r="C10" i="9" s="1"/>
  <c r="F203" i="8"/>
  <c r="C11" i="9" s="1"/>
  <c r="F215" i="8"/>
  <c r="C12" i="9" s="1"/>
  <c r="F224" i="8"/>
  <c r="C13" i="9" s="1"/>
  <c r="F231" i="8"/>
  <c r="C14" i="9" s="1"/>
  <c r="F249" i="8"/>
  <c r="C15" i="9" s="1"/>
  <c r="F261" i="8"/>
  <c r="C16" i="9"/>
  <c r="F269" i="8"/>
  <c r="C17" i="9" s="1"/>
  <c r="F279" i="8"/>
  <c r="C18" i="9" s="1"/>
  <c r="F298" i="8"/>
  <c r="C19" i="9" s="1"/>
  <c r="F320" i="8"/>
  <c r="C20" i="9" s="1"/>
  <c r="F338" i="8"/>
  <c r="C21" i="9" s="1"/>
  <c r="F343" i="8"/>
  <c r="F354" i="8"/>
  <c r="C23" i="9" s="1"/>
  <c r="F375" i="8"/>
  <c r="C24" i="9" s="1"/>
  <c r="E9" i="6"/>
  <c r="E10" i="6"/>
  <c r="E11" i="6"/>
  <c r="E12" i="6"/>
  <c r="E13" i="6"/>
  <c r="E14" i="6"/>
  <c r="E15" i="6"/>
  <c r="E16" i="6"/>
  <c r="E17" i="6"/>
  <c r="E18" i="6"/>
  <c r="E30" i="6"/>
  <c r="E31" i="6"/>
  <c r="E19" i="6"/>
  <c r="E28" i="6" s="1"/>
  <c r="E20" i="6"/>
  <c r="E21" i="6"/>
  <c r="E22" i="6"/>
  <c r="E8" i="6"/>
  <c r="E26" i="6"/>
  <c r="E23" i="6"/>
  <c r="E24" i="6"/>
  <c r="E25" i="6"/>
  <c r="C45" i="6"/>
  <c r="C26" i="6"/>
  <c r="C27" i="6"/>
  <c r="C28" i="6"/>
  <c r="C29" i="6"/>
  <c r="D29" i="6"/>
  <c r="D28" i="6"/>
  <c r="D27" i="6"/>
  <c r="D32" i="6"/>
  <c r="D26" i="6"/>
  <c r="A377" i="8"/>
  <c r="A356" i="8"/>
  <c r="A346" i="8"/>
  <c r="A341" i="8"/>
  <c r="A322" i="8"/>
  <c r="A300" i="8"/>
  <c r="A282" i="8"/>
  <c r="A271" i="8"/>
  <c r="A263" i="8"/>
  <c r="A251" i="8"/>
  <c r="A233" i="8"/>
  <c r="A226" i="8"/>
  <c r="A217" i="8"/>
  <c r="A205" i="8"/>
  <c r="A189" i="8"/>
  <c r="A181" i="8"/>
  <c r="A97" i="8"/>
  <c r="A59" i="8"/>
  <c r="A48" i="8"/>
  <c r="A16" i="8"/>
  <c r="A9" i="8"/>
  <c r="B35" i="1"/>
  <c r="B34" i="1"/>
  <c r="B33" i="1"/>
  <c r="B31" i="1"/>
  <c r="B30" i="1"/>
  <c r="B29" i="1"/>
  <c r="B28" i="1"/>
  <c r="B26" i="1"/>
  <c r="B25" i="1"/>
  <c r="B24" i="1"/>
  <c r="B23" i="1"/>
  <c r="B22" i="1"/>
  <c r="B21" i="1"/>
  <c r="B20" i="1"/>
  <c r="B19" i="1"/>
  <c r="B18" i="1"/>
  <c r="B17" i="1"/>
  <c r="B15" i="1"/>
  <c r="B14" i="1"/>
  <c r="B13" i="1"/>
  <c r="B12" i="1"/>
  <c r="V15" i="5"/>
  <c r="E41" i="5"/>
  <c r="E42" i="5"/>
  <c r="F8" i="5" s="1"/>
  <c r="F18" i="5" s="1"/>
  <c r="F42" i="5" s="1"/>
  <c r="G8" i="5" s="1"/>
  <c r="G18" i="5" s="1"/>
  <c r="G42" i="5" s="1"/>
  <c r="H8" i="5" s="1"/>
  <c r="H18" i="5" s="1"/>
  <c r="H42" i="5" s="1"/>
  <c r="I8" i="5" s="1"/>
  <c r="I18" i="5" s="1"/>
  <c r="I42" i="5" s="1"/>
  <c r="J8" i="5" s="1"/>
  <c r="J18" i="5" s="1"/>
  <c r="J42" i="5" s="1"/>
  <c r="K8" i="5" s="1"/>
  <c r="K18" i="5" s="1"/>
  <c r="K42" i="5" s="1"/>
  <c r="L8" i="5" s="1"/>
  <c r="L18" i="5" s="1"/>
  <c r="L42" i="5" s="1"/>
  <c r="M8" i="5" s="1"/>
  <c r="M18" i="5" s="1"/>
  <c r="M42" i="5" s="1"/>
  <c r="N8" i="5" s="1"/>
  <c r="N18" i="5" s="1"/>
  <c r="N42" i="5" s="1"/>
  <c r="O8" i="5" s="1"/>
  <c r="O18" i="5" s="1"/>
  <c r="O42" i="5" s="1"/>
  <c r="P8" i="5" s="1"/>
  <c r="P18" i="5" s="1"/>
  <c r="P42" i="5" s="1"/>
  <c r="Q8" i="5" s="1"/>
  <c r="Q18" i="5" s="1"/>
  <c r="Q42" i="5" s="1"/>
  <c r="R8" i="5" s="1"/>
  <c r="R18" i="5" s="1"/>
  <c r="R42" i="5" s="1"/>
  <c r="S8" i="5" s="1"/>
  <c r="S18" i="5" s="1"/>
  <c r="S42" i="5" s="1"/>
  <c r="T8" i="5" s="1"/>
  <c r="T18" i="5" s="1"/>
  <c r="T42" i="5" s="1"/>
  <c r="U8" i="5" s="1"/>
  <c r="U18" i="5" s="1"/>
  <c r="U42" i="5" s="1"/>
  <c r="E18" i="5"/>
  <c r="F41" i="5"/>
  <c r="G41" i="5"/>
  <c r="H41" i="5"/>
  <c r="I41" i="5"/>
  <c r="J41" i="5"/>
  <c r="K41" i="5"/>
  <c r="L41" i="5"/>
  <c r="M41" i="5"/>
  <c r="N41" i="5"/>
  <c r="O41" i="5"/>
  <c r="P41" i="5"/>
  <c r="Q41" i="5"/>
  <c r="R41" i="5"/>
  <c r="S41" i="5"/>
  <c r="T41" i="5"/>
  <c r="U41" i="5"/>
  <c r="E38" i="6"/>
  <c r="G38" i="6" s="1"/>
  <c r="E39" i="6"/>
  <c r="E40" i="6"/>
  <c r="G40" i="6"/>
  <c r="E41" i="6"/>
  <c r="G41" i="6" s="1"/>
  <c r="E42" i="6"/>
  <c r="G42" i="6"/>
  <c r="E43" i="6"/>
  <c r="G43" i="6" s="1"/>
  <c r="E44" i="6"/>
  <c r="G44" i="6" s="1"/>
  <c r="D45" i="6"/>
  <c r="F45" i="6"/>
  <c r="F50" i="1"/>
  <c r="F51" i="1"/>
  <c r="V14" i="5"/>
  <c r="V18" i="5" s="1"/>
  <c r="V11" i="5"/>
  <c r="V12" i="5"/>
  <c r="V13" i="5"/>
  <c r="V16" i="5"/>
  <c r="V17" i="5"/>
  <c r="V9" i="5"/>
  <c r="V10" i="5"/>
  <c r="D18" i="5"/>
  <c r="H69" i="4"/>
  <c r="G60" i="8"/>
  <c r="D196" i="12"/>
  <c r="G196" i="12" s="1"/>
  <c r="G118" i="12"/>
  <c r="J118" i="12" s="1"/>
  <c r="G83" i="12"/>
  <c r="I83" i="12" s="1"/>
  <c r="K83" i="12" s="1"/>
  <c r="I42" i="12"/>
  <c r="K42" i="12" s="1"/>
  <c r="G79" i="12"/>
  <c r="J79" i="12" s="1"/>
  <c r="I115" i="12"/>
  <c r="J175" i="12"/>
  <c r="K138" i="12"/>
  <c r="K139" i="12" s="1"/>
  <c r="D117" i="12"/>
  <c r="G117" i="12"/>
  <c r="I117" i="12"/>
  <c r="K117" i="12" s="1"/>
  <c r="D120" i="12"/>
  <c r="J117" i="12"/>
  <c r="D156" i="12"/>
  <c r="I196" i="12"/>
  <c r="K196" i="12" s="1"/>
  <c r="E29" i="6"/>
  <c r="J196" i="12"/>
  <c r="C32" i="6"/>
  <c r="H237" i="4"/>
  <c r="H238" i="4" s="1"/>
  <c r="H228" i="4"/>
  <c r="H229" i="4" s="1"/>
  <c r="I229" i="4" s="1"/>
  <c r="G126" i="8" s="1"/>
  <c r="J44" i="12"/>
  <c r="H632" i="4"/>
  <c r="H633" i="4" s="1"/>
  <c r="J150" i="12"/>
  <c r="K157" i="12"/>
  <c r="J157" i="12"/>
  <c r="I167" i="12" s="1"/>
  <c r="G156" i="12"/>
  <c r="D195" i="12"/>
  <c r="G195" i="12" s="1"/>
  <c r="J195" i="12" s="1"/>
  <c r="J81" i="12"/>
  <c r="I81" i="12"/>
  <c r="K81" i="12"/>
  <c r="H353" i="4"/>
  <c r="H354" i="4" s="1"/>
  <c r="I354" i="4" s="1"/>
  <c r="G171" i="8" s="1"/>
  <c r="I136" i="12"/>
  <c r="C22" i="9"/>
  <c r="H294" i="4"/>
  <c r="H295" i="4" s="1"/>
  <c r="I295" i="4" s="1"/>
  <c r="G150" i="8" s="1"/>
  <c r="K14" i="12"/>
  <c r="K18" i="12"/>
  <c r="K21" i="12"/>
  <c r="K22" i="12" s="1"/>
  <c r="I22" i="12"/>
  <c r="K130" i="12"/>
  <c r="I132" i="12"/>
  <c r="I193" i="12"/>
  <c r="I39" i="12"/>
  <c r="K39" i="12" s="1"/>
  <c r="H400" i="4"/>
  <c r="I401" i="4" s="1"/>
  <c r="I100" i="12"/>
  <c r="H75" i="4"/>
  <c r="H76" i="4" s="1"/>
  <c r="I76" i="4" s="1"/>
  <c r="G36" i="8" s="1"/>
  <c r="H635" i="4"/>
  <c r="H636" i="4" s="1"/>
  <c r="H409" i="4"/>
  <c r="I409" i="4" s="1"/>
  <c r="H206" i="4"/>
  <c r="H187" i="4"/>
  <c r="H188" i="4" s="1"/>
  <c r="G46" i="12"/>
  <c r="K91" i="12"/>
  <c r="I93" i="12"/>
  <c r="K95" i="12"/>
  <c r="I97" i="12"/>
  <c r="G155" i="12"/>
  <c r="K180" i="12"/>
  <c r="K182" i="12" s="1"/>
  <c r="I182" i="12"/>
  <c r="G116" i="12"/>
  <c r="I44" i="12"/>
  <c r="K44" i="12" s="1"/>
  <c r="H300" i="4"/>
  <c r="K174" i="12"/>
  <c r="K175" i="12" s="1"/>
  <c r="I175" i="12"/>
  <c r="J189" i="12"/>
  <c r="H244" i="4"/>
  <c r="I244" i="4" s="1"/>
  <c r="G131" i="8" s="1"/>
  <c r="J72" i="12"/>
  <c r="C7" i="12"/>
  <c r="J156" i="12"/>
  <c r="I156" i="12"/>
  <c r="K156" i="12"/>
  <c r="I195" i="12"/>
  <c r="K195" i="12" s="1"/>
  <c r="F59" i="14" l="1"/>
  <c r="G35" i="14" s="1"/>
  <c r="I93" i="13"/>
  <c r="I139" i="13"/>
  <c r="K150" i="13"/>
  <c r="I76" i="12"/>
  <c r="J19" i="12"/>
  <c r="J37" i="12"/>
  <c r="I58" i="12"/>
  <c r="K136" i="12"/>
  <c r="J37" i="13"/>
  <c r="K60" i="13"/>
  <c r="K61" i="13" s="1"/>
  <c r="J72" i="13"/>
  <c r="K97" i="13"/>
  <c r="K102" i="13"/>
  <c r="K104" i="13" s="1"/>
  <c r="K106" i="13"/>
  <c r="K111" i="13" s="1"/>
  <c r="J132" i="13"/>
  <c r="J171" i="13"/>
  <c r="I61" i="12"/>
  <c r="I15" i="12"/>
  <c r="K28" i="12"/>
  <c r="J33" i="12"/>
  <c r="J15" i="13"/>
  <c r="J46" i="13" s="1"/>
  <c r="J33" i="13"/>
  <c r="K58" i="13"/>
  <c r="K68" i="13"/>
  <c r="K72" i="13" s="1"/>
  <c r="J97" i="13"/>
  <c r="J115" i="13"/>
  <c r="I132" i="13"/>
  <c r="K169" i="13"/>
  <c r="K171" i="13" s="1"/>
  <c r="J175" i="13"/>
  <c r="J189" i="13"/>
  <c r="K193" i="13"/>
  <c r="I15" i="13"/>
  <c r="I33" i="13"/>
  <c r="K54" i="13"/>
  <c r="J150" i="13"/>
  <c r="K189" i="13"/>
  <c r="H388" i="4"/>
  <c r="I454" i="4"/>
  <c r="G209" i="8" s="1"/>
  <c r="I443" i="4"/>
  <c r="G202" i="8" s="1"/>
  <c r="I435" i="4"/>
  <c r="G198" i="8" s="1"/>
  <c r="H335" i="4"/>
  <c r="I335" i="4" s="1"/>
  <c r="G164" i="8" s="1"/>
  <c r="I407" i="4"/>
  <c r="L409" i="4" s="1"/>
  <c r="G184" i="8" s="1"/>
  <c r="H214" i="4"/>
  <c r="I214" i="4" s="1"/>
  <c r="G121" i="8" s="1"/>
  <c r="I452" i="4"/>
  <c r="G208" i="8" s="1"/>
  <c r="I152" i="4"/>
  <c r="G99" i="8" s="1"/>
  <c r="C28" i="9"/>
  <c r="I182" i="4"/>
  <c r="H179" i="4"/>
  <c r="I179" i="4" s="1"/>
  <c r="I471" i="4"/>
  <c r="G219" i="8" s="1"/>
  <c r="I740" i="4"/>
  <c r="K741" i="4" s="1"/>
  <c r="F22" i="6" s="1"/>
  <c r="G22" i="6" s="1"/>
  <c r="I507" i="4"/>
  <c r="G240" i="8" s="1"/>
  <c r="I431" i="4"/>
  <c r="G196" i="8" s="1"/>
  <c r="I521" i="4"/>
  <c r="G247" i="8" s="1"/>
  <c r="I687" i="4"/>
  <c r="G310" i="8" s="1"/>
  <c r="I757" i="4"/>
  <c r="G349" i="8" s="1"/>
  <c r="I734" i="4"/>
  <c r="G336" i="8" s="1"/>
  <c r="I717" i="4"/>
  <c r="G328" i="8" s="1"/>
  <c r="I515" i="4"/>
  <c r="G244" i="8" s="1"/>
  <c r="I477" i="4"/>
  <c r="G222" i="8" s="1"/>
  <c r="I563" i="4"/>
  <c r="G256" i="8" s="1"/>
  <c r="I389" i="4"/>
  <c r="H263" i="4"/>
  <c r="H264" i="4" s="1"/>
  <c r="I590" i="4"/>
  <c r="G260" i="8" s="1"/>
  <c r="H219" i="4"/>
  <c r="H220" i="4" s="1"/>
  <c r="I220" i="4" s="1"/>
  <c r="G123" i="8" s="1"/>
  <c r="I782" i="4"/>
  <c r="H404" i="4"/>
  <c r="I405" i="4" s="1"/>
  <c r="H82" i="4"/>
  <c r="I82" i="4" s="1"/>
  <c r="G38" i="8" s="1"/>
  <c r="I460" i="4"/>
  <c r="G212" i="8" s="1"/>
  <c r="I425" i="4"/>
  <c r="G193" i="8" s="1"/>
  <c r="I709" i="4"/>
  <c r="G324" i="8" s="1"/>
  <c r="I21" i="4"/>
  <c r="G19" i="8" s="1"/>
  <c r="I694" i="4"/>
  <c r="G314" i="8" s="1"/>
  <c r="I613" i="4"/>
  <c r="G275" i="8" s="1"/>
  <c r="I416" i="4"/>
  <c r="I497" i="4"/>
  <c r="G235" i="8" s="1"/>
  <c r="I456" i="4"/>
  <c r="G210" i="8" s="1"/>
  <c r="I763" i="4"/>
  <c r="G352" i="8" s="1"/>
  <c r="I653" i="4"/>
  <c r="G292" i="8" s="1"/>
  <c r="I586" i="4"/>
  <c r="G258" i="8" s="1"/>
  <c r="H313" i="4"/>
  <c r="I313" i="4" s="1"/>
  <c r="G156" i="8" s="1"/>
  <c r="H36" i="4"/>
  <c r="I36" i="4" s="1"/>
  <c r="G24" i="8" s="1"/>
  <c r="H167" i="4"/>
  <c r="I167" i="4" s="1"/>
  <c r="G104" i="8" s="1"/>
  <c r="I784" i="4"/>
  <c r="H326" i="4"/>
  <c r="I326" i="4" s="1"/>
  <c r="G161" i="8" s="1"/>
  <c r="I761" i="4"/>
  <c r="G351" i="8" s="1"/>
  <c r="I698" i="4"/>
  <c r="G316" i="8" s="1"/>
  <c r="I620" i="4"/>
  <c r="G278" i="8" s="1"/>
  <c r="I541" i="4"/>
  <c r="G253" i="8" s="1"/>
  <c r="I519" i="4"/>
  <c r="G246" i="8" s="1"/>
  <c r="I696" i="4"/>
  <c r="G315" i="8" s="1"/>
  <c r="F389" i="8"/>
  <c r="H30" i="4"/>
  <c r="I30" i="4" s="1"/>
  <c r="G22" i="8" s="1"/>
  <c r="K14" i="8"/>
  <c r="I692" i="4"/>
  <c r="G313" i="8" s="1"/>
  <c r="I505" i="4"/>
  <c r="G239" i="8" s="1"/>
  <c r="I437" i="4"/>
  <c r="G199" i="8" s="1"/>
  <c r="I429" i="4"/>
  <c r="G195" i="8" s="1"/>
  <c r="I601" i="4"/>
  <c r="G266" i="8" s="1"/>
  <c r="I792" i="4"/>
  <c r="G373" i="8" s="1"/>
  <c r="I730" i="4"/>
  <c r="G334" i="8" s="1"/>
  <c r="I659" i="4"/>
  <c r="G295" i="8" s="1"/>
  <c r="I511" i="4"/>
  <c r="G242" i="8" s="1"/>
  <c r="H60" i="4"/>
  <c r="I60" i="4" s="1"/>
  <c r="G32" i="8" s="1"/>
  <c r="I534" i="4"/>
  <c r="G252" i="8" s="1"/>
  <c r="H289" i="4"/>
  <c r="I289" i="4" s="1"/>
  <c r="G148" i="8" s="1"/>
  <c r="H204" i="4"/>
  <c r="I204" i="4" s="1"/>
  <c r="G117" i="8" s="1"/>
  <c r="I790" i="4"/>
  <c r="G372" i="8" s="1"/>
  <c r="I765" i="4"/>
  <c r="G353" i="8" s="1"/>
  <c r="I728" i="4"/>
  <c r="G333" i="8" s="1"/>
  <c r="G342" i="8"/>
  <c r="K343" i="8" s="1"/>
  <c r="I805" i="4"/>
  <c r="K806" i="4" s="1"/>
  <c r="F25" i="6" s="1"/>
  <c r="G25" i="6" s="1"/>
  <c r="I726" i="4"/>
  <c r="G332" i="8" s="1"/>
  <c r="I597" i="4"/>
  <c r="G264" i="8" s="1"/>
  <c r="H67" i="4"/>
  <c r="I67" i="4" s="1"/>
  <c r="G33" i="8" s="1"/>
  <c r="K110" i="4"/>
  <c r="I110" i="4" s="1"/>
  <c r="H33" i="4"/>
  <c r="I450" i="4"/>
  <c r="G207" i="8" s="1"/>
  <c r="H31" i="1"/>
  <c r="H31" i="10"/>
  <c r="H24" i="4"/>
  <c r="I24" i="4" s="1"/>
  <c r="G20" i="8" s="1"/>
  <c r="H14" i="1"/>
  <c r="G57" i="8"/>
  <c r="H57" i="8" s="1"/>
  <c r="H14" i="10"/>
  <c r="H185" i="4"/>
  <c r="I721" i="4"/>
  <c r="G330" i="8" s="1"/>
  <c r="I393" i="4"/>
  <c r="H211" i="4"/>
  <c r="I211" i="4" s="1"/>
  <c r="G120" i="8" s="1"/>
  <c r="H370" i="4"/>
  <c r="I370" i="4" s="1"/>
  <c r="G177" i="8" s="1"/>
  <c r="I548" i="4"/>
  <c r="G254" i="8" s="1"/>
  <c r="I517" i="4"/>
  <c r="G245" i="8" s="1"/>
  <c r="I484" i="4"/>
  <c r="I423" i="4"/>
  <c r="G192" i="8" s="1"/>
  <c r="H18" i="4"/>
  <c r="I18" i="4" s="1"/>
  <c r="G18" i="8" s="1"/>
  <c r="H79" i="4"/>
  <c r="I79" i="4" s="1"/>
  <c r="G37" i="8" s="1"/>
  <c r="K147" i="4"/>
  <c r="H63" i="4"/>
  <c r="I63" i="4" s="1"/>
  <c r="G44" i="8" s="1"/>
  <c r="H89" i="4"/>
  <c r="I89" i="4" s="1"/>
  <c r="G40" i="8" s="1"/>
  <c r="G52" i="8"/>
  <c r="K57" i="8" s="1"/>
  <c r="I719" i="4"/>
  <c r="G329" i="8" s="1"/>
  <c r="I661" i="4"/>
  <c r="G296" i="8" s="1"/>
  <c r="I588" i="4"/>
  <c r="G259" i="8" s="1"/>
  <c r="I509" i="4"/>
  <c r="G241" i="8" s="1"/>
  <c r="I501" i="4"/>
  <c r="G237" i="8" s="1"/>
  <c r="I473" i="4"/>
  <c r="G220" i="8" s="1"/>
  <c r="I462" i="4"/>
  <c r="G213" i="8" s="1"/>
  <c r="I385" i="4"/>
  <c r="I448" i="4"/>
  <c r="G206" i="8" s="1"/>
  <c r="I261" i="4"/>
  <c r="G138" i="8" s="1"/>
  <c r="I33" i="4"/>
  <c r="G23" i="8" s="1"/>
  <c r="I627" i="4"/>
  <c r="G283" i="8" s="1"/>
  <c r="I633" i="4"/>
  <c r="G285" i="8" s="1"/>
  <c r="I642" i="4"/>
  <c r="G288" i="8" s="1"/>
  <c r="I490" i="4"/>
  <c r="G230" i="8" s="1"/>
  <c r="I427" i="4"/>
  <c r="G194" i="8" s="1"/>
  <c r="I495" i="4"/>
  <c r="G234" i="8" s="1"/>
  <c r="I770" i="4"/>
  <c r="G357" i="8" s="1"/>
  <c r="I411" i="4"/>
  <c r="L411" i="4" s="1"/>
  <c r="G185" i="8" s="1"/>
  <c r="H256" i="4"/>
  <c r="H257" i="4" s="1"/>
  <c r="I257" i="4" s="1"/>
  <c r="G136" i="8" s="1"/>
  <c r="H86" i="4"/>
  <c r="I86" i="4" s="1"/>
  <c r="G39" i="8" s="1"/>
  <c r="H670" i="4"/>
  <c r="I670" i="4" s="1"/>
  <c r="G302" i="8" s="1"/>
  <c r="I732" i="4"/>
  <c r="G335" i="8" s="1"/>
  <c r="I702" i="4"/>
  <c r="G318" i="8" s="1"/>
  <c r="I618" i="4"/>
  <c r="G277" i="8" s="1"/>
  <c r="I552" i="4"/>
  <c r="G255" i="8" s="1"/>
  <c r="I513" i="4"/>
  <c r="G243" i="8" s="1"/>
  <c r="I421" i="4"/>
  <c r="G191" i="8" s="1"/>
  <c r="H50" i="4"/>
  <c r="I307" i="4"/>
  <c r="G154" i="8" s="1"/>
  <c r="I611" i="4"/>
  <c r="K621" i="4" s="1"/>
  <c r="H713" i="4"/>
  <c r="I713" i="4" s="1"/>
  <c r="G326" i="8" s="1"/>
  <c r="I700" i="4"/>
  <c r="G317" i="8" s="1"/>
  <c r="I684" i="4"/>
  <c r="G308" i="8" s="1"/>
  <c r="I605" i="4"/>
  <c r="G268" i="8" s="1"/>
  <c r="K19" i="13"/>
  <c r="K37" i="13"/>
  <c r="K175" i="13"/>
  <c r="J78" i="13"/>
  <c r="I78" i="13"/>
  <c r="K78" i="13" s="1"/>
  <c r="K33" i="13"/>
  <c r="D157" i="13"/>
  <c r="G118" i="13"/>
  <c r="K76" i="13"/>
  <c r="J81" i="13"/>
  <c r="I81" i="13"/>
  <c r="K81" i="13" s="1"/>
  <c r="I83" i="13"/>
  <c r="K83" i="13" s="1"/>
  <c r="J83" i="13"/>
  <c r="I111" i="12"/>
  <c r="I37" i="13"/>
  <c r="I58" i="13"/>
  <c r="G79" i="13"/>
  <c r="G85" i="13" s="1"/>
  <c r="I97" i="13"/>
  <c r="I136" i="13"/>
  <c r="I175" i="13"/>
  <c r="I178" i="12"/>
  <c r="K15" i="12"/>
  <c r="J97" i="12"/>
  <c r="I104" i="12"/>
  <c r="J111" i="12"/>
  <c r="I42" i="13"/>
  <c r="K42" i="13" s="1"/>
  <c r="G46" i="13"/>
  <c r="D117" i="13"/>
  <c r="I178" i="13"/>
  <c r="I154" i="12"/>
  <c r="K13" i="12"/>
  <c r="K21" i="13"/>
  <c r="K22" i="13" s="1"/>
  <c r="D122" i="13"/>
  <c r="K93" i="12"/>
  <c r="K67" i="12"/>
  <c r="K72" i="12" s="1"/>
  <c r="I171" i="12"/>
  <c r="I19" i="13"/>
  <c r="I76" i="13"/>
  <c r="I85" i="13" s="1"/>
  <c r="I115" i="13"/>
  <c r="I154" i="13"/>
  <c r="I193" i="13"/>
  <c r="J171" i="12"/>
  <c r="D120" i="13"/>
  <c r="I189" i="12"/>
  <c r="K193" i="12"/>
  <c r="H376" i="4"/>
  <c r="I377" i="4" s="1"/>
  <c r="H679" i="4"/>
  <c r="I679" i="4" s="1"/>
  <c r="G306" i="8" s="1"/>
  <c r="G227" i="8"/>
  <c r="H232" i="4"/>
  <c r="I232" i="4" s="1"/>
  <c r="G127" i="8" s="1"/>
  <c r="H176" i="4"/>
  <c r="I176" i="4" s="1"/>
  <c r="G107" i="8" s="1"/>
  <c r="D161" i="12"/>
  <c r="G122" i="12"/>
  <c r="C29" i="9"/>
  <c r="H380" i="4"/>
  <c r="I381" i="4" s="1"/>
  <c r="K94" i="8"/>
  <c r="I78" i="12"/>
  <c r="K78" i="12" s="1"/>
  <c r="G85" i="12"/>
  <c r="D7" i="12" s="1"/>
  <c r="J78" i="12"/>
  <c r="G190" i="8"/>
  <c r="I274" i="4"/>
  <c r="G143" i="8" s="1"/>
  <c r="K97" i="12"/>
  <c r="H207" i="4"/>
  <c r="I207" i="4" s="1"/>
  <c r="G118" i="8" s="1"/>
  <c r="F344" i="8"/>
  <c r="K132" i="12"/>
  <c r="I226" i="4"/>
  <c r="G125" i="8" s="1"/>
  <c r="H267" i="4"/>
  <c r="I267" i="4" s="1"/>
  <c r="E27" i="6"/>
  <c r="E32" i="6" s="1"/>
  <c r="K388" i="8"/>
  <c r="I657" i="4"/>
  <c r="G294" i="8" s="1"/>
  <c r="I488" i="4"/>
  <c r="G229" i="8" s="1"/>
  <c r="V41" i="5"/>
  <c r="F280" i="8"/>
  <c r="H367" i="4"/>
  <c r="I367" i="4" s="1"/>
  <c r="G176" i="8" s="1"/>
  <c r="K150" i="12"/>
  <c r="I741" i="4"/>
  <c r="C27" i="9"/>
  <c r="I118" i="12"/>
  <c r="K118" i="12" s="1"/>
  <c r="H345" i="4"/>
  <c r="I345" i="4" s="1"/>
  <c r="G168" i="8" s="1"/>
  <c r="I238" i="4"/>
  <c r="G129" i="8" s="1"/>
  <c r="H254" i="4"/>
  <c r="I254" i="4" s="1"/>
  <c r="G135" i="8" s="1"/>
  <c r="I724" i="4"/>
  <c r="G331" i="8" s="1"/>
  <c r="I655" i="4"/>
  <c r="I523" i="4"/>
  <c r="G248" i="8" s="1"/>
  <c r="I503" i="4"/>
  <c r="G238" i="8" s="1"/>
  <c r="I486" i="4"/>
  <c r="G228" i="8" s="1"/>
  <c r="H364" i="4"/>
  <c r="I364" i="4" s="1"/>
  <c r="G175" i="8" s="1"/>
  <c r="J15" i="12"/>
  <c r="J54" i="12"/>
  <c r="K58" i="12"/>
  <c r="K115" i="12"/>
  <c r="J136" i="12"/>
  <c r="I788" i="4"/>
  <c r="H348" i="4"/>
  <c r="I348" i="4" s="1"/>
  <c r="G169" i="8" s="1"/>
  <c r="J132" i="12"/>
  <c r="I185" i="4"/>
  <c r="G110" i="8" s="1"/>
  <c r="I15" i="4"/>
  <c r="G17" i="8" s="1"/>
  <c r="H630" i="4"/>
  <c r="I630" i="4" s="1"/>
  <c r="G284" i="8" s="1"/>
  <c r="H223" i="4"/>
  <c r="I223" i="4" s="1"/>
  <c r="G124" i="8" s="1"/>
  <c r="I57" i="4"/>
  <c r="G31" i="8" s="1"/>
  <c r="I397" i="4"/>
  <c r="F95" i="8"/>
  <c r="I675" i="4"/>
  <c r="G304" i="8" s="1"/>
  <c r="I584" i="4"/>
  <c r="G257" i="8" s="1"/>
  <c r="I475" i="4"/>
  <c r="G221" i="8" s="1"/>
  <c r="I469" i="4"/>
  <c r="I458" i="4"/>
  <c r="G211" i="8" s="1"/>
  <c r="I441" i="4"/>
  <c r="G201" i="8" s="1"/>
  <c r="I271" i="4"/>
  <c r="G142" i="8" s="1"/>
  <c r="G343" i="8"/>
  <c r="H343" i="8" s="1"/>
  <c r="D22" i="9"/>
  <c r="F22" i="9" s="1"/>
  <c r="I85" i="12"/>
  <c r="H361" i="4"/>
  <c r="I361" i="4" s="1"/>
  <c r="I280" i="4"/>
  <c r="G145" i="8" s="1"/>
  <c r="J83" i="12"/>
  <c r="I755" i="4"/>
  <c r="G348" i="8" s="1"/>
  <c r="I752" i="4"/>
  <c r="H673" i="4"/>
  <c r="I673" i="4" s="1"/>
  <c r="G303" i="8" s="1"/>
  <c r="I499" i="4"/>
  <c r="I479" i="4"/>
  <c r="G223" i="8" s="1"/>
  <c r="I464" i="4"/>
  <c r="G214" i="8" s="1"/>
  <c r="I439" i="4"/>
  <c r="G200" i="8" s="1"/>
  <c r="H285" i="4"/>
  <c r="H286" i="4" s="1"/>
  <c r="H163" i="4"/>
  <c r="H164" i="4" s="1"/>
  <c r="I164" i="4" s="1"/>
  <c r="G103" i="8" s="1"/>
  <c r="I599" i="4"/>
  <c r="G38" i="12"/>
  <c r="G301" i="8"/>
  <c r="H301" i="4"/>
  <c r="I301" i="4" s="1"/>
  <c r="G152" i="8" s="1"/>
  <c r="G113" i="8"/>
  <c r="E45" i="6"/>
  <c r="G39" i="6"/>
  <c r="H332" i="4"/>
  <c r="I332" i="4" s="1"/>
  <c r="G163" i="8" s="1"/>
  <c r="H319" i="4"/>
  <c r="I319" i="4" s="1"/>
  <c r="G158" i="8" s="1"/>
  <c r="I292" i="4"/>
  <c r="G149" i="8" s="1"/>
  <c r="I639" i="4"/>
  <c r="G287" i="8" s="1"/>
  <c r="D159" i="12"/>
  <c r="G120" i="12"/>
  <c r="I188" i="4"/>
  <c r="G111" i="8" s="1"/>
  <c r="H95" i="4"/>
  <c r="I95" i="4" s="1"/>
  <c r="G42" i="8" s="1"/>
  <c r="I304" i="4"/>
  <c r="G153" i="8" s="1"/>
  <c r="G45" i="6"/>
  <c r="K189" i="12"/>
  <c r="I636" i="4"/>
  <c r="K33" i="12"/>
  <c r="I329" i="4"/>
  <c r="G162" i="8" s="1"/>
  <c r="I235" i="4"/>
  <c r="G128" i="8" s="1"/>
  <c r="I251" i="4"/>
  <c r="I173" i="4"/>
  <c r="G106" i="8" s="1"/>
  <c r="I316" i="4"/>
  <c r="G157" i="8" s="1"/>
  <c r="I79" i="12"/>
  <c r="K79" i="12" s="1"/>
  <c r="H70" i="4"/>
  <c r="I70" i="4" s="1"/>
  <c r="G34" i="8" s="1"/>
  <c r="H778" i="4"/>
  <c r="I778" i="4" s="1"/>
  <c r="G361" i="8" s="1"/>
  <c r="H772" i="4"/>
  <c r="I772" i="4" s="1"/>
  <c r="H711" i="4"/>
  <c r="I711" i="4" s="1"/>
  <c r="H682" i="4"/>
  <c r="I682" i="4" s="1"/>
  <c r="H350" i="4"/>
  <c r="H351" i="4" s="1"/>
  <c r="H337" i="4"/>
  <c r="H194" i="4"/>
  <c r="K169" i="12"/>
  <c r="K171" i="12" s="1"/>
  <c r="I10" i="4"/>
  <c r="H298" i="4"/>
  <c r="I298" i="4" s="1"/>
  <c r="G151" i="8" s="1"/>
  <c r="K24" i="12"/>
  <c r="K26" i="12" s="1"/>
  <c r="I37" i="12"/>
  <c r="I46" i="12" s="1"/>
  <c r="K106" i="12"/>
  <c r="K111" i="12" s="1"/>
  <c r="I40" i="12"/>
  <c r="K40" i="12" s="1"/>
  <c r="K52" i="12"/>
  <c r="K54" i="12" s="1"/>
  <c r="I65" i="12"/>
  <c r="K141" i="12"/>
  <c r="K143" i="12" s="1"/>
  <c r="H155" i="4"/>
  <c r="I155" i="4" s="1"/>
  <c r="I150" i="12"/>
  <c r="G26" i="14" l="1"/>
  <c r="G51" i="14"/>
  <c r="G33" i="14"/>
  <c r="G57" i="14"/>
  <c r="G40" i="14"/>
  <c r="G14" i="14"/>
  <c r="G31" i="14"/>
  <c r="G13" i="14"/>
  <c r="G42" i="14"/>
  <c r="G20" i="14"/>
  <c r="G49" i="14"/>
  <c r="G22" i="14"/>
  <c r="G29" i="14"/>
  <c r="G46" i="14"/>
  <c r="G11" i="14"/>
  <c r="G39" i="14"/>
  <c r="G55" i="14"/>
  <c r="G24" i="14"/>
  <c r="G48" i="14"/>
  <c r="G17" i="14"/>
  <c r="G37" i="14"/>
  <c r="G52" i="14"/>
  <c r="G10" i="14"/>
  <c r="G34" i="14"/>
  <c r="G50" i="14"/>
  <c r="G19" i="14"/>
  <c r="G43" i="14"/>
  <c r="G12" i="14"/>
  <c r="G28" i="14"/>
  <c r="G56" i="14"/>
  <c r="G21" i="14"/>
  <c r="G41" i="14"/>
  <c r="F515" i="14"/>
  <c r="G18" i="14"/>
  <c r="G38" i="14"/>
  <c r="G54" i="14"/>
  <c r="G27" i="14"/>
  <c r="G47" i="14"/>
  <c r="G16" i="14"/>
  <c r="G32" i="14"/>
  <c r="G59" i="14"/>
  <c r="G25" i="14"/>
  <c r="G44" i="14"/>
  <c r="I46" i="13"/>
  <c r="K46" i="13"/>
  <c r="K46" i="12"/>
  <c r="J85" i="12"/>
  <c r="K85" i="13"/>
  <c r="J46" i="12"/>
  <c r="J85" i="13"/>
  <c r="I264" i="4"/>
  <c r="G139" i="8" s="1"/>
  <c r="D35" i="5"/>
  <c r="I806" i="4"/>
  <c r="K261" i="8"/>
  <c r="L405" i="4"/>
  <c r="G183" i="8" s="1"/>
  <c r="D38" i="5"/>
  <c r="H35" i="10"/>
  <c r="F392" i="8"/>
  <c r="H35" i="1"/>
  <c r="G388" i="8"/>
  <c r="K203" i="8"/>
  <c r="D25" i="9"/>
  <c r="F25" i="9" s="1"/>
  <c r="K279" i="8"/>
  <c r="K215" i="8"/>
  <c r="G94" i="8"/>
  <c r="I147" i="4"/>
  <c r="H15" i="10"/>
  <c r="H15" i="1"/>
  <c r="H51" i="4"/>
  <c r="I51" i="4" s="1"/>
  <c r="K99" i="4" s="1"/>
  <c r="K148" i="4" s="1"/>
  <c r="K591" i="4"/>
  <c r="I591" i="4" s="1"/>
  <c r="I57" i="8"/>
  <c r="L389" i="4"/>
  <c r="D7" i="13"/>
  <c r="G157" i="13"/>
  <c r="D196" i="13"/>
  <c r="G196" i="13" s="1"/>
  <c r="G120" i="13"/>
  <c r="D159" i="13"/>
  <c r="G117" i="13"/>
  <c r="D156" i="13"/>
  <c r="G122" i="13"/>
  <c r="D161" i="13"/>
  <c r="J79" i="13"/>
  <c r="I79" i="13"/>
  <c r="K79" i="13" s="1"/>
  <c r="J118" i="13"/>
  <c r="I118" i="13"/>
  <c r="K118" i="13" s="1"/>
  <c r="K85" i="12"/>
  <c r="G823" i="13"/>
  <c r="C7" i="13"/>
  <c r="G140" i="8"/>
  <c r="J267" i="4"/>
  <c r="G174" i="8"/>
  <c r="J370" i="4"/>
  <c r="G265" i="8"/>
  <c r="K269" i="8" s="1"/>
  <c r="K606" i="4"/>
  <c r="C8" i="9"/>
  <c r="C26" i="9" s="1"/>
  <c r="F391" i="8"/>
  <c r="K444" i="4"/>
  <c r="H26" i="1"/>
  <c r="H26" i="10"/>
  <c r="D31" i="5"/>
  <c r="F18" i="6"/>
  <c r="G18" i="6" s="1"/>
  <c r="G823" i="12"/>
  <c r="G347" i="8"/>
  <c r="K354" i="8" s="1"/>
  <c r="K766" i="4"/>
  <c r="I621" i="4"/>
  <c r="E22" i="9"/>
  <c r="G279" i="8"/>
  <c r="I279" i="8" s="1"/>
  <c r="G218" i="8"/>
  <c r="K224" i="8" s="1"/>
  <c r="K480" i="4"/>
  <c r="K465" i="4"/>
  <c r="D18" i="9"/>
  <c r="E18" i="9" s="1"/>
  <c r="I343" i="8"/>
  <c r="G236" i="8"/>
  <c r="K249" i="8" s="1"/>
  <c r="K524" i="4"/>
  <c r="G293" i="8"/>
  <c r="G312" i="8"/>
  <c r="I122" i="12"/>
  <c r="K122" i="12" s="1"/>
  <c r="J122" i="12"/>
  <c r="K491" i="4"/>
  <c r="I286" i="4"/>
  <c r="G147" i="8" s="1"/>
  <c r="D200" i="12"/>
  <c r="G200" i="12" s="1"/>
  <c r="G161" i="12"/>
  <c r="K231" i="8"/>
  <c r="G307" i="8"/>
  <c r="K703" i="4"/>
  <c r="G358" i="8"/>
  <c r="K375" i="8" s="1"/>
  <c r="K793" i="4"/>
  <c r="K46" i="8"/>
  <c r="K95" i="8" s="1"/>
  <c r="H195" i="4"/>
  <c r="I195" i="4" s="1"/>
  <c r="I120" i="12"/>
  <c r="J120" i="12"/>
  <c r="G124" i="12"/>
  <c r="G134" i="8"/>
  <c r="J257" i="4"/>
  <c r="K662" i="4"/>
  <c r="G286" i="8"/>
  <c r="G159" i="12"/>
  <c r="D198" i="12"/>
  <c r="G198" i="12" s="1"/>
  <c r="J247" i="4"/>
  <c r="J319" i="4"/>
  <c r="G100" i="8"/>
  <c r="J188" i="4"/>
  <c r="I351" i="4"/>
  <c r="G14" i="8"/>
  <c r="H12" i="1"/>
  <c r="H12" i="10"/>
  <c r="I11" i="4"/>
  <c r="H338" i="4"/>
  <c r="I338" i="4" s="1"/>
  <c r="G325" i="8"/>
  <c r="K338" i="8" s="1"/>
  <c r="K735" i="4"/>
  <c r="J124" i="12" l="1"/>
  <c r="H24" i="10"/>
  <c r="G261" i="8"/>
  <c r="I261" i="8" s="1"/>
  <c r="D16" i="9"/>
  <c r="F393" i="8"/>
  <c r="C30" i="9" s="1"/>
  <c r="C32" i="9" s="1"/>
  <c r="K412" i="4"/>
  <c r="H18" i="1" s="1"/>
  <c r="D29" i="5"/>
  <c r="G182" i="8"/>
  <c r="K187" i="8" s="1"/>
  <c r="K298" i="8"/>
  <c r="E25" i="9"/>
  <c r="H388" i="8"/>
  <c r="I388" i="8"/>
  <c r="H24" i="1"/>
  <c r="F16" i="6"/>
  <c r="G16" i="6" s="1"/>
  <c r="H279" i="8"/>
  <c r="K320" i="8"/>
  <c r="D10" i="9"/>
  <c r="F10" i="9" s="1"/>
  <c r="I412" i="4"/>
  <c r="G187" i="8"/>
  <c r="I187" i="8" s="1"/>
  <c r="F10" i="6"/>
  <c r="G10" i="6" s="1"/>
  <c r="H18" i="10"/>
  <c r="I94" i="8"/>
  <c r="H94" i="8"/>
  <c r="F18" i="9"/>
  <c r="K389" i="8"/>
  <c r="J196" i="13"/>
  <c r="I196" i="13"/>
  <c r="K196" i="13" s="1"/>
  <c r="J157" i="13"/>
  <c r="I167" i="13" s="1"/>
  <c r="I157" i="13"/>
  <c r="K157" i="13" s="1"/>
  <c r="G159" i="13"/>
  <c r="D198" i="13"/>
  <c r="G198" i="13" s="1"/>
  <c r="I122" i="13"/>
  <c r="K122" i="13" s="1"/>
  <c r="J122" i="13"/>
  <c r="J120" i="13"/>
  <c r="I120" i="13"/>
  <c r="K120" i="13" s="1"/>
  <c r="G156" i="13"/>
  <c r="D195" i="13"/>
  <c r="G195" i="13" s="1"/>
  <c r="G161" i="13"/>
  <c r="D200" i="13"/>
  <c r="G200" i="13" s="1"/>
  <c r="J117" i="13"/>
  <c r="I117" i="13"/>
  <c r="G124" i="13"/>
  <c r="D28" i="5"/>
  <c r="F15" i="6"/>
  <c r="G15" i="6" s="1"/>
  <c r="H23" i="10"/>
  <c r="D15" i="9"/>
  <c r="H23" i="1"/>
  <c r="I524" i="4"/>
  <c r="G249" i="8"/>
  <c r="H19" i="10"/>
  <c r="F11" i="6"/>
  <c r="G11" i="6" s="1"/>
  <c r="D11" i="9"/>
  <c r="D24" i="5"/>
  <c r="I444" i="4"/>
  <c r="H19" i="1"/>
  <c r="G203" i="8"/>
  <c r="H22" i="10"/>
  <c r="I491" i="4"/>
  <c r="H22" i="1"/>
  <c r="F14" i="6"/>
  <c r="G14" i="6" s="1"/>
  <c r="G231" i="8"/>
  <c r="D27" i="5"/>
  <c r="D14" i="9"/>
  <c r="I766" i="4"/>
  <c r="H33" i="1"/>
  <c r="H33" i="10"/>
  <c r="D23" i="9"/>
  <c r="D36" i="5"/>
  <c r="F23" i="6"/>
  <c r="G23" i="6" s="1"/>
  <c r="G354" i="8"/>
  <c r="J200" i="12"/>
  <c r="I200" i="12"/>
  <c r="K200" i="12" s="1"/>
  <c r="F12" i="6"/>
  <c r="G12" i="6" s="1"/>
  <c r="H20" i="1"/>
  <c r="H20" i="10"/>
  <c r="D25" i="5"/>
  <c r="G215" i="8"/>
  <c r="I465" i="4"/>
  <c r="D12" i="9"/>
  <c r="J161" i="12"/>
  <c r="I161" i="12"/>
  <c r="K161" i="12" s="1"/>
  <c r="D26" i="5"/>
  <c r="H21" i="1"/>
  <c r="H21" i="10"/>
  <c r="G224" i="8"/>
  <c r="F13" i="6"/>
  <c r="G13" i="6" s="1"/>
  <c r="I480" i="4"/>
  <c r="D13" i="9"/>
  <c r="D30" i="5"/>
  <c r="I606" i="4"/>
  <c r="H25" i="10"/>
  <c r="H25" i="1"/>
  <c r="F17" i="6"/>
  <c r="G17" i="6" s="1"/>
  <c r="D17" i="9"/>
  <c r="G269" i="8"/>
  <c r="G165" i="8"/>
  <c r="K371" i="4"/>
  <c r="J341" i="4"/>
  <c r="G170" i="8"/>
  <c r="J354" i="4"/>
  <c r="G114" i="8"/>
  <c r="J207" i="4"/>
  <c r="D8" i="9"/>
  <c r="D21" i="5"/>
  <c r="F8" i="6"/>
  <c r="I148" i="4"/>
  <c r="I809" i="4" s="1"/>
  <c r="G95" i="8"/>
  <c r="I159" i="12"/>
  <c r="J159" i="12"/>
  <c r="G163" i="12"/>
  <c r="G375" i="8"/>
  <c r="D24" i="9"/>
  <c r="H34" i="1"/>
  <c r="H34" i="10"/>
  <c r="D37" i="5"/>
  <c r="K807" i="4"/>
  <c r="I793" i="4"/>
  <c r="F24" i="6"/>
  <c r="J198" i="12"/>
  <c r="I198" i="12"/>
  <c r="G202" i="12"/>
  <c r="E7" i="12"/>
  <c r="K742" i="4"/>
  <c r="I662" i="4"/>
  <c r="D32" i="5"/>
  <c r="H28" i="1"/>
  <c r="F19" i="6"/>
  <c r="D19" i="9"/>
  <c r="H28" i="10"/>
  <c r="G298" i="8"/>
  <c r="D33" i="5"/>
  <c r="H29" i="10"/>
  <c r="F20" i="6"/>
  <c r="G20" i="6" s="1"/>
  <c r="H29" i="1"/>
  <c r="D20" i="9"/>
  <c r="G320" i="8"/>
  <c r="I703" i="4"/>
  <c r="F21" i="6"/>
  <c r="G21" i="6" s="1"/>
  <c r="H30" i="10"/>
  <c r="D34" i="5"/>
  <c r="I735" i="4"/>
  <c r="G338" i="8"/>
  <c r="D21" i="9"/>
  <c r="H30" i="1"/>
  <c r="I124" i="12"/>
  <c r="K120" i="12"/>
  <c r="K124" i="12" s="1"/>
  <c r="F16" i="9"/>
  <c r="E16" i="9"/>
  <c r="I14" i="8"/>
  <c r="H14" i="8"/>
  <c r="G46" i="8"/>
  <c r="I99" i="4"/>
  <c r="H13" i="1"/>
  <c r="H13" i="10"/>
  <c r="E10" i="9" l="1"/>
  <c r="F395" i="8"/>
  <c r="H261" i="8"/>
  <c r="K344" i="8"/>
  <c r="D23" i="5"/>
  <c r="H187" i="8"/>
  <c r="E7" i="13"/>
  <c r="J159" i="13"/>
  <c r="I159" i="13"/>
  <c r="K159" i="13" s="1"/>
  <c r="J124" i="13"/>
  <c r="K117" i="13"/>
  <c r="K124" i="13" s="1"/>
  <c r="I124" i="13"/>
  <c r="I200" i="13"/>
  <c r="K200" i="13" s="1"/>
  <c r="J200" i="13"/>
  <c r="J156" i="13"/>
  <c r="I156" i="13"/>
  <c r="G163" i="13"/>
  <c r="J202" i="12"/>
  <c r="I161" i="13"/>
  <c r="K161" i="13" s="1"/>
  <c r="J161" i="13"/>
  <c r="J198" i="13"/>
  <c r="I198" i="13"/>
  <c r="K198" i="13" s="1"/>
  <c r="J195" i="13"/>
  <c r="J202" i="13" s="1"/>
  <c r="I195" i="13"/>
  <c r="G202" i="13"/>
  <c r="I269" i="8"/>
  <c r="H269" i="8"/>
  <c r="I249" i="8"/>
  <c r="H249" i="8"/>
  <c r="E17" i="9"/>
  <c r="F17" i="9"/>
  <c r="F12" i="9"/>
  <c r="E12" i="9"/>
  <c r="H203" i="8"/>
  <c r="I203" i="8"/>
  <c r="K179" i="8"/>
  <c r="K280" i="8" s="1"/>
  <c r="K392" i="8" s="1"/>
  <c r="H224" i="8"/>
  <c r="I224" i="8"/>
  <c r="F14" i="9"/>
  <c r="E14" i="9"/>
  <c r="H215" i="8"/>
  <c r="I215" i="8"/>
  <c r="H354" i="8"/>
  <c r="I354" i="8"/>
  <c r="F15" i="9"/>
  <c r="E15" i="9"/>
  <c r="I231" i="8"/>
  <c r="H231" i="8"/>
  <c r="F13" i="9"/>
  <c r="E13" i="9"/>
  <c r="F11" i="9"/>
  <c r="E11" i="9"/>
  <c r="J163" i="12"/>
  <c r="F23" i="9"/>
  <c r="E23" i="9"/>
  <c r="H32" i="10"/>
  <c r="H48" i="10" s="1"/>
  <c r="H36" i="1"/>
  <c r="H49" i="1" s="1"/>
  <c r="H95" i="8"/>
  <c r="I95" i="8"/>
  <c r="I320" i="8"/>
  <c r="H320" i="8"/>
  <c r="D28" i="9"/>
  <c r="F19" i="9"/>
  <c r="E19" i="9"/>
  <c r="K198" i="12"/>
  <c r="K202" i="12" s="1"/>
  <c r="I202" i="12"/>
  <c r="F24" i="9"/>
  <c r="E24" i="9"/>
  <c r="D29" i="9"/>
  <c r="G391" i="8"/>
  <c r="E20" i="9"/>
  <c r="F20" i="9"/>
  <c r="F28" i="6"/>
  <c r="G28" i="6" s="1"/>
  <c r="G19" i="6"/>
  <c r="H375" i="8"/>
  <c r="I375" i="8"/>
  <c r="F26" i="6"/>
  <c r="G8" i="6"/>
  <c r="F21" i="9"/>
  <c r="E21" i="9"/>
  <c r="I338" i="8"/>
  <c r="H338" i="8"/>
  <c r="H32" i="1"/>
  <c r="H48" i="1" s="1"/>
  <c r="G24" i="6"/>
  <c r="F29" i="6"/>
  <c r="G29" i="6" s="1"/>
  <c r="H46" i="8"/>
  <c r="I46" i="8"/>
  <c r="F7" i="12"/>
  <c r="J7" i="12" s="1"/>
  <c r="D26" i="9"/>
  <c r="F8" i="9"/>
  <c r="E8" i="9"/>
  <c r="I807" i="4"/>
  <c r="G389" i="8"/>
  <c r="H16" i="1"/>
  <c r="I742" i="4"/>
  <c r="G344" i="8"/>
  <c r="K159" i="12"/>
  <c r="K163" i="12" s="1"/>
  <c r="I163" i="12"/>
  <c r="D22" i="5"/>
  <c r="H17" i="10"/>
  <c r="G179" i="8"/>
  <c r="F9" i="6"/>
  <c r="I371" i="4"/>
  <c r="H17" i="1"/>
  <c r="D9" i="9"/>
  <c r="K622" i="4"/>
  <c r="H298" i="8"/>
  <c r="I298" i="8"/>
  <c r="H16" i="10"/>
  <c r="H7" i="12"/>
  <c r="H36" i="10"/>
  <c r="H49" i="10" s="1"/>
  <c r="J163" i="13" l="1"/>
  <c r="F7" i="13"/>
  <c r="J7" i="13" s="1"/>
  <c r="K156" i="13"/>
  <c r="K163" i="13" s="1"/>
  <c r="I163" i="13"/>
  <c r="K195" i="13"/>
  <c r="K202" i="13" s="1"/>
  <c r="I202" i="13"/>
  <c r="H7" i="13"/>
  <c r="H192" i="12"/>
  <c r="H135" i="12"/>
  <c r="H173" i="12"/>
  <c r="H134" i="12"/>
  <c r="H139" i="12"/>
  <c r="H65" i="12"/>
  <c r="H74" i="12"/>
  <c r="H131" i="12"/>
  <c r="H21" i="12"/>
  <c r="H152" i="12"/>
  <c r="H56" i="12"/>
  <c r="H177" i="12"/>
  <c r="H171" i="12"/>
  <c r="H107" i="12"/>
  <c r="H15" i="12"/>
  <c r="H142" i="12"/>
  <c r="H71" i="12"/>
  <c r="H187" i="12"/>
  <c r="H193" i="12"/>
  <c r="H70" i="12"/>
  <c r="H64" i="12"/>
  <c r="H115" i="12"/>
  <c r="H60" i="12"/>
  <c r="H181" i="12"/>
  <c r="H175" i="12"/>
  <c r="H136" i="12"/>
  <c r="H31" i="12"/>
  <c r="H191" i="12"/>
  <c r="H30" i="12"/>
  <c r="H100" i="12"/>
  <c r="H54" i="12"/>
  <c r="H85" i="12"/>
  <c r="D8" i="12" s="1"/>
  <c r="H75" i="12"/>
  <c r="H14" i="12"/>
  <c r="H99" i="12"/>
  <c r="H28" i="12"/>
  <c r="H26" i="12"/>
  <c r="H13" i="12"/>
  <c r="H25" i="12"/>
  <c r="H24" i="12"/>
  <c r="H103" i="12"/>
  <c r="H143" i="12"/>
  <c r="H42" i="12"/>
  <c r="H33" i="12"/>
  <c r="H39" i="12"/>
  <c r="H17" i="12"/>
  <c r="H174" i="12"/>
  <c r="H185" i="12"/>
  <c r="H156" i="12"/>
  <c r="H148" i="12"/>
  <c r="H182" i="12"/>
  <c r="H36" i="12"/>
  <c r="H145" i="12"/>
  <c r="H169" i="12"/>
  <c r="H149" i="12"/>
  <c r="H109" i="12"/>
  <c r="H104" i="12"/>
  <c r="H57" i="12"/>
  <c r="H91" i="12"/>
  <c r="H132" i="12"/>
  <c r="H38" i="12"/>
  <c r="H46" i="12"/>
  <c r="C8" i="12" s="1"/>
  <c r="H118" i="12"/>
  <c r="H138" i="12"/>
  <c r="H40" i="12"/>
  <c r="H108" i="12"/>
  <c r="H53" i="12"/>
  <c r="H69" i="12"/>
  <c r="H35" i="12"/>
  <c r="H92" i="12"/>
  <c r="H37" i="12"/>
  <c r="H78" i="12"/>
  <c r="H61" i="12"/>
  <c r="H146" i="12"/>
  <c r="H19" i="12"/>
  <c r="H97" i="12"/>
  <c r="H32" i="12"/>
  <c r="H141" i="12"/>
  <c r="H63" i="12"/>
  <c r="H111" i="12"/>
  <c r="H76" i="12"/>
  <c r="H93" i="12"/>
  <c r="H117" i="12"/>
  <c r="H196" i="12"/>
  <c r="H83" i="12"/>
  <c r="H130" i="12"/>
  <c r="H79" i="12"/>
  <c r="H77" i="12"/>
  <c r="H58" i="12"/>
  <c r="H195" i="12"/>
  <c r="H161" i="12"/>
  <c r="H29" i="12"/>
  <c r="H186" i="12"/>
  <c r="H194" i="12"/>
  <c r="H96" i="12"/>
  <c r="H113" i="12"/>
  <c r="H184" i="12"/>
  <c r="H114" i="12"/>
  <c r="H150" i="12"/>
  <c r="H157" i="12"/>
  <c r="H68" i="12"/>
  <c r="H189" i="12"/>
  <c r="H72" i="12"/>
  <c r="H102" i="12"/>
  <c r="H95" i="12"/>
  <c r="H22" i="12"/>
  <c r="H44" i="12"/>
  <c r="H200" i="12"/>
  <c r="H147" i="12"/>
  <c r="H110" i="12"/>
  <c r="H67" i="12"/>
  <c r="H178" i="12"/>
  <c r="H106" i="12"/>
  <c r="H188" i="12"/>
  <c r="H180" i="12"/>
  <c r="H170" i="12"/>
  <c r="H153" i="12"/>
  <c r="H52" i="12"/>
  <c r="H18" i="12"/>
  <c r="H122" i="12"/>
  <c r="H81" i="12"/>
  <c r="H116" i="12"/>
  <c r="H155" i="12"/>
  <c r="H154" i="12"/>
  <c r="H120" i="12"/>
  <c r="H124" i="12"/>
  <c r="E8" i="12" s="1"/>
  <c r="H159" i="12"/>
  <c r="H198" i="12"/>
  <c r="H202" i="12"/>
  <c r="H8" i="12" s="1"/>
  <c r="H163" i="12"/>
  <c r="F8" i="12" s="1"/>
  <c r="H344" i="8"/>
  <c r="I344" i="8"/>
  <c r="E26" i="9"/>
  <c r="F26" i="9"/>
  <c r="H46" i="1"/>
  <c r="H38" i="1"/>
  <c r="H38" i="10"/>
  <c r="H46" i="10"/>
  <c r="H389" i="8"/>
  <c r="I389" i="8"/>
  <c r="G26" i="6"/>
  <c r="H27" i="1"/>
  <c r="G9" i="6"/>
  <c r="F27" i="6"/>
  <c r="G27" i="6" s="1"/>
  <c r="I179" i="8"/>
  <c r="H179" i="8"/>
  <c r="H27" i="10"/>
  <c r="I622" i="4"/>
  <c r="I810" i="4" s="1"/>
  <c r="G280" i="8"/>
  <c r="I391" i="8"/>
  <c r="H391" i="8"/>
  <c r="F28" i="9"/>
  <c r="E28" i="9"/>
  <c r="F9" i="9"/>
  <c r="D27" i="9"/>
  <c r="E9" i="9"/>
  <c r="E29" i="9"/>
  <c r="F29" i="9"/>
  <c r="H192" i="13" l="1"/>
  <c r="H173" i="13"/>
  <c r="H153" i="13"/>
  <c r="H134" i="13"/>
  <c r="H114" i="13"/>
  <c r="H95" i="13"/>
  <c r="H75" i="13"/>
  <c r="H56" i="13"/>
  <c r="H35" i="13"/>
  <c r="H18" i="13"/>
  <c r="H175" i="13"/>
  <c r="H21" i="13"/>
  <c r="H187" i="13"/>
  <c r="H185" i="13"/>
  <c r="H170" i="13"/>
  <c r="H148" i="13"/>
  <c r="H146" i="13"/>
  <c r="H143" i="13"/>
  <c r="H131" i="13"/>
  <c r="H109" i="13"/>
  <c r="H107" i="13"/>
  <c r="H104" i="13"/>
  <c r="H92" i="13"/>
  <c r="H70" i="13"/>
  <c r="H68" i="13"/>
  <c r="H65" i="13"/>
  <c r="H53" i="13"/>
  <c r="H44" i="13"/>
  <c r="H32" i="13"/>
  <c r="H30" i="13"/>
  <c r="H28" i="13"/>
  <c r="H13" i="13"/>
  <c r="H180" i="13"/>
  <c r="H141" i="13"/>
  <c r="H102" i="13"/>
  <c r="H63" i="13"/>
  <c r="H25" i="13"/>
  <c r="H58" i="13"/>
  <c r="H37" i="13"/>
  <c r="H193" i="13"/>
  <c r="H177" i="13"/>
  <c r="H154" i="13"/>
  <c r="H138" i="13"/>
  <c r="H115" i="13"/>
  <c r="H99" i="13"/>
  <c r="H76" i="13"/>
  <c r="H60" i="13"/>
  <c r="H40" i="13"/>
  <c r="H19" i="13"/>
  <c r="H191" i="13"/>
  <c r="H174" i="13"/>
  <c r="H171" i="13"/>
  <c r="H152" i="13"/>
  <c r="H135" i="13"/>
  <c r="H132" i="13"/>
  <c r="H113" i="13"/>
  <c r="H96" i="13"/>
  <c r="H74" i="13"/>
  <c r="H57" i="13"/>
  <c r="H36" i="13"/>
  <c r="H33" i="13"/>
  <c r="H17" i="13"/>
  <c r="H136" i="13"/>
  <c r="H97" i="13"/>
  <c r="H188" i="13"/>
  <c r="H186" i="13"/>
  <c r="H184" i="13"/>
  <c r="H169" i="13"/>
  <c r="H149" i="13"/>
  <c r="H147" i="13"/>
  <c r="H145" i="13"/>
  <c r="H130" i="13"/>
  <c r="H110" i="13"/>
  <c r="H108" i="13"/>
  <c r="H106" i="13"/>
  <c r="H91" i="13"/>
  <c r="H71" i="13"/>
  <c r="H69" i="13"/>
  <c r="H67" i="13"/>
  <c r="H52" i="13"/>
  <c r="H31" i="13"/>
  <c r="H29" i="13"/>
  <c r="H14" i="13"/>
  <c r="H181" i="13"/>
  <c r="H142" i="13"/>
  <c r="H103" i="13"/>
  <c r="H64" i="13"/>
  <c r="H24" i="13"/>
  <c r="H77" i="13"/>
  <c r="H15" i="13"/>
  <c r="H61" i="13"/>
  <c r="H26" i="13"/>
  <c r="H194" i="13"/>
  <c r="H38" i="13"/>
  <c r="H116" i="13"/>
  <c r="H100" i="13"/>
  <c r="H78" i="13"/>
  <c r="H72" i="13"/>
  <c r="H150" i="13"/>
  <c r="H178" i="13"/>
  <c r="H39" i="13"/>
  <c r="H93" i="13"/>
  <c r="H111" i="13"/>
  <c r="H155" i="13"/>
  <c r="H139" i="13"/>
  <c r="H182" i="13"/>
  <c r="H189" i="13"/>
  <c r="H81" i="13"/>
  <c r="H22" i="13"/>
  <c r="H83" i="13"/>
  <c r="H42" i="13"/>
  <c r="H54" i="13"/>
  <c r="H85" i="13"/>
  <c r="D8" i="13" s="1"/>
  <c r="H118" i="13"/>
  <c r="H79" i="13"/>
  <c r="H46" i="13"/>
  <c r="C8" i="13" s="1"/>
  <c r="H122" i="13"/>
  <c r="H117" i="13"/>
  <c r="H196" i="13"/>
  <c r="H120" i="13"/>
  <c r="H157" i="13"/>
  <c r="H200" i="13"/>
  <c r="H159" i="13"/>
  <c r="H161" i="13"/>
  <c r="H195" i="13"/>
  <c r="H156" i="13"/>
  <c r="H198" i="13"/>
  <c r="H124" i="13"/>
  <c r="E8" i="13" s="1"/>
  <c r="H202" i="13"/>
  <c r="H8" i="13" s="1"/>
  <c r="H163" i="13"/>
  <c r="F8" i="13" s="1"/>
  <c r="J8" i="12"/>
  <c r="E27" i="9"/>
  <c r="F27" i="9"/>
  <c r="I280" i="8"/>
  <c r="H280" i="8"/>
  <c r="G392" i="8"/>
  <c r="I811" i="4"/>
  <c r="I812" i="4"/>
  <c r="H47" i="10"/>
  <c r="H50" i="10" s="1"/>
  <c r="H39" i="10"/>
  <c r="H40" i="10" s="1"/>
  <c r="H39" i="1"/>
  <c r="H40" i="1" s="1"/>
  <c r="H47" i="1"/>
  <c r="H50" i="1" s="1"/>
  <c r="I813" i="4" l="1"/>
  <c r="G395" i="8" s="1"/>
  <c r="I395" i="8" s="1"/>
  <c r="J8" i="13"/>
  <c r="H41" i="10"/>
  <c r="H42" i="10" s="1"/>
  <c r="H41" i="1"/>
  <c r="H42" i="1" s="1"/>
  <c r="H51" i="1"/>
  <c r="H52" i="1" s="1"/>
  <c r="H51" i="10"/>
  <c r="H52" i="10" s="1"/>
  <c r="I392" i="8"/>
  <c r="H392" i="8"/>
  <c r="D40" i="5"/>
  <c r="D31" i="9"/>
  <c r="G394" i="8"/>
  <c r="F31" i="6"/>
  <c r="G31" i="6" s="1"/>
  <c r="G393" i="8"/>
  <c r="F30" i="6"/>
  <c r="D39" i="5"/>
  <c r="D30" i="9"/>
  <c r="H395" i="8" l="1"/>
  <c r="D41" i="5"/>
  <c r="I49" i="1"/>
  <c r="I47" i="1"/>
  <c r="I51" i="1"/>
  <c r="I48" i="1"/>
  <c r="I46" i="1"/>
  <c r="I52" i="1" s="1"/>
  <c r="I50" i="1"/>
  <c r="I15" i="1"/>
  <c r="I23" i="1"/>
  <c r="I13" i="1"/>
  <c r="I41" i="1"/>
  <c r="I40" i="1"/>
  <c r="I25" i="1"/>
  <c r="I19" i="1"/>
  <c r="I12" i="1"/>
  <c r="I42" i="1" s="1"/>
  <c r="I17" i="1"/>
  <c r="I33" i="1"/>
  <c r="I18" i="1"/>
  <c r="I31" i="1"/>
  <c r="I21" i="1"/>
  <c r="I24" i="1"/>
  <c r="I34" i="1"/>
  <c r="I35" i="1"/>
  <c r="I29" i="1"/>
  <c r="I22" i="1"/>
  <c r="I26" i="1"/>
  <c r="I30" i="1"/>
  <c r="I14" i="1"/>
  <c r="I20" i="1"/>
  <c r="I28" i="1"/>
  <c r="I48" i="10"/>
  <c r="I49" i="10"/>
  <c r="I46" i="10"/>
  <c r="I52" i="10" s="1"/>
  <c r="I25" i="10"/>
  <c r="I21" i="10"/>
  <c r="I22" i="10"/>
  <c r="I31" i="10"/>
  <c r="I26" i="10"/>
  <c r="I15" i="10"/>
  <c r="I20" i="10"/>
  <c r="I35" i="10"/>
  <c r="I33" i="10"/>
  <c r="I14" i="10"/>
  <c r="I19" i="10"/>
  <c r="I23" i="10"/>
  <c r="I12" i="10"/>
  <c r="I42" i="10" s="1"/>
  <c r="I18" i="10"/>
  <c r="I24" i="10"/>
  <c r="I34" i="10"/>
  <c r="I29" i="10"/>
  <c r="I28" i="10"/>
  <c r="I30" i="10"/>
  <c r="I13" i="10"/>
  <c r="I17" i="10"/>
  <c r="E30" i="9"/>
  <c r="F30" i="9"/>
  <c r="D32" i="9"/>
  <c r="F32" i="9" s="1"/>
  <c r="I40" i="10"/>
  <c r="I47" i="10"/>
  <c r="H394" i="8"/>
  <c r="I394" i="8"/>
  <c r="G30" i="6"/>
  <c r="G32" i="6" s="1"/>
  <c r="F32" i="6"/>
  <c r="I51" i="10"/>
  <c r="E31" i="9"/>
  <c r="F31" i="9"/>
  <c r="I41" i="10"/>
  <c r="H393" i="8"/>
  <c r="I393" i="8"/>
  <c r="I50" i="10"/>
  <c r="E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A6" authorId="0" shapeId="0" xr:uid="{00000000-0006-0000-0000-000001000000}">
      <text>
        <r>
          <rPr>
            <sz val="9"/>
            <color indexed="81"/>
            <rFont val="Tahoma"/>
            <family val="2"/>
          </rPr>
          <t>ses:
Kommentarerna är markerade med en röd trekant.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100-000001000000}">
      <text>
        <r>
          <rPr>
            <sz val="9"/>
            <color indexed="81"/>
            <rFont val="Tahoma"/>
            <family val="2"/>
          </rPr>
          <t xml:space="preserve">ses:
Kostnadskalkylen ska innehålla filmens omedelbara produktionskostnader fram till den första visningskopian.
I kostnadskalkylen ska namnet på arbetstagaren/den som utför arbetet anges i den utsträckning som dessa personer är kända i ansökningsskedet.
Användningen av produktionsbolagets egen utrustning ska anges i kostnadskalkylen.
En förteckning över kostnaderna för material avsett för stiftelsens informationsverksamhet och kulturexport, som ska inkluderas i kostnadskalkylen, finns under punkt 1.4.6 i ansökningsanvisningen. Slutrapport.
</t>
        </r>
      </text>
    </comment>
    <comment ref="A14" authorId="1" shapeId="0" xr:uid="{00000000-0006-0000-0100-000002000000}">
      <text>
        <r>
          <rPr>
            <b/>
            <sz val="8"/>
            <color indexed="81"/>
            <rFont val="Tahoma"/>
            <family val="2"/>
          </rPr>
          <t>ses:</t>
        </r>
        <r>
          <rPr>
            <sz val="8"/>
            <color indexed="81"/>
            <rFont val="Tahoma"/>
            <family val="2"/>
          </rPr>
          <t xml:space="preserve">
Arbetet som ägare-producenten gör inom projektet ska anges som fast totalbelopp för ersättningen.</t>
        </r>
      </text>
    </comment>
    <comment ref="A16" authorId="1" shapeId="0" xr:uid="{00000000-0006-0000-0100-000003000000}">
      <text>
        <r>
          <rPr>
            <b/>
            <sz val="8"/>
            <color indexed="81"/>
            <rFont val="Tahoma"/>
            <family val="2"/>
          </rPr>
          <t>ses:</t>
        </r>
        <r>
          <rPr>
            <sz val="8"/>
            <color indexed="81"/>
            <rFont val="Tahoma"/>
            <family val="2"/>
          </rPr>
          <t xml:space="preserve">
Producentens lön anges här om lön betalas till producenten. Ägare-producentens andel anges under punkten ersättning till producenten.</t>
        </r>
      </text>
    </comment>
    <comment ref="A19" authorId="1" shapeId="0" xr:uid="{00000000-0006-0000-0100-00000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 authorId="1" shapeId="0" xr:uid="{00000000-0006-0000-0100-00000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 authorId="1" shapeId="0" xr:uid="{00000000-0006-0000-0100-00000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 authorId="1" shapeId="0" xr:uid="{00000000-0006-0000-0100-00000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 authorId="1" shapeId="0" xr:uid="{00000000-0006-0000-0100-00000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 authorId="1" shapeId="0" xr:uid="{00000000-0006-0000-0100-00000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7" authorId="1" shapeId="0" xr:uid="{00000000-0006-0000-0100-00000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0" authorId="1" shapeId="0" xr:uid="{00000000-0006-0000-0100-00000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3" authorId="1" shapeId="0" xr:uid="{00000000-0006-0000-0100-00000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6" authorId="1" shapeId="0" xr:uid="{8039E615-D10B-4D83-8B1D-F7B5DA7342E6}">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9" authorId="1" shapeId="0" xr:uid="{3E0FA99E-91E7-4525-8C9E-53227603892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2" authorId="1" shapeId="0" xr:uid="{00000000-0006-0000-0100-00000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5" authorId="1" shapeId="0" xr:uid="{00000000-0006-0000-0100-00000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8" authorId="1" shapeId="0" xr:uid="{00000000-0006-0000-0100-00000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1" authorId="1" shapeId="0" xr:uid="{00000000-0006-0000-0100-00001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4" authorId="1" shapeId="0" xr:uid="{00000000-0006-0000-0100-00001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7" authorId="1" shapeId="0" xr:uid="{00000000-0006-0000-0100-00001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0" authorId="1" shapeId="0" xr:uid="{00000000-0006-0000-0100-00001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3" authorId="1" shapeId="0" xr:uid="{00000000-0006-0000-0100-00001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6" authorId="1" shapeId="0" xr:uid="{00000000-0006-0000-0100-00001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51" authorId="1" shapeId="0" xr:uid="{00000000-0006-0000-0100-000016000000}">
      <text>
        <r>
          <rPr>
            <b/>
            <sz val="8"/>
            <color indexed="81"/>
            <rFont val="Tahoma"/>
            <family val="2"/>
          </rPr>
          <t>ses:</t>
        </r>
        <r>
          <rPr>
            <sz val="8"/>
            <color indexed="81"/>
            <rFont val="Tahoma"/>
            <family val="2"/>
          </rPr>
          <t xml:space="preserve">
Arbetet som ägare-producenten gör inom projektet ska anges som fast totalbelopp för ersättningen.</t>
        </r>
      </text>
    </comment>
    <comment ref="A153" authorId="1" shapeId="0" xr:uid="{00000000-0006-0000-0100-000017000000}">
      <text>
        <r>
          <rPr>
            <b/>
            <sz val="8"/>
            <color indexed="81"/>
            <rFont val="Tahoma"/>
            <family val="2"/>
          </rPr>
          <t>ses:</t>
        </r>
        <r>
          <rPr>
            <sz val="8"/>
            <color indexed="81"/>
            <rFont val="Tahoma"/>
            <family val="2"/>
          </rPr>
          <t xml:space="preserve">
Producentens lön anges här om lön betalas till producenten. Ägare-producentens andel anges under punkten ersättning till producenten.</t>
        </r>
      </text>
    </comment>
    <comment ref="A156" authorId="1" shapeId="0" xr:uid="{00000000-0006-0000-0100-000018000000}">
      <text>
        <r>
          <rPr>
            <b/>
            <sz val="8"/>
            <color indexed="81"/>
            <rFont val="Tahoma"/>
            <family val="2"/>
          </rPr>
          <t xml:space="preserve">ses:
</t>
        </r>
        <r>
          <rPr>
            <sz val="8"/>
            <color indexed="81"/>
            <rFont val="Tahoma"/>
            <family val="2"/>
          </rPr>
          <t xml:space="preserve">Om den som utför arbetet inte har ett anställningsförhållande ska du ange totalsumman på raden Namn och ange 0 % för socialförsäkringsavgifterna.
</t>
        </r>
      </text>
    </comment>
    <comment ref="A159" authorId="1" shapeId="0" xr:uid="{00000000-0006-0000-0100-00001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2" authorId="1" shapeId="0" xr:uid="{00000000-0006-0000-0100-00001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5" authorId="1" shapeId="0" xr:uid="{00000000-0006-0000-0100-00001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8" authorId="1" shapeId="0" xr:uid="{00000000-0006-0000-0100-00001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71" authorId="1" shapeId="0" xr:uid="{00000000-0006-0000-0100-00001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74" authorId="1" shapeId="0" xr:uid="{00000000-0006-0000-0100-00001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77" authorId="1" shapeId="0" xr:uid="{9B428912-9B2C-4F36-92CE-AF0AA4F7E9E9}">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0" authorId="1" shapeId="0" xr:uid="{A1AAAB88-D496-4D67-88BB-95792395FF5B}">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3" authorId="1" shapeId="0" xr:uid="{00000000-0006-0000-0100-00001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6" authorId="1" shapeId="0" xr:uid="{00000000-0006-0000-0100-00002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0" authorId="1" shapeId="0" xr:uid="{00000000-0006-0000-0100-000021000000}">
      <text>
        <r>
          <rPr>
            <b/>
            <sz val="8"/>
            <color indexed="81"/>
            <rFont val="Tahoma"/>
            <family val="2"/>
          </rPr>
          <t>ses:</t>
        </r>
        <r>
          <rPr>
            <sz val="8"/>
            <color indexed="81"/>
            <rFont val="Tahoma"/>
            <family val="2"/>
          </rPr>
          <t xml:space="preserve">
jOm den som utför arbetet inte har ett anställningsförhållande ska du ange totalsumman på raden Namn och ange 0 % för socialförsäkringsavgifterna.
</t>
        </r>
      </text>
    </comment>
    <comment ref="A193" authorId="1" shapeId="0" xr:uid="{00000000-0006-0000-0100-00002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6" authorId="1" shapeId="0" xr:uid="{00000000-0006-0000-0100-00002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9" authorId="1" shapeId="0" xr:uid="{00000000-0006-0000-0100-00002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2" authorId="1" shapeId="0" xr:uid="{00000000-0006-0000-0100-00002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5" authorId="1" shapeId="0" xr:uid="{00000000-0006-0000-0100-00002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9" authorId="1" shapeId="0" xr:uid="{00000000-0006-0000-0100-00002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12" authorId="1" shapeId="0" xr:uid="{00000000-0006-0000-0100-00002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15" authorId="1" shapeId="0" xr:uid="{00000000-0006-0000-0100-00002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1" authorId="1" shapeId="0" xr:uid="{00000000-0006-0000-0100-00002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4" authorId="1" shapeId="0" xr:uid="{00000000-0006-0000-0100-00002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7" authorId="1" shapeId="0" xr:uid="{00000000-0006-0000-0100-00002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0" authorId="1" shapeId="0" xr:uid="{00000000-0006-0000-0100-00002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3" authorId="1" shapeId="0" xr:uid="{00000000-0006-0000-0100-00002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6" authorId="1" shapeId="0" xr:uid="{00000000-0006-0000-0100-00003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9" authorId="1" shapeId="0" xr:uid="{00000000-0006-0000-0100-00003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2" authorId="1" shapeId="0" xr:uid="{00000000-0006-0000-0100-00003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5" authorId="1" shapeId="0" xr:uid="{00000000-0006-0000-0100-00003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9" authorId="1" shapeId="0" xr:uid="{00000000-0006-0000-0100-00003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2" authorId="1" shapeId="0" xr:uid="{00000000-0006-0000-0100-00003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5" authorId="1" shapeId="0" xr:uid="{00000000-0006-0000-0100-00003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69" authorId="1" shapeId="0" xr:uid="{00000000-0006-0000-0100-00003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2" authorId="1" shapeId="0" xr:uid="{00000000-0006-0000-0100-00003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5" authorId="1" shapeId="0" xr:uid="{00000000-0006-0000-0100-00003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8" authorId="1" shapeId="0" xr:uid="{00000000-0006-0000-0100-00003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1" authorId="1" shapeId="0" xr:uid="{00000000-0006-0000-0100-00003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4" authorId="1" shapeId="0" xr:uid="{00000000-0006-0000-0100-00003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7" authorId="1" shapeId="0" xr:uid="{00000000-0006-0000-0100-00003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0" authorId="1" shapeId="0" xr:uid="{00000000-0006-0000-0100-00003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3" authorId="1" shapeId="0" xr:uid="{00000000-0006-0000-0100-00003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6" authorId="1" shapeId="0" xr:uid="{00000000-0006-0000-0100-00004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9" authorId="1" shapeId="0" xr:uid="{00000000-0006-0000-0100-00004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2" authorId="1" shapeId="0" xr:uid="{00000000-0006-0000-0100-00004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5" authorId="1" shapeId="0" xr:uid="{00000000-0006-0000-0100-00004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8" authorId="1" shapeId="0" xr:uid="{00000000-0006-0000-0100-00004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1" authorId="1" shapeId="0" xr:uid="{00000000-0006-0000-0100-00004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4" authorId="1" shapeId="0" xr:uid="{00000000-0006-0000-0100-00004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7" authorId="1" shapeId="0" xr:uid="{00000000-0006-0000-0100-00004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1" authorId="1" shapeId="0" xr:uid="{00000000-0006-0000-0100-00004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4" authorId="1" shapeId="0" xr:uid="{00000000-0006-0000-0100-00004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7" authorId="1" shapeId="0" xr:uid="{00000000-0006-0000-0100-00004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0" authorId="1" shapeId="0" xr:uid="{00000000-0006-0000-0100-00004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3" authorId="1" shapeId="0" xr:uid="{00000000-0006-0000-0100-00004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6" authorId="1" shapeId="0" xr:uid="{00000000-0006-0000-0100-00004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9" authorId="1" shapeId="0" xr:uid="{00000000-0006-0000-0100-00004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3" authorId="1" shapeId="0" xr:uid="{00000000-0006-0000-0100-00004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6" authorId="1" shapeId="0" xr:uid="{00000000-0006-0000-0100-00005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9" authorId="1" shapeId="0" xr:uid="{00000000-0006-0000-0100-00005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2" authorId="1" shapeId="0" xr:uid="{00000000-0006-0000-0100-00005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6" authorId="1" shapeId="0" xr:uid="{00000000-0006-0000-0100-00005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9" authorId="1" shapeId="0" xr:uid="{00000000-0006-0000-0100-00005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2" authorId="1" shapeId="0" xr:uid="{00000000-0006-0000-0100-00005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5" authorId="1" shapeId="0" xr:uid="{00000000-0006-0000-0100-00005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8" authorId="1" shapeId="0" xr:uid="{00000000-0006-0000-0100-00005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86" authorId="1" shapeId="0" xr:uid="{00000000-0006-0000-0100-000058000000}">
      <text>
        <r>
          <rPr>
            <b/>
            <sz val="8"/>
            <color indexed="81"/>
            <rFont val="Tahoma"/>
            <family val="2"/>
          </rPr>
          <t>ses:</t>
        </r>
        <r>
          <rPr>
            <sz val="8"/>
            <color indexed="81"/>
            <rFont val="Tahoma"/>
            <family val="2"/>
          </rPr>
          <t xml:space="preserve">
lägg till skådespelare här
</t>
        </r>
      </text>
    </comment>
    <comment ref="A402" authorId="1" shapeId="0" xr:uid="{00000000-0006-0000-0100-000059000000}">
      <text>
        <r>
          <rPr>
            <b/>
            <sz val="8"/>
            <color indexed="81"/>
            <rFont val="Tahoma"/>
            <family val="2"/>
          </rPr>
          <t>ses:</t>
        </r>
        <r>
          <rPr>
            <sz val="8"/>
            <color indexed="81"/>
            <rFont val="Tahoma"/>
            <family val="2"/>
          </rPr>
          <t xml:space="preserve">
lägg till skådespelare här</t>
        </r>
      </text>
    </comment>
    <comment ref="A409" authorId="1" shapeId="0" xr:uid="{00000000-0006-0000-0100-00005A000000}">
      <text>
        <r>
          <rPr>
            <b/>
            <sz val="8"/>
            <color indexed="81"/>
            <rFont val="Tahoma"/>
            <family val="2"/>
          </rPr>
          <t>ses:</t>
        </r>
        <r>
          <rPr>
            <sz val="8"/>
            <color indexed="81"/>
            <rFont val="Tahoma"/>
            <family val="2"/>
          </rPr>
          <t xml:space="preserve">
lägg till assistenter här</t>
        </r>
      </text>
    </comment>
    <comment ref="A421" authorId="1" shapeId="0" xr:uid="{00000000-0006-0000-0100-00005B000000}">
      <text>
        <r>
          <rPr>
            <b/>
            <sz val="8"/>
            <color indexed="81"/>
            <rFont val="Tahoma"/>
            <family val="2"/>
          </rPr>
          <t>ses:</t>
        </r>
        <r>
          <rPr>
            <sz val="8"/>
            <color indexed="81"/>
            <rFont val="Tahoma"/>
            <family val="2"/>
          </rPr>
          <t xml:space="preserve">
lägg till rader här om det behövs</t>
        </r>
      </text>
    </comment>
    <comment ref="A423" authorId="1" shapeId="0" xr:uid="{00000000-0006-0000-0100-00005C000000}">
      <text>
        <r>
          <rPr>
            <b/>
            <sz val="8"/>
            <color indexed="81"/>
            <rFont val="Tahoma"/>
            <family val="2"/>
          </rPr>
          <t>ses:</t>
        </r>
        <r>
          <rPr>
            <sz val="8"/>
            <color indexed="81"/>
            <rFont val="Tahoma"/>
            <family val="2"/>
          </rPr>
          <t xml:space="preserve">
lägg till rader här om det behövs
</t>
        </r>
      </text>
    </comment>
    <comment ref="A431" authorId="1" shapeId="0" xr:uid="{00000000-0006-0000-0100-00005D000000}">
      <text>
        <r>
          <rPr>
            <b/>
            <sz val="8"/>
            <color indexed="81"/>
            <rFont val="Tahoma"/>
            <family val="2"/>
          </rPr>
          <t>ses:</t>
        </r>
        <r>
          <rPr>
            <sz val="8"/>
            <color indexed="81"/>
            <rFont val="Tahoma"/>
            <family val="2"/>
          </rPr>
          <t xml:space="preserve">
lägg till rader här om det behövs
</t>
        </r>
      </text>
    </comment>
    <comment ref="A448" authorId="1" shapeId="0" xr:uid="{00000000-0006-0000-0100-00005E000000}">
      <text>
        <r>
          <rPr>
            <b/>
            <sz val="8"/>
            <color indexed="81"/>
            <rFont val="Tahoma"/>
            <family val="2"/>
          </rPr>
          <t>ses:</t>
        </r>
        <r>
          <rPr>
            <sz val="8"/>
            <color indexed="81"/>
            <rFont val="Tahoma"/>
            <family val="2"/>
          </rPr>
          <t xml:space="preserve">
lägg till rader här om det behövs</t>
        </r>
      </text>
    </comment>
    <comment ref="A450" authorId="1" shapeId="0" xr:uid="{00000000-0006-0000-0100-00005F000000}">
      <text>
        <r>
          <rPr>
            <b/>
            <sz val="8"/>
            <color indexed="81"/>
            <rFont val="Tahoma"/>
            <family val="2"/>
          </rPr>
          <t>ses:</t>
        </r>
        <r>
          <rPr>
            <sz val="8"/>
            <color indexed="81"/>
            <rFont val="Tahoma"/>
            <family val="2"/>
          </rPr>
          <t xml:space="preserve">
lägg till rader här om det behövs
</t>
        </r>
      </text>
    </comment>
    <comment ref="A452" authorId="1" shapeId="0" xr:uid="{00000000-0006-0000-0100-000060000000}">
      <text>
        <r>
          <rPr>
            <b/>
            <sz val="8"/>
            <color indexed="81"/>
            <rFont val="Tahoma"/>
            <family val="2"/>
          </rPr>
          <t>ses:</t>
        </r>
        <r>
          <rPr>
            <sz val="8"/>
            <color indexed="81"/>
            <rFont val="Tahoma"/>
            <family val="2"/>
          </rPr>
          <t xml:space="preserve">
lägg till rader här om det behövs</t>
        </r>
      </text>
    </comment>
    <comment ref="A469" authorId="1" shapeId="0" xr:uid="{00000000-0006-0000-0100-000061000000}">
      <text>
        <r>
          <rPr>
            <b/>
            <sz val="8"/>
            <color indexed="81"/>
            <rFont val="Tahoma"/>
            <family val="2"/>
          </rPr>
          <t>ses:</t>
        </r>
        <r>
          <rPr>
            <sz val="8"/>
            <color indexed="81"/>
            <rFont val="Tahoma"/>
            <family val="2"/>
          </rPr>
          <t xml:space="preserve">
lägg till rader här om det behövs
</t>
        </r>
      </text>
    </comment>
    <comment ref="A484" authorId="1" shapeId="0" xr:uid="{00000000-0006-0000-0100-000062000000}">
      <text>
        <r>
          <rPr>
            <b/>
            <sz val="8"/>
            <color indexed="81"/>
            <rFont val="Tahoma"/>
            <family val="2"/>
          </rPr>
          <t>ses:</t>
        </r>
        <r>
          <rPr>
            <sz val="8"/>
            <color indexed="81"/>
            <rFont val="Tahoma"/>
            <family val="2"/>
          </rPr>
          <t xml:space="preserve">
lägg till rader här om det behövs
</t>
        </r>
      </text>
    </comment>
    <comment ref="A486" authorId="1" shapeId="0" xr:uid="{00000000-0006-0000-0100-000063000000}">
      <text>
        <r>
          <rPr>
            <b/>
            <sz val="8"/>
            <color indexed="81"/>
            <rFont val="Tahoma"/>
            <family val="2"/>
          </rPr>
          <t>ses:</t>
        </r>
        <r>
          <rPr>
            <sz val="8"/>
            <color indexed="81"/>
            <rFont val="Tahoma"/>
            <family val="2"/>
          </rPr>
          <t xml:space="preserve">
lägg till rader här om det behövs
</t>
        </r>
      </text>
    </comment>
    <comment ref="A495" authorId="1" shapeId="0" xr:uid="{00000000-0006-0000-0100-000064000000}">
      <text>
        <r>
          <rPr>
            <b/>
            <sz val="8"/>
            <color indexed="81"/>
            <rFont val="Tahoma"/>
            <family val="2"/>
          </rPr>
          <t>ses:</t>
        </r>
        <r>
          <rPr>
            <sz val="8"/>
            <color indexed="81"/>
            <rFont val="Tahoma"/>
            <family val="2"/>
          </rPr>
          <t xml:space="preserve">
lägg till rader här om det behövs
</t>
        </r>
      </text>
    </comment>
    <comment ref="A497" authorId="1" shapeId="0" xr:uid="{00000000-0006-0000-0100-000065000000}">
      <text>
        <r>
          <rPr>
            <b/>
            <sz val="8"/>
            <color indexed="81"/>
            <rFont val="Tahoma"/>
            <family val="2"/>
          </rPr>
          <t>ses:</t>
        </r>
        <r>
          <rPr>
            <sz val="8"/>
            <color indexed="81"/>
            <rFont val="Tahoma"/>
            <family val="2"/>
          </rPr>
          <t xml:space="preserve">
lägg till rader här om det behövs
</t>
        </r>
      </text>
    </comment>
    <comment ref="A499" authorId="1" shapeId="0" xr:uid="{00000000-0006-0000-0100-000066000000}">
      <text>
        <r>
          <rPr>
            <b/>
            <sz val="8"/>
            <color indexed="81"/>
            <rFont val="Tahoma"/>
            <family val="2"/>
          </rPr>
          <t>ses:</t>
        </r>
        <r>
          <rPr>
            <sz val="8"/>
            <color indexed="81"/>
            <rFont val="Tahoma"/>
            <family val="2"/>
          </rPr>
          <t xml:space="preserve">
lägg till rader här om det behövs
</t>
        </r>
      </text>
    </comment>
    <comment ref="A501" authorId="1" shapeId="0" xr:uid="{00000000-0006-0000-0100-000067000000}">
      <text>
        <r>
          <rPr>
            <b/>
            <sz val="8"/>
            <color indexed="81"/>
            <rFont val="Tahoma"/>
            <family val="2"/>
          </rPr>
          <t>ses:</t>
        </r>
        <r>
          <rPr>
            <sz val="8"/>
            <color indexed="81"/>
            <rFont val="Tahoma"/>
            <family val="2"/>
          </rPr>
          <t xml:space="preserve">
lägg till rader här om det behövs
</t>
        </r>
      </text>
    </comment>
    <comment ref="A528" authorId="1" shapeId="0" xr:uid="{00000000-0006-0000-0100-000068000000}">
      <text>
        <r>
          <rPr>
            <b/>
            <sz val="8"/>
            <color indexed="81"/>
            <rFont val="Tahoma"/>
            <family val="2"/>
          </rPr>
          <t>ses:</t>
        </r>
        <r>
          <rPr>
            <sz val="8"/>
            <color indexed="81"/>
            <rFont val="Tahoma"/>
            <family val="2"/>
          </rPr>
          <t xml:space="preserve">
ange egen utrustning tydligt</t>
        </r>
      </text>
    </comment>
    <comment ref="A536" authorId="1" shapeId="0" xr:uid="{00000000-0006-0000-0100-000069000000}">
      <text>
        <r>
          <rPr>
            <b/>
            <sz val="8"/>
            <color indexed="81"/>
            <rFont val="Tahoma"/>
            <family val="2"/>
          </rPr>
          <t>ses:</t>
        </r>
        <r>
          <rPr>
            <sz val="8"/>
            <color indexed="81"/>
            <rFont val="Tahoma"/>
            <family val="2"/>
          </rPr>
          <t xml:space="preserve">
ange egen utrustning tydligt</t>
        </r>
      </text>
    </comment>
    <comment ref="A543" authorId="1" shapeId="0" xr:uid="{00000000-0006-0000-0100-00006A000000}">
      <text>
        <r>
          <rPr>
            <b/>
            <sz val="8"/>
            <color indexed="81"/>
            <rFont val="Tahoma"/>
            <family val="2"/>
          </rPr>
          <t>ses:</t>
        </r>
        <r>
          <rPr>
            <sz val="8"/>
            <color indexed="81"/>
            <rFont val="Tahoma"/>
            <family val="2"/>
          </rPr>
          <t xml:space="preserve">
ange egen utrustning tydligt</t>
        </r>
      </text>
    </comment>
    <comment ref="A550" authorId="1" shapeId="0" xr:uid="{00000000-0006-0000-0100-00006B000000}">
      <text>
        <r>
          <rPr>
            <b/>
            <sz val="8"/>
            <color indexed="81"/>
            <rFont val="Tahoma"/>
            <family val="2"/>
          </rPr>
          <t>ses:</t>
        </r>
        <r>
          <rPr>
            <sz val="8"/>
            <color indexed="81"/>
            <rFont val="Tahoma"/>
            <family val="2"/>
          </rPr>
          <t xml:space="preserve">
ange egen utrustning tydligt</t>
        </r>
      </text>
    </comment>
    <comment ref="A553" authorId="1" shapeId="0" xr:uid="{00000000-0006-0000-0100-00006C000000}">
      <text>
        <r>
          <rPr>
            <b/>
            <sz val="8"/>
            <color indexed="81"/>
            <rFont val="Tahoma"/>
            <family val="2"/>
          </rPr>
          <t>ses:</t>
        </r>
        <r>
          <rPr>
            <sz val="8"/>
            <color indexed="81"/>
            <rFont val="Tahoma"/>
            <family val="2"/>
          </rPr>
          <t xml:space="preserve">
ange egen utrustning tydligt</t>
        </r>
      </text>
    </comment>
    <comment ref="A564" authorId="1" shapeId="0" xr:uid="{00000000-0006-0000-0100-00006D000000}">
      <text>
        <r>
          <rPr>
            <b/>
            <sz val="8"/>
            <color indexed="81"/>
            <rFont val="Tahoma"/>
            <family val="2"/>
          </rPr>
          <t>ses:</t>
        </r>
        <r>
          <rPr>
            <sz val="8"/>
            <color indexed="81"/>
            <rFont val="Tahoma"/>
            <family val="2"/>
          </rPr>
          <t xml:space="preserve">
ange egen utrustning tydligt</t>
        </r>
      </text>
    </comment>
    <comment ref="A625" authorId="1" shapeId="0" xr:uid="{00000000-0006-0000-0100-00006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28" authorId="1" shapeId="0" xr:uid="{00000000-0006-0000-0100-00006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1" authorId="1" shapeId="0" xr:uid="{00000000-0006-0000-0100-00007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4" authorId="1" shapeId="0" xr:uid="{00000000-0006-0000-0100-00007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7" authorId="1" shapeId="0" xr:uid="{00000000-0006-0000-0100-00007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65" authorId="1" shapeId="0" xr:uid="{00000000-0006-0000-0100-00007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68" authorId="1" shapeId="0" xr:uid="{00000000-0006-0000-0100-00007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71" authorId="1" shapeId="0" xr:uid="{00000000-0006-0000-0100-00007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77" authorId="1" shapeId="0" xr:uid="{00000000-0006-0000-0100-00007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06" authorId="1" shapeId="0" xr:uid="{00000000-0006-0000-0100-00007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08" authorId="1" shapeId="0" xr:uid="{00000000-0006-0000-0100-00007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0" authorId="1" shapeId="0" xr:uid="{00000000-0006-0000-0100-00007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2" authorId="1" shapeId="0" xr:uid="{00000000-0006-0000-0100-00007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4" authorId="1" shapeId="0" xr:uid="{00000000-0006-0000-0100-00007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769" authorId="1" shapeId="0" xr:uid="{00000000-0006-0000-0100-00007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1" authorId="1" shapeId="0" xr:uid="{00000000-0006-0000-0100-00007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3" authorId="1" shapeId="0" xr:uid="{00000000-0006-0000-0100-00007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5" authorId="1" shapeId="0" xr:uid="{00000000-0006-0000-0100-00007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7" authorId="1" shapeId="0" xr:uid="{00000000-0006-0000-0100-00008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10" authorId="1" shapeId="0" xr:uid="{00000000-0006-0000-0100-000081000000}">
      <text>
        <r>
          <rPr>
            <b/>
            <sz val="8"/>
            <color indexed="81"/>
            <rFont val="Tahoma"/>
            <family val="2"/>
          </rPr>
          <t>ses:</t>
        </r>
        <r>
          <rPr>
            <sz val="8"/>
            <color indexed="81"/>
            <rFont val="Tahoma"/>
            <family val="2"/>
          </rPr>
          <t xml:space="preserve">
tuotanto-, jälkituotanto- ja muut kulut yhteensä</t>
        </r>
      </text>
    </comment>
    <comment ref="A811" authorId="1" shapeId="0" xr:uid="{00000000-0006-0000-0100-000082000000}">
      <text>
        <r>
          <rPr>
            <b/>
            <sz val="8"/>
            <color indexed="81"/>
            <rFont val="Tahoma"/>
            <family val="2"/>
          </rPr>
          <t>ses:</t>
        </r>
        <r>
          <rPr>
            <sz val="8"/>
            <color indexed="81"/>
            <rFont val="Tahoma"/>
            <family val="2"/>
          </rPr>
          <t xml:space="preserve">
hallintokulut korkeintaan 5%, merkitse soluun G740</t>
        </r>
      </text>
    </comment>
    <comment ref="A812" authorId="1" shapeId="0" xr:uid="{00000000-0006-0000-0100-000083000000}">
      <text>
        <r>
          <rPr>
            <b/>
            <sz val="8"/>
            <color indexed="81"/>
            <rFont val="Tahoma"/>
            <family val="2"/>
          </rPr>
          <t>ses:</t>
        </r>
        <r>
          <rPr>
            <sz val="8"/>
            <color indexed="81"/>
            <rFont val="Tahoma"/>
            <family val="2"/>
          </rPr>
          <t xml:space="preserve">
en reservering på 7–10 % för oförutsedda utgifter, ange till cell G741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Koskelo</author>
  </authors>
  <commentList>
    <comment ref="G3" authorId="0" shapeId="0" xr:uid="{B00D20C7-EE48-4F8E-BE54-BADF9588FFCF}">
      <text>
        <r>
          <rPr>
            <sz val="9"/>
            <color indexed="81"/>
            <rFont val="Tahoma"/>
            <family val="2"/>
          </rPr>
          <t xml:space="preserve">Datera finansieringsplanen. Kom ihåg att ändra datumet, då du gör en ny version av finansieringsplanen. 
Specificera varje finansiär (kolumn C) och euro-belopp (kolumn F) på egen rad. 
Lägg till rader vid behov. 
</t>
        </r>
        <r>
          <rPr>
            <b/>
            <sz val="9"/>
            <color indexed="81"/>
            <rFont val="Tahoma"/>
            <family val="2"/>
          </rPr>
          <t xml:space="preserve">
</t>
        </r>
        <r>
          <rPr>
            <sz val="9"/>
            <color indexed="81"/>
            <rFont val="Tahoma"/>
            <family val="2"/>
          </rPr>
          <t>Instruktioner för att deaktivera skyddet finns i tabellen Instruktioner.</t>
        </r>
        <r>
          <rPr>
            <b/>
            <sz val="9"/>
            <color indexed="81"/>
            <rFont val="Tahoma"/>
            <family val="2"/>
          </rPr>
          <t xml:space="preserve">
</t>
        </r>
      </text>
    </comment>
    <comment ref="B9" authorId="0" shapeId="0" xr:uid="{A167EBD1-33B9-49F6-A80D-410A273FD78E}">
      <text>
        <r>
          <rPr>
            <sz val="9"/>
            <color indexed="81"/>
            <rFont val="Tahoma"/>
            <family val="2"/>
          </rPr>
          <t xml:space="preserve">Om filmen fått flera än 3 utvecklingsstöd, lägg till rader. </t>
        </r>
      </text>
    </comment>
    <comment ref="C15" authorId="0" shapeId="0" xr:uid="{5A057C9A-053A-4DC8-B60E-BD44432B9866}">
      <text>
        <r>
          <rPr>
            <sz val="9"/>
            <color indexed="81"/>
            <rFont val="Tahoma"/>
            <family val="2"/>
          </rPr>
          <t xml:space="preserve">Specificera varje finansiär (kolumn C) och euro-belopp (kolumn F) på egen rad. 
Lägg till rader vid behov.
</t>
        </r>
      </text>
    </comment>
    <comment ref="C23" authorId="0" shapeId="0" xr:uid="{9CA3AB48-0DEA-4835-8325-200E4ADECBA2}">
      <text>
        <r>
          <rPr>
            <sz val="9"/>
            <color indexed="81"/>
            <rFont val="Tahoma"/>
            <family val="2"/>
          </rPr>
          <t xml:space="preserve">Erittele jokainen rahoittaja (sarake C) ja euromäärä (sarake F) omalle rivilleen. 
Lisää rivejä tarvittaessa.
</t>
        </r>
      </text>
    </comment>
    <comment ref="C30" authorId="0" shapeId="0" xr:uid="{CCEAF806-BE17-4DC7-A8B4-D9878DB1E945}">
      <text>
        <r>
          <rPr>
            <sz val="9"/>
            <color indexed="81"/>
            <rFont val="Tahoma"/>
            <family val="2"/>
          </rPr>
          <t xml:space="preserve">Specificera varje finansiär (kolumn C) och euro-belopp (kolumn F) på egen rad. 
Lägg till rader vid behov.
</t>
        </r>
      </text>
    </comment>
    <comment ref="C36" authorId="0" shapeId="0" xr:uid="{C89692A0-A8D7-454F-BD48-61C2C113D316}">
      <text>
        <r>
          <rPr>
            <sz val="9"/>
            <color indexed="81"/>
            <rFont val="Tahoma"/>
            <family val="2"/>
          </rPr>
          <t xml:space="preserve">Specificera varje finansiär (kolumn C) och euro-belopp (kolumn F) på egen rad. 
Lägg till rader vid behov.
</t>
        </r>
      </text>
    </comment>
    <comment ref="C45" authorId="0" shapeId="0" xr:uid="{897C120F-8E94-4078-8947-770B01A4013E}">
      <text>
        <r>
          <rPr>
            <sz val="9"/>
            <color indexed="81"/>
            <rFont val="Tahoma"/>
            <family val="2"/>
          </rPr>
          <t xml:space="preserve">Specificera varje finansiär (kolumn C) och euro-belopp (kolumn F) på egen rad. 
Lägg till rader vid behov.
</t>
        </r>
      </text>
    </comment>
    <comment ref="D53" authorId="0" shapeId="0" xr:uid="{7A13619F-608C-4E47-90EB-550E75A21FFA}">
      <text>
        <r>
          <rPr>
            <sz val="9"/>
            <color indexed="81"/>
            <rFont val="Tahoma"/>
            <family val="2"/>
          </rPr>
          <t xml:space="preserve">Tukioppaan kohdassa Tuotantotukisopimus - Rahoitussuunnitelma kerrotaan mistä tuotantoyhtiön omarahoitus voi koostua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C3" authorId="0" shapeId="0" xr:uid="{00000000-0006-0000-0500-000001000000}">
      <text>
        <r>
          <rPr>
            <sz val="9"/>
            <color indexed="81"/>
            <rFont val="Tahoma"/>
            <family val="2"/>
          </rPr>
          <t>Taulukko on suojattu ja pääsy sallittu vain niihin soluihin, joita täyttäminen edellyttää
Täytettävät solut merkitty sinisellä pohjavärillä.
Ohjeet lomakkeen käyttämiseen ovat taulukossa Ohjeet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C3" authorId="0" shapeId="0" xr:uid="{B100D355-9881-45ED-9D12-31DEC94E9C30}">
      <text>
        <r>
          <rPr>
            <sz val="9"/>
            <color indexed="81"/>
            <rFont val="Tahoma"/>
            <family val="2"/>
          </rPr>
          <t>Tabellen är skyddad och åtkomst tillåts endast till cellerna som måste fyllas.
Celler som ska fyllas är markerade med en blå basfärg.
För instruktioner om hur du använder formuläret, se Anvisningar.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600-000001000000}">
      <text>
        <r>
          <rPr>
            <b/>
            <sz val="9"/>
            <color indexed="81"/>
            <rFont val="Tahoma"/>
            <family val="2"/>
          </rPr>
          <t>ses:</t>
        </r>
        <r>
          <rPr>
            <sz val="9"/>
            <color indexed="81"/>
            <rFont val="Tahoma"/>
            <family val="2"/>
          </rPr>
          <t xml:space="preserve">
Likviditetsplanen (kassaflödesplan) visar till produktionsbolaget och finansiärerna på månadsnivå att den till produktionen inkommande finansieringen täcker produktionens månadsvisa kostnader. Om månadens slutkassa är negativ ska stödmottagaren med en separat redovisning visa hur/med vilka medel man sköter förpliktelserna för de negativa månaderna.
När likviditetsplanen utarbetas ska man beakta att om stiftelsens 5:e betalningsrat som utgör 10 procent av understödet överstiger 20 000 euro, betalas mellanskillnaden i den 3:e betalningsraten.</t>
        </r>
      </text>
    </comment>
    <comment ref="B16" authorId="1" shapeId="0" xr:uid="{00000000-0006-0000-0600-000002000000}">
      <text>
        <r>
          <rPr>
            <b/>
            <sz val="8"/>
            <color indexed="81"/>
            <rFont val="Tahoma"/>
            <family val="2"/>
          </rPr>
          <t>ses:</t>
        </r>
        <r>
          <rPr>
            <sz val="8"/>
            <color indexed="81"/>
            <rFont val="Tahoma"/>
            <family val="2"/>
          </rPr>
          <t xml:space="preserve">
Lägg till nya rader här, om det behövs.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700-000001000000}">
      <text>
        <r>
          <rPr>
            <b/>
            <sz val="9"/>
            <color indexed="81"/>
            <rFont val="Tahoma"/>
            <family val="2"/>
          </rPr>
          <t xml:space="preserve">ses:
</t>
        </r>
        <r>
          <rPr>
            <sz val="9"/>
            <color indexed="81"/>
            <rFont val="Tahoma"/>
            <family val="2"/>
          </rPr>
          <t>Stödmottagaren är skyldig att lämna till stiftelsen en mellanrapport om produktionens framskridande när huvudinspelningsperioden eller den sista inspelningsperioden har avslutats. Mellanrapporten ska utarbetas enligt den mall som stiftelsen har bekräftat. Av mellanrapporten ska utfallet av produktionskostnaderna och finansieringen i förhållande till budgeten som specificerade belopp samt en uppskattning av kommande kostnader och finansiering framgå.
Mellanrapporten ska innehålla en skriftlig redogörelse av produktionens framskridande i förhållande till upplagda planer, återstående moment och tidsplanen för dessa samt väsentliga avvikelser från budgeten. För att godkänna mellanrapporten kan stiftelsen begära de tilläggsutredningar som stiftelsen behöver av stödmottagaren.</t>
        </r>
        <r>
          <rPr>
            <b/>
            <sz val="9"/>
            <color indexed="81"/>
            <rFont val="Tahoma"/>
            <family val="2"/>
          </rPr>
          <t xml:space="preserve">
</t>
        </r>
        <r>
          <rPr>
            <sz val="9"/>
            <color indexed="81"/>
            <rFont val="Tahoma"/>
            <family val="2"/>
          </rPr>
          <t xml:space="preserve">
Mellanrapporten ska intygas av bokföraren.</t>
        </r>
      </text>
    </comment>
    <comment ref="A44" authorId="1" shapeId="0" xr:uid="{00000000-0006-0000-0700-000002000000}">
      <text>
        <r>
          <rPr>
            <b/>
            <sz val="8"/>
            <color indexed="81"/>
            <rFont val="Tahoma"/>
            <family val="2"/>
          </rPr>
          <t>ses:</t>
        </r>
        <r>
          <rPr>
            <sz val="8"/>
            <color indexed="81"/>
            <rFont val="Tahoma"/>
            <family val="2"/>
          </rPr>
          <t xml:space="preserve">
tarvittaessa lisää rivejä tähän väliin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900-000001000000}">
      <text>
        <r>
          <rPr>
            <b/>
            <sz val="9"/>
            <color indexed="81"/>
            <rFont val="Tahoma"/>
            <family val="2"/>
          </rPr>
          <t>ses:</t>
        </r>
        <r>
          <rPr>
            <sz val="9"/>
            <color indexed="81"/>
            <rFont val="Tahoma"/>
            <family val="2"/>
          </rPr>
          <t xml:space="preserve">
Senast när slutrapporten lämnas in ska stödmottagaren ladda upp de slutgiltiga avtalen med andra finansiärer till ansökningens bilagor i den utsträckning som avtalet mellan stiftelsen och stödmottagaren har grundats på bindande bekräftelser.
Meddelande om att slutrapporten har laddats upp i ansökningens bilagor i det elektroniska ansökningssystemet ska skickas via e-post till adressen: pirjo.koskelo@ses.fi
Alla realiserade produktionskostnader som anges i slutrapporten ska vara betalda.
När ett finländskt produktionsbolag är huvudproducent i en internationell samproduktion ska man i slutrapporten presentera och lämna in alla utländska samproducenters slutrapporter som godkänts av bokförare.
Obs!
Det automatiska meddelandet om att slutrapporten fattas försvinner först när stiftelsen har godkänt slutrapporten och den sista raten av produktionsstödet har betalats.</t>
        </r>
      </text>
    </comment>
    <comment ref="A43" authorId="1" shapeId="0" xr:uid="{00000000-0006-0000-0900-000002000000}">
      <text>
        <r>
          <rPr>
            <b/>
            <sz val="8"/>
            <color indexed="81"/>
            <rFont val="Tahoma"/>
            <family val="2"/>
          </rPr>
          <t>ses:</t>
        </r>
        <r>
          <rPr>
            <sz val="8"/>
            <color indexed="81"/>
            <rFont val="Tahoma"/>
            <family val="2"/>
          </rPr>
          <t xml:space="preserve">
Lägg till nya rader här, om det behövs.
</t>
        </r>
      </text>
    </comment>
  </commentList>
</comments>
</file>

<file path=xl/sharedStrings.xml><?xml version="1.0" encoding="utf-8"?>
<sst xmlns="http://schemas.openxmlformats.org/spreadsheetml/2006/main" count="2076" uniqueCount="706">
  <si>
    <t>Finlands filmstiftelse</t>
  </si>
  <si>
    <t>FORMULÄR FÖR BUDGETERING, FINANSIERINGSPLAN OCH REDOVISNING</t>
  </si>
  <si>
    <t>I de olika tabellerna finns kommentarer med anvisningar om hur formuläret fylls i och hur man sköter ärenden med stiftelsen.</t>
  </si>
  <si>
    <t>Kommentarerna är markerade med en röd trekant, se nedan.</t>
  </si>
  <si>
    <t>Innehåller följande tabeller:</t>
  </si>
  <si>
    <t>1.</t>
  </si>
  <si>
    <t>Kostnadsspecifikation</t>
  </si>
  <si>
    <t>2.</t>
  </si>
  <si>
    <t>Sammanfattning av kostnaderna</t>
  </si>
  <si>
    <t>3.</t>
  </si>
  <si>
    <t>4.</t>
  </si>
  <si>
    <t>Finansieringsplan</t>
  </si>
  <si>
    <t>5.</t>
  </si>
  <si>
    <t>Finansieringsplan för internationella samproduktioner</t>
  </si>
  <si>
    <t>Likviditetsplan</t>
  </si>
  <si>
    <t>6.</t>
  </si>
  <si>
    <t>Mellanrapport</t>
  </si>
  <si>
    <t>7.</t>
  </si>
  <si>
    <t>Slutredovisningsspecifikation</t>
  </si>
  <si>
    <t>8.</t>
  </si>
  <si>
    <t>Slutrapport</t>
  </si>
  <si>
    <t>ANVISNINGAR OM HUR MAN FYLLER I OCH ANVÄNDER TABELLEN</t>
  </si>
  <si>
    <t>Skrivskydd</t>
  </si>
  <si>
    <t xml:space="preserve">Tabellerna är skrivskyddade och den sökande kan endast redigera de celler som ska fyllas i. </t>
  </si>
  <si>
    <t>Man kan till exempel inte lägga till eller ta bort rader utan att ta bort skrivskyddet.</t>
  </si>
  <si>
    <t>Skrivskyddet tas bort med följande kommandon:</t>
  </si>
  <si>
    <t>Verktyg</t>
  </si>
  <si>
    <t>Ta bort tabellens skrivskydd</t>
  </si>
  <si>
    <t>Skrivskyddet läggs till med följande kommandon:</t>
  </si>
  <si>
    <t>Skrivskydda tabellen</t>
  </si>
  <si>
    <t>Det är bra att ha på skrivskyddet alltid när detta är möjligt och endast ta bort skrivskyddet när det är nödvändigt.</t>
  </si>
  <si>
    <t>Allmänt om tabellerna Kostnadskalkyl, Kostnadsspecifikation och Sammanfattning</t>
  </si>
  <si>
    <t>Tabellen SPECIFIKATION är mastertabellen. Siffrorna överförs från denna tabell till de andra tabellerna.</t>
  </si>
  <si>
    <t>Längst upp i tabellen SAMMANFATTNING anges uppgifterna om filmen och uppgifterna överförs härifrån till de andra tabellerna.</t>
  </si>
  <si>
    <t>Om du tar bort eller lägger till rader i tabellen Specifikation måste du göra samma ändringar även i tabellen SlutredovisningSpecifikation.</t>
  </si>
  <si>
    <t xml:space="preserve">Tips: </t>
  </si>
  <si>
    <t>I stället för att ta bort rader kan du dölja onödiga rader eller ange 0 som radhöjd. Då undviker man att formlerna blir fel.</t>
  </si>
  <si>
    <t>Om möjligt ska du lägga till nya rader ”mellan” de celler som ska summeras. På så sätt behöver du inte korrigera formeln med</t>
  </si>
  <si>
    <t>nya rader.</t>
  </si>
  <si>
    <t>I kolumnerna K och L i tabellen Specifikation finns summaformler. Om du vill att dessa ska visas, utöka kolumnbredden från 0 till 8.</t>
  </si>
  <si>
    <t>Anvisning om ifyllande av tabellen Specifikation:</t>
  </si>
  <si>
    <t>antal</t>
  </si>
  <si>
    <t>enhet</t>
  </si>
  <si>
    <t>X</t>
  </si>
  <si>
    <t>värde/enhet</t>
  </si>
  <si>
    <t>totalt</t>
  </si>
  <si>
    <t>kostnader tot.</t>
  </si>
  <si>
    <r>
      <rPr>
        <sz val="11"/>
        <rFont val="Arial Narrow"/>
        <family val="2"/>
      </rPr>
      <t>1) I kolumnen Antal måste du alltid ange en siffra för att multiplikationsformeln ska fungera. Siffran kan vara 1.</t>
    </r>
  </si>
  <si>
    <t>2) I kolumnen Enhet kan du ange en enhet, till exempel minuter, timme, dag, km, personer.</t>
  </si>
  <si>
    <t xml:space="preserve">3) I kolumnen X kan du ange en multiplikator om du vill räkna till exempel antalet anställda x antalet nätter x pris/natt. </t>
  </si>
  <si>
    <t>4) Värde/enhet – Också obligatorisk, vid sidan av kolumnen Antal, behövs för att multiplikationsformeln ska fungera.</t>
  </si>
  <si>
    <t>Om att ange löner</t>
  </si>
  <si>
    <t>Om den som utför arbetet inte är anställd av produktionsbolaget ska du ange totalsumman på raden ”namn” och ange 0 (noll) för</t>
  </si>
  <si>
    <t>semesterersättning och lagstadgade socialförsäkringsavgifter. Detta gäller till exempel arbeten som görs som underleverans och arbets- och nyttjandeersättningar.</t>
  </si>
  <si>
    <t xml:space="preserve">Semesterersättning och socialförsäkringsavgifter anges på separata rader i kolumnen ”Antal” i procent (du behöver inte skriva ut procenttecknet, </t>
  </si>
  <si>
    <t>det kommer automatiskt).</t>
  </si>
  <si>
    <t>Om du inte vill specificera semesterersättningen ska du på raden för socialförsäkringsavgifter i kolumnen ”Antal” ange summan för semesterersättningen och</t>
  </si>
  <si>
    <t>socialförsäkringsavgifterna i procent (du behöver inte skriva ut procenttecknet, det kommer automatiskt).</t>
  </si>
  <si>
    <t>FINANSIERINGSPLAN FÖR INTERNATIONELLA SAMPRODUKTIONER</t>
  </si>
  <si>
    <t>Tabellerna är skrivskyddade och den sökande kan endast redigera de celler som ska fyllas i.  Borttagning av skrivskyddet, se ovan.</t>
  </si>
  <si>
    <t>I tabellen finns plats för fem producenter. Om det finns fler producenter, lägg till dem genom att ta bort skrivskyddet.</t>
  </si>
  <si>
    <t>KOSTNADSKALKYL</t>
  </si>
  <si>
    <t>Produktionsbolag:</t>
  </si>
  <si>
    <t>Filmtitel:</t>
  </si>
  <si>
    <t>Budgetdatum</t>
  </si>
  <si>
    <t>01</t>
  </si>
  <si>
    <t>MANUS OCH RÄTTIGHETER</t>
  </si>
  <si>
    <t>namn</t>
  </si>
  <si>
    <t>Dramaturger</t>
  </si>
  <si>
    <t>Övriga</t>
  </si>
  <si>
    <t>MANUS OCH RÄTTIGHETER TOTALT</t>
  </si>
  <si>
    <t>02</t>
  </si>
  <si>
    <t>PRODUKTIONSFÖRBEREDELSE PERSONAL</t>
  </si>
  <si>
    <t>Ersättning till producent</t>
  </si>
  <si>
    <t>Producent (avlönad, ej ägare)</t>
  </si>
  <si>
    <t>semesterersättning</t>
  </si>
  <si>
    <t>socialförsäkringsavgifter</t>
  </si>
  <si>
    <t>Produktionschef</t>
  </si>
  <si>
    <t>Produktionskoordinator</t>
  </si>
  <si>
    <t>Regissör</t>
  </si>
  <si>
    <t>Regiassistent</t>
  </si>
  <si>
    <t>Fotograf</t>
  </si>
  <si>
    <t>Ljuddesigner</t>
  </si>
  <si>
    <t>Scenograf</t>
  </si>
  <si>
    <t>Kostymtecknare</t>
  </si>
  <si>
    <t>Organisatör</t>
  </si>
  <si>
    <t>Casting</t>
  </si>
  <si>
    <t>Scouting</t>
  </si>
  <si>
    <t>Produktionsekonomi</t>
  </si>
  <si>
    <t>VFX-design</t>
  </si>
  <si>
    <t>VFX-artist</t>
  </si>
  <si>
    <t>VFX-producent</t>
  </si>
  <si>
    <t>Postproduktionskoordinator</t>
  </si>
  <si>
    <t>Previz-artist</t>
  </si>
  <si>
    <t>Bildmanusartist</t>
  </si>
  <si>
    <t>Animerad film</t>
  </si>
  <si>
    <t>Animationstekniker</t>
  </si>
  <si>
    <t>Konstnärlig gestaltning</t>
  </si>
  <si>
    <t>Karaktärsdesign</t>
  </si>
  <si>
    <t>Bakgrundsdesign</t>
  </si>
  <si>
    <t>3D supervisor</t>
  </si>
  <si>
    <t>PRODUKTIONSFÖRBEREDELSE PERSONAL TOTALT</t>
  </si>
  <si>
    <t>03</t>
  </si>
  <si>
    <t>TRANSPORTER, RESOR OCH LOGI</t>
  </si>
  <si>
    <t>Resor</t>
  </si>
  <si>
    <t>Logi</t>
  </si>
  <si>
    <t>Produktionsbolagets egna bilar</t>
  </si>
  <si>
    <t>Bilhyror</t>
  </si>
  <si>
    <t>Bränslekostnader o.d. underhållskostnader</t>
  </si>
  <si>
    <t>Dagpenningar</t>
  </si>
  <si>
    <t>Km-ersättningar</t>
  </si>
  <si>
    <t>TRANSPORTER, RESOR OCH LOGI TOTALT</t>
  </si>
  <si>
    <t>04</t>
  </si>
  <si>
    <t>ÖVRIGA KOSTNADER, PRODUKTIONSFÖRBEREDELSE</t>
  </si>
  <si>
    <t>Provfilmningar</t>
  </si>
  <si>
    <r>
      <rPr>
        <sz val="10"/>
        <rFont val="Arial Narrow"/>
        <family val="2"/>
      </rPr>
      <t xml:space="preserve">utrustning </t>
    </r>
    <r>
      <rPr>
        <i/>
        <sz val="10"/>
        <color rgb="FF000000"/>
        <rFont val="Arial Narrow"/>
        <family val="2"/>
      </rPr>
      <t>egen/hyrd</t>
    </r>
    <r>
      <rPr>
        <i/>
        <sz val="8"/>
        <color rgb="FF000000"/>
        <rFont val="Arial Narrow"/>
        <family val="2"/>
      </rPr>
      <t>(välj ett alternativ)</t>
    </r>
  </si>
  <si>
    <t>material</t>
  </si>
  <si>
    <t>Testfilmningar</t>
  </si>
  <si>
    <r>
      <rPr>
        <sz val="10"/>
        <rFont val="Arial Narrow"/>
        <family val="2"/>
      </rPr>
      <t xml:space="preserve">kamerautrustning </t>
    </r>
    <r>
      <rPr>
        <i/>
        <sz val="10"/>
        <color rgb="FF000000"/>
        <rFont val="Arial Narrow"/>
        <family val="2"/>
      </rPr>
      <t xml:space="preserve">egen/hyrd </t>
    </r>
    <r>
      <rPr>
        <i/>
        <sz val="8"/>
        <color rgb="FF000000"/>
        <rFont val="Arial Narrow"/>
        <family val="2"/>
      </rPr>
      <t>(välj ett alternativ)</t>
    </r>
  </si>
  <si>
    <r>
      <rPr>
        <sz val="10"/>
        <rFont val="Arial Narrow"/>
        <family val="2"/>
      </rPr>
      <t xml:space="preserve">ljudutrustning </t>
    </r>
    <r>
      <rPr>
        <i/>
        <sz val="10"/>
        <color rgb="FF000000"/>
        <rFont val="Arial Narrow"/>
        <family val="2"/>
      </rPr>
      <t>egen/hyrd</t>
    </r>
    <r>
      <rPr>
        <i/>
        <sz val="8"/>
        <color rgb="FF000000"/>
        <rFont val="Arial Narrow"/>
        <family val="2"/>
      </rPr>
      <t>(välj ett alternativ)</t>
    </r>
  </si>
  <si>
    <r>
      <rPr>
        <sz val="10"/>
        <rFont val="Arial Narrow"/>
        <family val="2"/>
      </rPr>
      <t xml:space="preserve">ljussättningsutrustning </t>
    </r>
    <r>
      <rPr>
        <i/>
        <sz val="10"/>
        <color rgb="FF000000"/>
        <rFont val="Arial Narrow"/>
        <family val="2"/>
      </rPr>
      <t>egen/hyrd</t>
    </r>
    <r>
      <rPr>
        <i/>
        <sz val="8"/>
        <color rgb="FF000000"/>
        <rFont val="Arial Narrow"/>
        <family val="2"/>
      </rPr>
      <t>(välj ett alternativ)</t>
    </r>
  </si>
  <si>
    <t>digital enhet</t>
  </si>
  <si>
    <t>säkerhetskopiering</t>
  </si>
  <si>
    <t>Trailer</t>
  </si>
  <si>
    <t>Klippare</t>
  </si>
  <si>
    <t>Klippassistent</t>
  </si>
  <si>
    <t>off line-enhet</t>
  </si>
  <si>
    <t>animeringstester</t>
  </si>
  <si>
    <t>tekniska tester</t>
  </si>
  <si>
    <t>storyboard</t>
  </si>
  <si>
    <t>animatic</t>
  </si>
  <si>
    <t>licensavgifter</t>
  </si>
  <si>
    <t>Storyboard</t>
  </si>
  <si>
    <t>Översättningar</t>
  </si>
  <si>
    <t>Marknadsföringsbilder</t>
  </si>
  <si>
    <t>Presentationsmaterial</t>
  </si>
  <si>
    <t>Telefonkostnader</t>
  </si>
  <si>
    <t>Revision</t>
  </si>
  <si>
    <t>Juridiska tjänster</t>
  </si>
  <si>
    <t>Anskaffning av internationell finansiering</t>
  </si>
  <si>
    <t>resor</t>
  </si>
  <si>
    <t>logi</t>
  </si>
  <si>
    <t>deltagaravgifter</t>
  </si>
  <si>
    <t>dagpenningar</t>
  </si>
  <si>
    <t>översättningskostnader</t>
  </si>
  <si>
    <t>förhandlingskostnader</t>
  </si>
  <si>
    <t>post- och fraktkostnader</t>
  </si>
  <si>
    <t>telefonkostnader</t>
  </si>
  <si>
    <t>övriga kostnader</t>
  </si>
  <si>
    <t>ÖVRIGA KOSTNADER, PRODUKTIONSFÖRBEREDELSE TOTALT</t>
  </si>
  <si>
    <t>MANUS OCH PRODUKTIONSFÖRBEREDELSE TOTALT</t>
  </si>
  <si>
    <t>05</t>
  </si>
  <si>
    <t>FILMPERSONAL</t>
  </si>
  <si>
    <t>Produktion</t>
  </si>
  <si>
    <t>Produktionsassistent</t>
  </si>
  <si>
    <t>Inspelningschef</t>
  </si>
  <si>
    <t>Assisterande organisatör</t>
  </si>
  <si>
    <t>Catering</t>
  </si>
  <si>
    <t>Regi</t>
  </si>
  <si>
    <t>I regiassistent</t>
  </si>
  <si>
    <t>II regiassistent</t>
  </si>
  <si>
    <t>Scripta</t>
  </si>
  <si>
    <t>Koreograf</t>
  </si>
  <si>
    <t>Filmning</t>
  </si>
  <si>
    <t>I kameraass.</t>
  </si>
  <si>
    <t>II kameraass.</t>
  </si>
  <si>
    <t>Steadicamfotograf</t>
  </si>
  <si>
    <t>Videoassistent</t>
  </si>
  <si>
    <t>Chefselektriker</t>
  </si>
  <si>
    <t>Best boy</t>
  </si>
  <si>
    <t>Grip</t>
  </si>
  <si>
    <t>Ljuspraktikant</t>
  </si>
  <si>
    <t>Key grip</t>
  </si>
  <si>
    <t>Stillbildsfotograf</t>
  </si>
  <si>
    <t>Ljud</t>
  </si>
  <si>
    <t>I ljudtekniker</t>
  </si>
  <si>
    <t>II ljudtekniker</t>
  </si>
  <si>
    <t>Animering</t>
  </si>
  <si>
    <t>Huvudanimatör</t>
  </si>
  <si>
    <t>Animatör</t>
  </si>
  <si>
    <t>Animationsassistent</t>
  </si>
  <si>
    <t>Karaktärsmodellering</t>
  </si>
  <si>
    <t>Ansvarig layouttecknare</t>
  </si>
  <si>
    <t>Layouttecknare</t>
  </si>
  <si>
    <t>Bakgrundstecknare</t>
  </si>
  <si>
    <t>Huvudfärgläggare</t>
  </si>
  <si>
    <t>Färgläggare</t>
  </si>
  <si>
    <t>Läppsynk</t>
  </si>
  <si>
    <t>Simuleringar</t>
  </si>
  <si>
    <t>Skanning</t>
  </si>
  <si>
    <t>Dockdesigner</t>
  </si>
  <si>
    <t>Dockmakare</t>
  </si>
  <si>
    <t>Scenografi</t>
  </si>
  <si>
    <t>Scenografiassistent</t>
  </si>
  <si>
    <t>Rekvisitör</t>
  </si>
  <si>
    <t>Rekvisitaassistent</t>
  </si>
  <si>
    <t>Dekorbyggare</t>
  </si>
  <si>
    <t>Specialeffekter</t>
  </si>
  <si>
    <t>Kostym</t>
  </si>
  <si>
    <t>Kostymör</t>
  </si>
  <si>
    <t>Sömmerska</t>
  </si>
  <si>
    <t>Mask</t>
  </si>
  <si>
    <t>Maskör</t>
  </si>
  <si>
    <t>Maskassistent</t>
  </si>
  <si>
    <t>Frisör</t>
  </si>
  <si>
    <t>Frisyrassistent</t>
  </si>
  <si>
    <t>FILMPERSONAL TOTALT</t>
  </si>
  <si>
    <t>06</t>
  </si>
  <si>
    <t>SKÅDESPELARE</t>
  </si>
  <si>
    <t>Huvudroller</t>
  </si>
  <si>
    <t>royalty</t>
  </si>
  <si>
    <t>Övriga roller</t>
  </si>
  <si>
    <t>Assistenter</t>
  </si>
  <si>
    <t>lön</t>
  </si>
  <si>
    <t>SKÅDESPELARE TOTALT</t>
  </si>
  <si>
    <t>07</t>
  </si>
  <si>
    <t>Hyrbilar</t>
  </si>
  <si>
    <t>Andra hyrda transportmedel</t>
  </si>
  <si>
    <t>Resor/flyg-, tåg-, bussbiljetter</t>
  </si>
  <si>
    <t>Inspelningsgrupp</t>
  </si>
  <si>
    <t>Skådespelare</t>
  </si>
  <si>
    <t>pers.</t>
  </si>
  <si>
    <t>Kilometerersättningar</t>
  </si>
  <si>
    <t>km</t>
  </si>
  <si>
    <t>Parkering</t>
  </si>
  <si>
    <t>Taxiresor</t>
  </si>
  <si>
    <t>Frakt- och andra transportkostnader</t>
  </si>
  <si>
    <t>Kostnader för skador och reparationer</t>
  </si>
  <si>
    <t>08</t>
  </si>
  <si>
    <t>DEKOR OCH REKVISITA</t>
  </si>
  <si>
    <t>Dekor</t>
  </si>
  <si>
    <t>Rekvisita</t>
  </si>
  <si>
    <t>Fordon på bild</t>
  </si>
  <si>
    <t>Djur</t>
  </si>
  <si>
    <t>Lager/verkstad</t>
  </si>
  <si>
    <t>Försäkringar</t>
  </si>
  <si>
    <t>DEKOR OCH REKVISITA TOTALT</t>
  </si>
  <si>
    <t>09</t>
  </si>
  <si>
    <t>KOSTYM</t>
  </si>
  <si>
    <t>Rengörings- och tvättkostnader</t>
  </si>
  <si>
    <t>Fotografier</t>
  </si>
  <si>
    <t>KOSTYM TOTALT</t>
  </si>
  <si>
    <t>10</t>
  </si>
  <si>
    <t>SMINK, MASK OCH HÅR</t>
  </si>
  <si>
    <t>Möbelhyror (stolar, bord, speglar osv.)</t>
  </si>
  <si>
    <t>Redskap och tillbehör</t>
  </si>
  <si>
    <t>SMINK, MASK OCH HÅR TOTALT</t>
  </si>
  <si>
    <t>11</t>
  </si>
  <si>
    <t>STUDIOR OCH INSPELNINGSPLATSER</t>
  </si>
  <si>
    <t>Studiohyror</t>
  </si>
  <si>
    <t>Platshyror</t>
  </si>
  <si>
    <t>Inspelningstillstånd</t>
  </si>
  <si>
    <t>Parkering och trafikarrangemang</t>
  </si>
  <si>
    <t>Polis och bevakning</t>
  </si>
  <si>
    <t>El</t>
  </si>
  <si>
    <t>Städ</t>
  </si>
  <si>
    <t>Produktionskontor</t>
  </si>
  <si>
    <t>Hyra (inkl. inredning)</t>
  </si>
  <si>
    <t>(hyrd för produktionen)</t>
  </si>
  <si>
    <t>Telefon, post, fax m.m.</t>
  </si>
  <si>
    <t>Förbrukningsvaror</t>
  </si>
  <si>
    <t>Måltider på inspelningsplatsen</t>
  </si>
  <si>
    <t>Läkemedels- och sjukvårdskostnader</t>
  </si>
  <si>
    <t>Tidsfördriv och underhållning</t>
  </si>
  <si>
    <t>STUDIOR OCH INSPELNINGSPLATSER TOTALT</t>
  </si>
  <si>
    <t>12</t>
  </si>
  <si>
    <t>FILMTEKNISK UTRUSTNING</t>
  </si>
  <si>
    <t>Kamerautrustning</t>
  </si>
  <si>
    <r>
      <rPr>
        <i/>
        <sz val="10"/>
        <rFont val="Arial Narrow"/>
        <family val="2"/>
      </rPr>
      <t>Egen/hyrd</t>
    </r>
    <r>
      <rPr>
        <i/>
        <sz val="9"/>
        <color rgb="FF000000"/>
        <rFont val="Arial Narrow"/>
        <family val="2"/>
      </rPr>
      <t>(välj ett alternativ)</t>
    </r>
  </si>
  <si>
    <t>Kameror</t>
  </si>
  <si>
    <t>Objektiv och filter</t>
  </si>
  <si>
    <t>Kinohuvuden</t>
  </si>
  <si>
    <t>Videoassist</t>
  </si>
  <si>
    <t>Kameratillbehör</t>
  </si>
  <si>
    <t>Objektivtillbehör</t>
  </si>
  <si>
    <t>Tillbehör (dust-off, tejp osv.)</t>
  </si>
  <si>
    <t>Ljudutrustning</t>
  </si>
  <si>
    <t>Fältinspelningsutrustning</t>
  </si>
  <si>
    <t>Bandspelare/inspelare</t>
  </si>
  <si>
    <t>Mikrofonutrustning</t>
  </si>
  <si>
    <t>Mixer</t>
  </si>
  <si>
    <t>Akustik</t>
  </si>
  <si>
    <t>Tillbehör (batterier, tejp osv.)</t>
  </si>
  <si>
    <t>Ljussättningsutrustning</t>
  </si>
  <si>
    <t>Ljus</t>
  </si>
  <si>
    <t>Folier</t>
  </si>
  <si>
    <t>HMI-drifttimmar</t>
  </si>
  <si>
    <t>Tillbehör</t>
  </si>
  <si>
    <t>Fordon</t>
  </si>
  <si>
    <t>Dollys</t>
  </si>
  <si>
    <t>Banor</t>
  </si>
  <si>
    <t>Specialutrustning</t>
  </si>
  <si>
    <t>Kranar</t>
  </si>
  <si>
    <t>Lyftredskap för ljus</t>
  </si>
  <si>
    <t>Steadicam</t>
  </si>
  <si>
    <t>MoSys</t>
  </si>
  <si>
    <t>Aggregat</t>
  </si>
  <si>
    <t xml:space="preserve">Hyra </t>
  </si>
  <si>
    <t>Drifttimmar</t>
  </si>
  <si>
    <t>Km-ersättning</t>
  </si>
  <si>
    <t>Telefoner, radiotelefoner</t>
  </si>
  <si>
    <t>Annan specialutrustning</t>
  </si>
  <si>
    <t>egen</t>
  </si>
  <si>
    <t>hyrd</t>
  </si>
  <si>
    <t>Datautrustning</t>
  </si>
  <si>
    <t>Arbetsdatorer</t>
  </si>
  <si>
    <t>Arbetsstationer</t>
  </si>
  <si>
    <t>Licenser</t>
  </si>
  <si>
    <t>Renderfarm</t>
  </si>
  <si>
    <t>Intranät</t>
  </si>
  <si>
    <t>Internet</t>
  </si>
  <si>
    <t>Servrar</t>
  </si>
  <si>
    <t>Diskutrymme</t>
  </si>
  <si>
    <t>Lagringsutrustning</t>
  </si>
  <si>
    <t>Teckningsredskap</t>
  </si>
  <si>
    <t>Färger</t>
  </si>
  <si>
    <t>Celler</t>
  </si>
  <si>
    <t>Pappersmaterial</t>
  </si>
  <si>
    <t>Kopior</t>
  </si>
  <si>
    <t>Vaxer/rammaterial</t>
  </si>
  <si>
    <t>Reparationer och underhåll</t>
  </si>
  <si>
    <t>FILMTEKNISK UTRUSTNING TOTALT</t>
  </si>
  <si>
    <t>13</t>
  </si>
  <si>
    <t>MATERIALKOSTNADER</t>
  </si>
  <si>
    <t>Bildmaterial</t>
  </si>
  <si>
    <t>Bildnegativ 16 mm</t>
  </si>
  <si>
    <t>Bildnegativ 35 mm</t>
  </si>
  <si>
    <t>Bildband</t>
  </si>
  <si>
    <r>
      <rPr>
        <sz val="10"/>
        <rFont val="Arial Narrow"/>
        <family val="2"/>
      </rPr>
      <t xml:space="preserve">Hårddiskar </t>
    </r>
    <r>
      <rPr>
        <i/>
        <sz val="10"/>
        <color rgb="FF000000"/>
        <rFont val="Arial Narrow"/>
        <family val="2"/>
      </rPr>
      <t>egen/hyrd</t>
    </r>
    <r>
      <rPr>
        <sz val="10"/>
        <rFont val="Arial Narrow"/>
        <family val="2"/>
      </rPr>
      <t>(välj ett alternativ)</t>
    </r>
  </si>
  <si>
    <t>Säkerhetskopiering</t>
  </si>
  <si>
    <t>På inspelningsplatsen</t>
  </si>
  <si>
    <t>Vid postproduktionsenheten</t>
  </si>
  <si>
    <t>Säkerhetskopiering av ljud</t>
  </si>
  <si>
    <t>Fotograferingstillbehör</t>
  </si>
  <si>
    <t>MATERIALKOSTNADER TOTALT</t>
  </si>
  <si>
    <t>14</t>
  </si>
  <si>
    <t>LABORATORIUM OCH DIGITAL ENHET</t>
  </si>
  <si>
    <t>Negativframkallning</t>
  </si>
  <si>
    <t>Negativrengöring</t>
  </si>
  <si>
    <t>Arbetskopia</t>
  </si>
  <si>
    <t>Överföringar                                         Från film till video/digitalt format</t>
  </si>
  <si>
    <t xml:space="preserve">                                                  Kopior av video för offline</t>
  </si>
  <si>
    <t>Arkivering av kamerabild</t>
  </si>
  <si>
    <t>Överföringsmaterial</t>
  </si>
  <si>
    <t>Visningsversioner på inspelningsplatsen</t>
  </si>
  <si>
    <t>Visningsversioner digital enhet</t>
  </si>
  <si>
    <t>Visningsfiler</t>
  </si>
  <si>
    <t>LABORATORIUM OCH DIGITAL ENHET/PRODUKTION</t>
  </si>
  <si>
    <t>PRODUKTIONSKOSTNADER TOTALT</t>
  </si>
  <si>
    <t>15</t>
  </si>
  <si>
    <t>KLIPPNING OCH BILDBEHANDLING</t>
  </si>
  <si>
    <t>Grafiker</t>
  </si>
  <si>
    <t>Trickfilmfotograf</t>
  </si>
  <si>
    <t>Överföringar</t>
  </si>
  <si>
    <t>från video till video</t>
  </si>
  <si>
    <t>från video till dator</t>
  </si>
  <si>
    <t>överföringar av arkivmaterial</t>
  </si>
  <si>
    <t>Offline editing</t>
  </si>
  <si>
    <t>Online editing</t>
  </si>
  <si>
    <t>Laboratorium</t>
  </si>
  <si>
    <t>negativklippning</t>
  </si>
  <si>
    <t>negativsortering</t>
  </si>
  <si>
    <t>duplikat</t>
  </si>
  <si>
    <t>övertoningar, nedtoningar</t>
  </si>
  <si>
    <t>trick</t>
  </si>
  <si>
    <t>Digital bildbehandling</t>
  </si>
  <si>
    <t>färgkorrigering</t>
  </si>
  <si>
    <t>för- och eftertexter</t>
  </si>
  <si>
    <t>effekter</t>
  </si>
  <si>
    <t>annan bildkorrigering</t>
  </si>
  <si>
    <t>Bildkopior för ljudarbeten</t>
  </si>
  <si>
    <t>Resor, logi och taxiresor</t>
  </si>
  <si>
    <t>Frakt- och transportkostnader</t>
  </si>
  <si>
    <t>16</t>
  </si>
  <si>
    <t>EFTERBEARBETNING AV LJUD</t>
  </si>
  <si>
    <t>Ljudklippare</t>
  </si>
  <si>
    <t>Ljudassistent</t>
  </si>
  <si>
    <t>Ljudklippningsenheter</t>
  </si>
  <si>
    <t>Eftersynkning</t>
  </si>
  <si>
    <t>Ljudtekniker</t>
  </si>
  <si>
    <t>Eftersynkningsstudio</t>
  </si>
  <si>
    <t>Trampeffekter</t>
  </si>
  <si>
    <t>Trampare</t>
  </si>
  <si>
    <t>Studio</t>
  </si>
  <si>
    <t>Mix</t>
  </si>
  <si>
    <t>Slutmix</t>
  </si>
  <si>
    <t>TV-mix</t>
  </si>
  <si>
    <t>ME-mix</t>
  </si>
  <si>
    <t>Hastighetsändringar 24/25 fps</t>
  </si>
  <si>
    <t>Material</t>
  </si>
  <si>
    <t>dag</t>
  </si>
  <si>
    <t>EFTERBEARBETNING AV LJUD TOTALT</t>
  </si>
  <si>
    <t>17</t>
  </si>
  <si>
    <t>MUSIK</t>
  </si>
  <si>
    <t>Kompositör</t>
  </si>
  <si>
    <t>Arrangör</t>
  </si>
  <si>
    <t>Musiker</t>
  </si>
  <si>
    <t>Musikproducent</t>
  </si>
  <si>
    <t>Inspelningsstudio</t>
  </si>
  <si>
    <t>Instrumenthyra</t>
  </si>
  <si>
    <t>Upphovsrätt till verk (NCB/Teosto)</t>
  </si>
  <si>
    <t>musik som komponerats för filmen</t>
  </si>
  <si>
    <t>befintlig musik</t>
  </si>
  <si>
    <t>Nyttjanderätt till inspelningar</t>
  </si>
  <si>
    <t>MUSIK TOTALT</t>
  </si>
  <si>
    <t>18</t>
  </si>
  <si>
    <t>ÖVRIGA RÄTTIGHETER</t>
  </si>
  <si>
    <t>Rättigheter till bildinspelningar</t>
  </si>
  <si>
    <t>Rättigheter till konstverk</t>
  </si>
  <si>
    <t>Övriga (spel, serier, logotyper m.m.)</t>
  </si>
  <si>
    <t>ÖVRIGA RÄTTIGHETER TOTALT</t>
  </si>
  <si>
    <t>19</t>
  </si>
  <si>
    <t>KOPIERINGSKOSTNADER</t>
  </si>
  <si>
    <t>Filmkopia</t>
  </si>
  <si>
    <t>min.</t>
  </si>
  <si>
    <t>Breddning 16 mm -&gt; 35 mm</t>
  </si>
  <si>
    <t>Ljudnegativ</t>
  </si>
  <si>
    <t>Överföring och framkallning</t>
  </si>
  <si>
    <t>Synk av optiskt ljud</t>
  </si>
  <si>
    <t>0-kopia</t>
  </si>
  <si>
    <t>1:A visningskopia</t>
  </si>
  <si>
    <t>TV master</t>
  </si>
  <si>
    <t>Digital masterkopia</t>
  </si>
  <si>
    <t>DCDM master</t>
  </si>
  <si>
    <t>Textning till digital kopia</t>
  </si>
  <si>
    <t>Medier</t>
  </si>
  <si>
    <t>Visningar</t>
  </si>
  <si>
    <t>Översättningar och tidsinställning</t>
  </si>
  <si>
    <t>Textning</t>
  </si>
  <si>
    <t>DVD-kopior till finansiärer</t>
  </si>
  <si>
    <t>KOPIERINGSKOSTNADER TOTALT</t>
  </si>
  <si>
    <t>20</t>
  </si>
  <si>
    <t>MARKNADSFÖRINGSKOSTNADER UNDER PRODUKTIONEN</t>
  </si>
  <si>
    <t xml:space="preserve">Marknadsföringsplanering                     </t>
  </si>
  <si>
    <t xml:space="preserve">Grafisk design                          </t>
  </si>
  <si>
    <t>Informatör</t>
  </si>
  <si>
    <t>Internetdesign</t>
  </si>
  <si>
    <t>INFORMATION</t>
  </si>
  <si>
    <t>Pressträffar</t>
  </si>
  <si>
    <t>Pressmaterial</t>
  </si>
  <si>
    <t>Pressbroschyr</t>
  </si>
  <si>
    <t>Tillverkning</t>
  </si>
  <si>
    <t>Underhåll</t>
  </si>
  <si>
    <t>PR</t>
  </si>
  <si>
    <t>T-shirtar och andra reklamprodukter för produktionen</t>
  </si>
  <si>
    <t>PR-evenemang</t>
  </si>
  <si>
    <t>Företagssamarbete</t>
  </si>
  <si>
    <t>MARKNADSFÖRINGSKOSTNADER TOTALT</t>
  </si>
  <si>
    <t>21</t>
  </si>
  <si>
    <t xml:space="preserve">DIVERSE KOSTNADER </t>
  </si>
  <si>
    <t>Produktions- eller färdigställandeförsäkring</t>
  </si>
  <si>
    <t xml:space="preserve">                                            Materialförsäkring</t>
  </si>
  <si>
    <t>E&amp;O-försäkring</t>
  </si>
  <si>
    <t>registrering av ISAN-nummer</t>
  </si>
  <si>
    <t>Filmgranskningsbyrå</t>
  </si>
  <si>
    <t>Finansieringskostnader</t>
  </si>
  <si>
    <t>DIVERSE KOSTNADER TOTALT</t>
  </si>
  <si>
    <t>ÖVRIGA TOTALT</t>
  </si>
  <si>
    <t>MANUS OCH PRODUKTIONSFÖRBEREDELSE</t>
  </si>
  <si>
    <t>PRODUKTIONSKOSTNADER</t>
  </si>
  <si>
    <t>ADMINISTRATIVA KOSTNADER högst 5 %</t>
  </si>
  <si>
    <t xml:space="preserve">RESERVATION FÖR EXTRAORDINÄRA KOSTNADER 7–10 % </t>
  </si>
  <si>
    <t>SAMMANLAGDA KOSTNADER, TOTALT</t>
  </si>
  <si>
    <t>SAMMANFATTNING AV KOSTNADERNA</t>
  </si>
  <si>
    <t>Manus, datum</t>
  </si>
  <si>
    <t>Förhandsplanering:</t>
  </si>
  <si>
    <t>veckor</t>
  </si>
  <si>
    <t>Längd:</t>
  </si>
  <si>
    <t>Inspelningstid:</t>
  </si>
  <si>
    <t>dagar</t>
  </si>
  <si>
    <t>Inspelningsformat:</t>
  </si>
  <si>
    <t>POSTPRODUKTION:</t>
  </si>
  <si>
    <t>Visningsformat:</t>
  </si>
  <si>
    <t>PRODUKTION TOTALT</t>
  </si>
  <si>
    <t>POSTPRODUKTION TOTALT</t>
  </si>
  <si>
    <t>MARKNADSFÖRINGSKOSTNADER</t>
  </si>
  <si>
    <t>DIVERSE KOSTNADER</t>
  </si>
  <si>
    <t xml:space="preserve">PRODUKTIONSKOSTNADER </t>
  </si>
  <si>
    <t>RESERVATION FÖR EXTRAORDINÄRA KOSTNADER 7–10 %</t>
  </si>
  <si>
    <t>PRODUKTION</t>
  </si>
  <si>
    <t>POSTPRODUKTION</t>
  </si>
  <si>
    <t>ÖVRIGA</t>
  </si>
  <si>
    <t>Datum:</t>
  </si>
  <si>
    <t>Produktionsstöd</t>
  </si>
  <si>
    <t>Totalt</t>
  </si>
  <si>
    <t>LIKVIDITETSPLAN</t>
  </si>
  <si>
    <t>FINANSIERING</t>
  </si>
  <si>
    <t>mån./år</t>
  </si>
  <si>
    <t>INGÅENDE KASSA</t>
  </si>
  <si>
    <t>-</t>
  </si>
  <si>
    <t>Omnämnande av Finlands filmstiftelse</t>
  </si>
  <si>
    <t>HELA FINANSIERINGEN</t>
  </si>
  <si>
    <t>KOSTNADER</t>
  </si>
  <si>
    <t>BUDGET</t>
  </si>
  <si>
    <t>Manus och produktionsförberedelse</t>
  </si>
  <si>
    <t>Filmpersonal</t>
  </si>
  <si>
    <t>Transporter, resor och logi</t>
  </si>
  <si>
    <t>Dekor och rekvisita</t>
  </si>
  <si>
    <t>Smink, mask och hår</t>
  </si>
  <si>
    <t>Studior och inspelningsplatser</t>
  </si>
  <si>
    <t>Filmteknisk utrustning</t>
  </si>
  <si>
    <t>Materialkostnader</t>
  </si>
  <si>
    <t>Laboratorium och digital enhet</t>
  </si>
  <si>
    <t>Klippning och bildbehandling</t>
  </si>
  <si>
    <t>Efterbearbetning av ljud</t>
  </si>
  <si>
    <t>Musik</t>
  </si>
  <si>
    <t>Övriga rättigheter</t>
  </si>
  <si>
    <t>Kopieringskostnader</t>
  </si>
  <si>
    <t>Marknadsföringskostnader</t>
  </si>
  <si>
    <t>Diverse kostnader</t>
  </si>
  <si>
    <t>Administrativa kostnader</t>
  </si>
  <si>
    <t>Reservation för extraordinära kostnader</t>
  </si>
  <si>
    <t>TOTALKOSTNAD</t>
  </si>
  <si>
    <t>UTGÅENDE KASSA</t>
  </si>
  <si>
    <t>MELLANRAPPORT              för perioden:</t>
  </si>
  <si>
    <t>Sammanfattning av produktionskostnaderna</t>
  </si>
  <si>
    <t>utfall/</t>
  </si>
  <si>
    <t>kommande/</t>
  </si>
  <si>
    <t>kostnader</t>
  </si>
  <si>
    <t>budget</t>
  </si>
  <si>
    <t>skillnad</t>
  </si>
  <si>
    <t>betalda</t>
  </si>
  <si>
    <t>uppskattning</t>
  </si>
  <si>
    <t>+/-</t>
  </si>
  <si>
    <t>Laboratorium och digital enhet/produktion</t>
  </si>
  <si>
    <t>PRODUKTIONSFÖRBEREDELSE</t>
  </si>
  <si>
    <t>Administrativa kostnader högst 5 %</t>
  </si>
  <si>
    <t>Reservation för extraordinära kostnader 7–10 %</t>
  </si>
  <si>
    <t>SAMMANLAGD KOSTNAD TOTALT</t>
  </si>
  <si>
    <t>Finansiering</t>
  </si>
  <si>
    <t>utfall</t>
  </si>
  <si>
    <t>finansiering</t>
  </si>
  <si>
    <t>finansierings-</t>
  </si>
  <si>
    <t>plan</t>
  </si>
  <si>
    <t>FINANSIERING TOTALT</t>
  </si>
  <si>
    <t>Jag intygar att uppgifterna som jag har lämnat är korrekta.</t>
  </si>
  <si>
    <t>(Ort och datum)</t>
  </si>
  <si>
    <t>Producentens underskrift</t>
  </si>
  <si>
    <t>Bokförarens intygande</t>
  </si>
  <si>
    <t>BILAGOR</t>
  </si>
  <si>
    <t>Separat redovisning över väsentliga avvikelser mellan filmens budget och det uppskattade utfallet</t>
  </si>
  <si>
    <t>Fritt formulerad redovisning över produktionens genomförande hittills och återstående arbetsmoment och tidsplan.</t>
  </si>
  <si>
    <t>SLUTREDOVISNING SPECIFIKATION</t>
  </si>
  <si>
    <t>Realiserade kostnader</t>
  </si>
  <si>
    <t>Budgeterade kostnader</t>
  </si>
  <si>
    <t>Skillnad</t>
  </si>
  <si>
    <t>€</t>
  </si>
  <si>
    <t>%</t>
  </si>
  <si>
    <t>Producent (ej ägare)</t>
  </si>
  <si>
    <t>REALISERADE SOCIALFÖRSÄKRINGSAVGIFTER</t>
  </si>
  <si>
    <r>
      <rPr>
        <sz val="10"/>
        <rFont val="Arial Narrow"/>
        <family val="2"/>
      </rPr>
      <t xml:space="preserve">utrustning </t>
    </r>
    <r>
      <rPr>
        <i/>
        <sz val="10"/>
        <color rgb="FF000000"/>
        <rFont val="Arial Narrow"/>
        <family val="2"/>
      </rPr>
      <t>egen/hyrd</t>
    </r>
    <r>
      <rPr>
        <i/>
        <sz val="10"/>
        <color rgb="FF000000"/>
        <rFont val="Arial Narrow"/>
        <family val="2"/>
      </rPr>
      <t xml:space="preserve"> </t>
    </r>
  </si>
  <si>
    <r>
      <rPr>
        <sz val="10"/>
        <rFont val="Arial Narrow"/>
        <family val="2"/>
      </rPr>
      <t xml:space="preserve">kamerautrustning </t>
    </r>
    <r>
      <rPr>
        <i/>
        <sz val="10"/>
        <color rgb="FF000000"/>
        <rFont val="Arial Narrow"/>
        <family val="2"/>
      </rPr>
      <t>egen/hyrd</t>
    </r>
  </si>
  <si>
    <r>
      <rPr>
        <sz val="10"/>
        <rFont val="Arial Narrow"/>
        <family val="2"/>
      </rPr>
      <t xml:space="preserve">ljudutrustning </t>
    </r>
    <r>
      <rPr>
        <i/>
        <sz val="10"/>
        <color rgb="FF000000"/>
        <rFont val="Arial Narrow"/>
        <family val="2"/>
      </rPr>
      <t>egen/hyrd</t>
    </r>
  </si>
  <si>
    <r>
      <rPr>
        <sz val="10"/>
        <rFont val="Arial Narrow"/>
        <family val="2"/>
      </rPr>
      <t xml:space="preserve">ljussättningsutrustning </t>
    </r>
    <r>
      <rPr>
        <i/>
        <sz val="10"/>
        <color rgb="FF000000"/>
        <rFont val="Arial Narrow"/>
        <family val="2"/>
      </rPr>
      <t>egen/hyrd</t>
    </r>
  </si>
  <si>
    <t>Ljudarbetsstation</t>
  </si>
  <si>
    <t>Tramp</t>
  </si>
  <si>
    <t>Rättigheter till bildinspelningar, konstverk osv.</t>
  </si>
  <si>
    <t>Digital kopia</t>
  </si>
  <si>
    <t>Materialförsäkring</t>
  </si>
  <si>
    <t xml:space="preserve">ADMINISTRATIVA KOSTNADER högst 5 %                                             </t>
  </si>
  <si>
    <t>Realiserad</t>
  </si>
  <si>
    <t xml:space="preserve">RESERVATION FÖR EXTRAORDINÄRA KOSTNADER 7–10 %               </t>
  </si>
  <si>
    <t>SLUTRAPPORT</t>
  </si>
  <si>
    <t>finansieringsplan</t>
  </si>
  <si>
    <t>SLUTREDOVISNINGAR</t>
  </si>
  <si>
    <r>
      <rPr>
        <sz val="9"/>
        <rFont val="Arial Narrow"/>
        <family val="2"/>
      </rPr>
      <t xml:space="preserve">Kostnadsspecifikationen som ges i slutredovisningen ska vara specificerad, </t>
    </r>
    <r>
      <rPr>
        <b/>
        <sz val="9"/>
        <color rgb="FF000000"/>
        <rFont val="Arial Narrow"/>
        <family val="2"/>
      </rPr>
      <t>basera sig på betalda utgifter som finns med i bokföringen,</t>
    </r>
    <r>
      <rPr>
        <b/>
        <sz val="9"/>
        <color rgb="FF000000"/>
        <rFont val="Arial Narrow"/>
        <family val="2"/>
      </rPr>
      <t xml:space="preserve"> </t>
    </r>
  </si>
  <si>
    <t xml:space="preserve">basera sig på realiserade lagstadgade socialförsäkringsavgifter och den ska ha bestyrkts av bokföraren. </t>
  </si>
  <si>
    <r>
      <rPr>
        <sz val="9"/>
        <rFont val="Arial Narrow"/>
        <family val="2"/>
      </rPr>
      <t>Om det beviljade stödbeloppet uppgår till minst 20 000,00 euro ska kostnadsspecifikationen</t>
    </r>
    <r>
      <rPr>
        <b/>
        <sz val="9"/>
        <color rgb="FF000000"/>
        <rFont val="Arial Narrow"/>
        <family val="2"/>
      </rPr>
      <t xml:space="preserve"> ha verifierats av en auktoriserad revisor</t>
    </r>
    <r>
      <rPr>
        <sz val="9"/>
        <color rgb="FF000000"/>
        <rFont val="Arial Narrow"/>
        <family val="2"/>
      </rPr>
      <t>.</t>
    </r>
  </si>
  <si>
    <t xml:space="preserve">FINANCING PLAN </t>
  </si>
  <si>
    <t xml:space="preserve">Date: </t>
  </si>
  <si>
    <t>Currency:</t>
  </si>
  <si>
    <t>Page 1</t>
  </si>
  <si>
    <t>Name of the film</t>
  </si>
  <si>
    <t>Budget:</t>
  </si>
  <si>
    <t>Currency Rates:</t>
  </si>
  <si>
    <t>TOTAL FINANCING</t>
  </si>
  <si>
    <t>TOTAL EURO</t>
  </si>
  <si>
    <t xml:space="preserve">DELEGATE PRODUCER: </t>
  </si>
  <si>
    <t>Application</t>
  </si>
  <si>
    <t>Date of</t>
  </si>
  <si>
    <t>Status</t>
  </si>
  <si>
    <t>Country:</t>
  </si>
  <si>
    <t>EURO</t>
  </si>
  <si>
    <t>deadline</t>
  </si>
  <si>
    <t>confirmation</t>
  </si>
  <si>
    <r>
      <t xml:space="preserve">PUBLIC SUPPORT </t>
    </r>
    <r>
      <rPr>
        <sz val="11"/>
        <color indexed="30"/>
        <rFont val="Arial Narrow"/>
        <family val="2"/>
      </rPr>
      <t xml:space="preserve"> (Institutes, Funds)</t>
    </r>
  </si>
  <si>
    <t>% of total</t>
  </si>
  <si>
    <t>Finnish Film Foundation, development</t>
  </si>
  <si>
    <t>Finnish Film Foundation</t>
  </si>
  <si>
    <t>Total</t>
  </si>
  <si>
    <r>
      <t>TELEVISION</t>
    </r>
    <r>
      <rPr>
        <sz val="11"/>
        <color indexed="30"/>
        <rFont val="Arial Narrow"/>
        <family val="2"/>
      </rPr>
      <t xml:space="preserve"> (lisence, co-production)</t>
    </r>
  </si>
  <si>
    <r>
      <t xml:space="preserve">NATIONAL DISTRIBUTION </t>
    </r>
    <r>
      <rPr>
        <sz val="11"/>
        <color indexed="30"/>
        <rFont val="Arial Narrow"/>
        <family val="2"/>
      </rPr>
      <t>(or share if part of territory)</t>
    </r>
  </si>
  <si>
    <t>REGIONAL FUNDING</t>
  </si>
  <si>
    <r>
      <t>OTHER FINANCING</t>
    </r>
    <r>
      <rPr>
        <sz val="11"/>
        <color indexed="30"/>
        <rFont val="Arial Narrow"/>
        <family val="2"/>
      </rPr>
      <t xml:space="preserve"> (National Co-producers, Tax Schemes, In-kinds, Creative Europe, other)</t>
    </r>
  </si>
  <si>
    <r>
      <t xml:space="preserve">PRODUCTION COMPANY´S OWN INVESTMENT </t>
    </r>
    <r>
      <rPr>
        <sz val="11"/>
        <color indexed="30"/>
        <rFont val="Arial Narrow"/>
        <family val="2"/>
      </rPr>
      <t>(with breakdown of deferrals, other)</t>
    </r>
  </si>
  <si>
    <t>SUBTOTAL</t>
  </si>
  <si>
    <t>NORDIC FILM &amp;TV FUND</t>
  </si>
  <si>
    <t>Share %</t>
  </si>
  <si>
    <t>EURIMAGES</t>
  </si>
  <si>
    <t>INTERNATIONAL SALES  (share of Sales Agent mg)</t>
  </si>
  <si>
    <t>OTHER</t>
  </si>
  <si>
    <t>Total delegate producer´s financing</t>
  </si>
  <si>
    <t>Page 2</t>
  </si>
  <si>
    <t>CO-PRODUCER 1</t>
  </si>
  <si>
    <t>Total co-producers´s financing</t>
  </si>
  <si>
    <t>Page 3</t>
  </si>
  <si>
    <t>CO-PRODUCER 2</t>
  </si>
  <si>
    <t>Page 4</t>
  </si>
  <si>
    <t>CO-PRODUCER 3</t>
  </si>
  <si>
    <t>Page 5</t>
  </si>
  <si>
    <t>CO-PRODUCER 4</t>
  </si>
  <si>
    <t>TÄHÄN CO-FINANCER 2, 3 jne</t>
  </si>
  <si>
    <t>SUMMARY</t>
  </si>
  <si>
    <t>Production company:</t>
  </si>
  <si>
    <t>Budget dated:</t>
  </si>
  <si>
    <t>Name of the film:</t>
  </si>
  <si>
    <t>Script dated:</t>
  </si>
  <si>
    <t>Pre production</t>
  </si>
  <si>
    <t>days/weeks</t>
  </si>
  <si>
    <t>Duration:</t>
  </si>
  <si>
    <t>Shooting time</t>
  </si>
  <si>
    <t>Shooting format:</t>
  </si>
  <si>
    <t>Post production</t>
  </si>
  <si>
    <t>Screening format:</t>
  </si>
  <si>
    <t>SCRIPT</t>
  </si>
  <si>
    <t>PREPRODUCTION CREW</t>
  </si>
  <si>
    <t>TRANSPORTATION AND ACCOMMODATION</t>
  </si>
  <si>
    <t>OTHER PREPRODUCTION COSTS</t>
  </si>
  <si>
    <t>TOTAL SCRIPT AND PREPRODUCTION</t>
  </si>
  <si>
    <t>CREW</t>
  </si>
  <si>
    <t>CAST</t>
  </si>
  <si>
    <t>ART DIRECTION</t>
  </si>
  <si>
    <t>WARDROBE</t>
  </si>
  <si>
    <t>MAKE-UP</t>
  </si>
  <si>
    <t>STUDIOS AND LOCATIONS</t>
  </si>
  <si>
    <t>TECHNICAL EQUIPMENT</t>
  </si>
  <si>
    <t>ORIGINAL MATERIALS</t>
  </si>
  <si>
    <t>LABORATORY AND DIGITAL UNIT/PRODUCTION</t>
  </si>
  <si>
    <t>TOTAL PRODUCTION</t>
  </si>
  <si>
    <t>EDITING AND IMAGE POSTPRODUCTION</t>
  </si>
  <si>
    <t>POSTPRODUCTION SOUND</t>
  </si>
  <si>
    <t>MUSIC</t>
  </si>
  <si>
    <t>OTHER RIGHTS</t>
  </si>
  <si>
    <t>TOTAL POSTPRODUCTION</t>
  </si>
  <si>
    <t>COSTS OF THE SCREENING COPY</t>
  </si>
  <si>
    <t>MARKETING COSTS</t>
  </si>
  <si>
    <t>MISCELLANIOUS COSTS</t>
  </si>
  <si>
    <t>TOTAL OTHER</t>
  </si>
  <si>
    <t>SRIPT AND PREPRODUCTION</t>
  </si>
  <si>
    <t>PRODUCTION, POSTPRODUCTION AND OTHER COSTS</t>
  </si>
  <si>
    <t>ADMINISTRATION at most 5%</t>
  </si>
  <si>
    <t>CONTINGENCY 7-10%</t>
  </si>
  <si>
    <t>GRAND TOTAL</t>
  </si>
  <si>
    <t>PRODUCTION</t>
  </si>
  <si>
    <t>POSTPRODUCTION</t>
  </si>
  <si>
    <t>OTHER COSTS</t>
  </si>
  <si>
    <t>Intimitetskoreograf</t>
  </si>
  <si>
    <t>Ekokoordinator</t>
  </si>
  <si>
    <t>Filmrättigheter litterär förlag</t>
  </si>
  <si>
    <t>Filmrättigheter original manus</t>
  </si>
  <si>
    <t xml:space="preserve">FINANSIERINGSPLAN </t>
  </si>
  <si>
    <t xml:space="preserve">Tabellen är skyddad och man kan ändra bara de celler som behövs för att göra finansieringsplanen. </t>
  </si>
  <si>
    <t xml:space="preserve">För att deaktivera skyddet, följ instruktionen nedan. </t>
  </si>
  <si>
    <t xml:space="preserve">-bottenfärg. </t>
  </si>
  <si>
    <t xml:space="preserve">Specificera varje finansiär  (kolumn C)  och euro-belopp (kolumn F) på egen rad. </t>
  </si>
  <si>
    <t>De celler som kan fyllas i är märkta med</t>
  </si>
  <si>
    <t>Tabellen är skyddad och man kan ändra bara de celler som behövs för att göra finansieringsplanen
 - Specificera varje finansiär  (kolumn C)  och euro-belopp (kolumn F) på egen rad
 -  Lägg till rader vid behov - Instruktioner för att deaktivera skyddet finns i tabellen Instruktioner</t>
  </si>
  <si>
    <t>FINANASIERINGSPLAN</t>
  </si>
  <si>
    <t>Datum</t>
  </si>
  <si>
    <t>Filmens namn</t>
  </si>
  <si>
    <t>Situation beträffande finansieringen</t>
  </si>
  <si>
    <t xml:space="preserve">säkerställd tidpunkt </t>
  </si>
  <si>
    <t xml:space="preserve">söks / tidpunkt då finansinering sökts </t>
  </si>
  <si>
    <t xml:space="preserve">Välj det alternativ som motsvarar situationen beträffande finansieringen i den nedrullande menyn på varje rad. </t>
  </si>
  <si>
    <t>Utvecklingsstöd 1</t>
  </si>
  <si>
    <t>Utvecklingsstöd 2</t>
  </si>
  <si>
    <t>Utvecklingsstöd 3</t>
  </si>
  <si>
    <t>Annat inhemskt offentligt stöd</t>
  </si>
  <si>
    <t>NAMN PÅ FINANSIÄREN</t>
  </si>
  <si>
    <t>Nationell finansiär</t>
  </si>
  <si>
    <t xml:space="preserve">Regional finansiär </t>
  </si>
  <si>
    <t>Produktionsincitament</t>
  </si>
  <si>
    <t>Utländskt offentligt stöd</t>
  </si>
  <si>
    <t>Annat utländskt offentligt stöd</t>
  </si>
  <si>
    <t>Inhemsk förhandsförsäljning</t>
  </si>
  <si>
    <t>TV-kanal</t>
  </si>
  <si>
    <t>Distributionsbolagets MG</t>
  </si>
  <si>
    <t xml:space="preserve"> Annan inhemsk förhandsförsäljning</t>
  </si>
  <si>
    <t>Utländsk finansiering</t>
  </si>
  <si>
    <t>Utländsk delproducent</t>
  </si>
  <si>
    <t>Utländsk förhandsförsäljning</t>
  </si>
  <si>
    <t>Utländsk investerare</t>
  </si>
  <si>
    <t>Annan utländsk finansiering</t>
  </si>
  <si>
    <t>Inhemsk annan finansiering</t>
  </si>
  <si>
    <t>Inhemsk investerare</t>
  </si>
  <si>
    <t>Inhemska delproducenter</t>
  </si>
  <si>
    <t>PRODUKTIONSBOLAGETS EGENINSATS (specificera vad den består av)</t>
  </si>
  <si>
    <t>Annan inhemsk finansiering</t>
  </si>
  <si>
    <t>Användning av egen utrustning</t>
  </si>
  <si>
    <t>Total finansiering av filmen</t>
  </si>
  <si>
    <t xml:space="preserve">Finlands filmstiftelses stöd </t>
  </si>
  <si>
    <t>Produktionsbolagets ägarens arbetsinsats</t>
  </si>
  <si>
    <t>Sökt</t>
  </si>
  <si>
    <t>Säkrat</t>
  </si>
  <si>
    <t>Söks</t>
  </si>
  <si>
    <t>Produktionsbolag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</si>
</sst>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 %"/>
    <numFmt numFmtId="166" formatCode="0.000"/>
    <numFmt numFmtId="167" formatCode="d\.m\.yyyy;@"/>
    <numFmt numFmtId="168" formatCode="#,##0\ &quot;€&quot;"/>
    <numFmt numFmtId="169" formatCode="#,##0.00\ &quot;€&quot;"/>
  </numFmts>
  <fonts count="49" x14ac:knownFonts="1">
    <font>
      <sz val="10"/>
      <name val="Arial"/>
    </font>
    <font>
      <sz val="10"/>
      <name val="Arial"/>
      <family val="2"/>
    </font>
    <font>
      <sz val="10"/>
      <name val="MS Sans Serif"/>
      <family val="2"/>
    </font>
    <font>
      <b/>
      <sz val="10"/>
      <name val="Arial Narrow"/>
      <family val="2"/>
    </font>
    <font>
      <b/>
      <sz val="9"/>
      <name val="Arial Narrow"/>
      <family val="2"/>
    </font>
    <font>
      <sz val="10"/>
      <name val="Arial Narrow"/>
      <family val="2"/>
    </font>
    <font>
      <sz val="9"/>
      <name val="Arial Narrow"/>
      <family val="2"/>
    </font>
    <font>
      <i/>
      <sz val="10"/>
      <name val="Arial Narrow"/>
      <family val="2"/>
    </font>
    <font>
      <sz val="9"/>
      <name val="Arial"/>
      <family val="2"/>
    </font>
    <font>
      <b/>
      <sz val="10"/>
      <name val="MS Sans Serif"/>
      <family val="2"/>
    </font>
    <font>
      <b/>
      <sz val="10"/>
      <name val="Arial"/>
      <family val="2"/>
    </font>
    <font>
      <sz val="10"/>
      <name val="Arial"/>
      <family val="2"/>
    </font>
    <font>
      <sz val="8"/>
      <name val="Arial Narrow"/>
      <family val="2"/>
    </font>
    <font>
      <b/>
      <sz val="8"/>
      <name val="Arial Narrow"/>
      <family val="2"/>
    </font>
    <font>
      <b/>
      <i/>
      <sz val="8"/>
      <name val="Arial Narrow"/>
      <family val="2"/>
    </font>
    <font>
      <b/>
      <sz val="12"/>
      <name val="Arial Narrow"/>
      <family val="2"/>
    </font>
    <font>
      <b/>
      <sz val="11"/>
      <name val="Arial Narrow"/>
      <family val="2"/>
    </font>
    <font>
      <sz val="10"/>
      <name val="Book Antiqua"/>
      <family val="1"/>
    </font>
    <font>
      <b/>
      <i/>
      <sz val="9"/>
      <name val="Arial Narrow"/>
      <family val="2"/>
    </font>
    <font>
      <sz val="8"/>
      <color indexed="81"/>
      <name val="Tahoma"/>
      <family val="2"/>
    </font>
    <font>
      <b/>
      <sz val="8"/>
      <color indexed="81"/>
      <name val="Tahoma"/>
      <family val="2"/>
    </font>
    <font>
      <b/>
      <sz val="9"/>
      <name val="Arial"/>
      <family val="2"/>
    </font>
    <font>
      <b/>
      <sz val="10"/>
      <name val="Arial"/>
      <family val="2"/>
    </font>
    <font>
      <sz val="11"/>
      <name val="Arial Narrow"/>
      <family val="2"/>
    </font>
    <font>
      <sz val="8"/>
      <name val="Arial"/>
      <family val="2"/>
    </font>
    <font>
      <b/>
      <sz val="10"/>
      <color indexed="10"/>
      <name val="Arial Narrow"/>
      <family val="2"/>
    </font>
    <font>
      <sz val="9"/>
      <color indexed="81"/>
      <name val="Tahoma"/>
      <family val="2"/>
    </font>
    <font>
      <b/>
      <sz val="9"/>
      <color indexed="81"/>
      <name val="Tahoma"/>
      <family val="2"/>
    </font>
    <font>
      <b/>
      <sz val="13"/>
      <name val="Arial Narrow"/>
      <family val="2"/>
    </font>
    <font>
      <sz val="11"/>
      <color indexed="30"/>
      <name val="Arial Narrow"/>
      <family val="2"/>
    </font>
    <font>
      <b/>
      <sz val="12"/>
      <color rgb="FF0070C0"/>
      <name val="Arial Narrow"/>
      <family val="2"/>
    </font>
    <font>
      <i/>
      <sz val="9"/>
      <color rgb="FF0070C0"/>
      <name val="Arial Narrow"/>
      <family val="2"/>
    </font>
    <font>
      <b/>
      <sz val="10"/>
      <color rgb="FF0070C0"/>
      <name val="Arial Narrow"/>
      <family val="2"/>
    </font>
    <font>
      <b/>
      <sz val="9"/>
      <color rgb="FF0070C0"/>
      <name val="Arial Narrow"/>
      <family val="2"/>
    </font>
    <font>
      <sz val="10"/>
      <color rgb="FF0070C0"/>
      <name val="Arial Narrow"/>
      <family val="2"/>
    </font>
    <font>
      <sz val="10"/>
      <color rgb="FFFF0000"/>
      <name val="Arial Narrow"/>
      <family val="2"/>
    </font>
    <font>
      <b/>
      <sz val="13"/>
      <color rgb="FF0070C0"/>
      <name val="Arial Narrow"/>
      <family val="2"/>
    </font>
    <font>
      <b/>
      <sz val="11"/>
      <color rgb="FF0070C0"/>
      <name val="Arial Narrow"/>
      <family val="2"/>
    </font>
    <font>
      <b/>
      <sz val="11"/>
      <color theme="4"/>
      <name val="Arial Narrow"/>
      <family val="2"/>
    </font>
    <font>
      <i/>
      <sz val="10"/>
      <color rgb="FF000000"/>
      <name val="Arial Narrow"/>
      <family val="2"/>
    </font>
    <font>
      <i/>
      <sz val="8"/>
      <color rgb="FF000000"/>
      <name val="Arial Narrow"/>
      <family val="2"/>
    </font>
    <font>
      <i/>
      <sz val="9"/>
      <color rgb="FF000000"/>
      <name val="Arial Narrow"/>
      <family val="2"/>
    </font>
    <font>
      <b/>
      <sz val="9"/>
      <color rgb="FF000000"/>
      <name val="Arial Narrow"/>
      <family val="2"/>
    </font>
    <font>
      <sz val="9"/>
      <color rgb="FF000000"/>
      <name val="Arial Narrow"/>
      <family val="2"/>
    </font>
    <font>
      <sz val="11"/>
      <color rgb="FF201F1E"/>
      <name val="Calibri"/>
      <family val="2"/>
    </font>
    <font>
      <sz val="11"/>
      <color rgb="FFFF0000"/>
      <name val="Arial Narrow"/>
      <family val="2"/>
    </font>
    <font>
      <i/>
      <sz val="10"/>
      <color rgb="FF0070C0"/>
      <name val="Arial Narrow"/>
      <family val="2"/>
    </font>
    <font>
      <b/>
      <sz val="8"/>
      <color rgb="FF0070C0"/>
      <name val="Arial Narrow"/>
      <family val="2"/>
    </font>
    <font>
      <sz val="10"/>
      <color rgb="FF23264A"/>
      <name val="Arial Narrow"/>
      <family val="2"/>
    </font>
  </fonts>
  <fills count="7">
    <fill>
      <patternFill patternType="none"/>
    </fill>
    <fill>
      <patternFill patternType="gray125"/>
    </fill>
    <fill>
      <patternFill patternType="solid">
        <fgColor indexed="4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0" fontId="8" fillId="0" borderId="0"/>
    <xf numFmtId="0" fontId="17" fillId="0" borderId="0"/>
    <xf numFmtId="0" fontId="2" fillId="0" borderId="0"/>
    <xf numFmtId="0" fontId="8" fillId="0" borderId="0"/>
    <xf numFmtId="0" fontId="2" fillId="0" borderId="0"/>
    <xf numFmtId="9" fontId="1" fillId="0" borderId="0" applyFont="0" applyFill="0" applyBorder="0" applyAlignment="0" applyProtection="0"/>
    <xf numFmtId="0" fontId="1" fillId="0" borderId="0"/>
  </cellStyleXfs>
  <cellXfs count="995">
    <xf numFmtId="0" fontId="0" fillId="0" borderId="0" xfId="0"/>
    <xf numFmtId="0" fontId="3" fillId="0" borderId="0" xfId="3" applyFont="1" applyFill="1" applyBorder="1" applyAlignment="1">
      <alignment horizontal="center"/>
    </xf>
    <xf numFmtId="0" fontId="4" fillId="0" borderId="0" xfId="3" applyFont="1" applyBorder="1" applyAlignment="1">
      <alignment horizontal="center"/>
    </xf>
    <xf numFmtId="3" fontId="5" fillId="0" borderId="0" xfId="3" applyNumberFormat="1" applyFont="1" applyBorder="1" applyAlignment="1">
      <alignment horizontal="right"/>
    </xf>
    <xf numFmtId="0" fontId="5" fillId="0" borderId="0" xfId="3" applyFont="1" applyBorder="1" applyAlignment="1">
      <alignment horizontal="center"/>
    </xf>
    <xf numFmtId="0" fontId="2" fillId="0" borderId="0" xfId="3"/>
    <xf numFmtId="0" fontId="3" fillId="0" borderId="0" xfId="3" applyFont="1" applyBorder="1"/>
    <xf numFmtId="3" fontId="3" fillId="0" borderId="0" xfId="3" applyNumberFormat="1" applyFont="1" applyBorder="1" applyAlignment="1">
      <alignment horizontal="right"/>
    </xf>
    <xf numFmtId="0" fontId="5" fillId="0" borderId="0" xfId="3" applyFont="1" applyBorder="1"/>
    <xf numFmtId="0" fontId="6" fillId="0" borderId="0" xfId="3" applyFont="1" applyBorder="1" applyAlignment="1">
      <alignment horizontal="center"/>
    </xf>
    <xf numFmtId="0" fontId="4" fillId="0" borderId="0" xfId="3" applyFont="1" applyFill="1" applyBorder="1" applyAlignment="1">
      <alignment horizontal="center"/>
    </xf>
    <xf numFmtId="3" fontId="3" fillId="0" borderId="0" xfId="3" applyNumberFormat="1" applyFont="1" applyFill="1" applyBorder="1" applyAlignment="1">
      <alignment horizontal="right"/>
    </xf>
    <xf numFmtId="0" fontId="5" fillId="0" borderId="0" xfId="3" applyFont="1" applyFill="1" applyBorder="1" applyAlignment="1">
      <alignment horizontal="center"/>
    </xf>
    <xf numFmtId="3" fontId="5" fillId="0" borderId="0" xfId="3" applyNumberFormat="1" applyFont="1" applyFill="1" applyBorder="1" applyAlignment="1">
      <alignment horizontal="right"/>
    </xf>
    <xf numFmtId="0" fontId="6" fillId="0" borderId="0" xfId="3" applyNumberFormat="1" applyFont="1" applyFill="1" applyBorder="1" applyAlignment="1" applyProtection="1">
      <alignment horizontal="center"/>
    </xf>
    <xf numFmtId="3" fontId="6" fillId="0" borderId="0" xfId="3" applyNumberFormat="1" applyFont="1" applyFill="1" applyBorder="1" applyAlignment="1" applyProtection="1">
      <alignment horizontal="center"/>
    </xf>
    <xf numFmtId="3" fontId="5" fillId="0" borderId="0" xfId="3" applyNumberFormat="1" applyFont="1" applyFill="1" applyBorder="1" applyAlignment="1" applyProtection="1">
      <alignment horizontal="center"/>
    </xf>
    <xf numFmtId="3" fontId="6" fillId="0" borderId="0" xfId="3" applyNumberFormat="1" applyFont="1" applyBorder="1" applyAlignment="1">
      <alignment horizontal="right"/>
    </xf>
    <xf numFmtId="3" fontId="8" fillId="0" borderId="0" xfId="0" applyNumberFormat="1" applyFont="1"/>
    <xf numFmtId="0" fontId="4" fillId="0" borderId="0" xfId="3" applyFont="1" applyBorder="1"/>
    <xf numFmtId="0" fontId="4" fillId="0" borderId="0" xfId="3" applyFont="1" applyFill="1" applyBorder="1"/>
    <xf numFmtId="0" fontId="8" fillId="0" borderId="0" xfId="0" applyFont="1"/>
    <xf numFmtId="3" fontId="4" fillId="0" borderId="0" xfId="3" applyNumberFormat="1" applyFont="1" applyBorder="1" applyAlignment="1">
      <alignment horizontal="center"/>
    </xf>
    <xf numFmtId="164" fontId="8" fillId="0" borderId="0" xfId="0" applyNumberFormat="1" applyFont="1"/>
    <xf numFmtId="49" fontId="3" fillId="0" borderId="0" xfId="3" applyNumberFormat="1" applyFont="1" applyFill="1" applyBorder="1" applyAlignment="1">
      <alignment horizontal="center"/>
    </xf>
    <xf numFmtId="49" fontId="3" fillId="0" borderId="0" xfId="3" applyNumberFormat="1" applyFont="1" applyAlignment="1">
      <alignment horizontal="center"/>
    </xf>
    <xf numFmtId="14" fontId="3" fillId="0" borderId="0" xfId="3" applyNumberFormat="1" applyFont="1" applyBorder="1" applyAlignment="1">
      <alignment horizontal="left"/>
    </xf>
    <xf numFmtId="9" fontId="3" fillId="0" borderId="0" xfId="3" applyNumberFormat="1" applyFont="1" applyFill="1" applyBorder="1" applyAlignment="1">
      <alignment horizontal="right"/>
    </xf>
    <xf numFmtId="10" fontId="5" fillId="0" borderId="0" xfId="3" applyNumberFormat="1" applyFont="1" applyBorder="1"/>
    <xf numFmtId="9" fontId="5" fillId="0" borderId="0" xfId="3" applyNumberFormat="1" applyFont="1" applyBorder="1" applyAlignment="1">
      <alignment horizontal="right"/>
    </xf>
    <xf numFmtId="165" fontId="0" fillId="0" borderId="0" xfId="0" applyNumberFormat="1" applyAlignment="1">
      <alignment horizontal="right"/>
    </xf>
    <xf numFmtId="165" fontId="5" fillId="0" borderId="0" xfId="6" applyNumberFormat="1" applyFont="1" applyFill="1" applyBorder="1" applyAlignment="1">
      <alignment horizontal="right"/>
    </xf>
    <xf numFmtId="165" fontId="5" fillId="0" borderId="0" xfId="3" applyNumberFormat="1" applyFont="1" applyFill="1" applyBorder="1" applyAlignment="1" applyProtection="1">
      <alignment horizontal="right"/>
    </xf>
    <xf numFmtId="165" fontId="3" fillId="0" borderId="0" xfId="3" applyNumberFormat="1" applyFont="1" applyBorder="1" applyAlignment="1">
      <alignment horizontal="right"/>
    </xf>
    <xf numFmtId="17" fontId="13" fillId="0" borderId="0" xfId="1" applyNumberFormat="1" applyFont="1"/>
    <xf numFmtId="0" fontId="6" fillId="0" borderId="0" xfId="1" applyFont="1"/>
    <xf numFmtId="0" fontId="12" fillId="0" borderId="0" xfId="1" applyFont="1"/>
    <xf numFmtId="3" fontId="12" fillId="0" borderId="0" xfId="1" applyNumberFormat="1" applyFont="1"/>
    <xf numFmtId="0" fontId="13" fillId="0" borderId="0" xfId="1" applyFont="1"/>
    <xf numFmtId="0" fontId="14" fillId="0" borderId="0" xfId="1" applyFont="1"/>
    <xf numFmtId="0" fontId="14" fillId="0" borderId="0" xfId="1" applyFont="1" applyBorder="1"/>
    <xf numFmtId="17" fontId="14" fillId="0" borderId="0" xfId="1" applyNumberFormat="1" applyFont="1"/>
    <xf numFmtId="0" fontId="12" fillId="0" borderId="0" xfId="1" applyFont="1" applyBorder="1"/>
    <xf numFmtId="3" fontId="13" fillId="0" borderId="0" xfId="1" applyNumberFormat="1" applyFont="1"/>
    <xf numFmtId="0" fontId="13" fillId="0" borderId="0" xfId="1" applyFont="1" applyBorder="1"/>
    <xf numFmtId="3" fontId="2" fillId="0" borderId="0" xfId="3" applyNumberFormat="1"/>
    <xf numFmtId="0" fontId="6" fillId="0" borderId="0" xfId="4" applyFont="1"/>
    <xf numFmtId="0" fontId="4" fillId="0" borderId="0" xfId="4" applyFont="1"/>
    <xf numFmtId="3" fontId="5" fillId="0" borderId="0" xfId="2" applyNumberFormat="1" applyFont="1"/>
    <xf numFmtId="0" fontId="5" fillId="0" borderId="0" xfId="2" applyFont="1"/>
    <xf numFmtId="0" fontId="5" fillId="0" borderId="0" xfId="2" applyFont="1" applyBorder="1"/>
    <xf numFmtId="0" fontId="5" fillId="0" borderId="0" xfId="2" applyFont="1" applyBorder="1" applyAlignment="1">
      <alignment horizontal="right"/>
    </xf>
    <xf numFmtId="0" fontId="13" fillId="0" borderId="6" xfId="1" applyFont="1" applyBorder="1"/>
    <xf numFmtId="0" fontId="12" fillId="0" borderId="7" xfId="1" applyFont="1" applyBorder="1"/>
    <xf numFmtId="0" fontId="3" fillId="0" borderId="0" xfId="1" applyFont="1" applyAlignment="1">
      <alignment horizontal="right"/>
    </xf>
    <xf numFmtId="0" fontId="6" fillId="0" borderId="8" xfId="3" applyFont="1" applyFill="1" applyBorder="1"/>
    <xf numFmtId="0" fontId="6" fillId="0" borderId="8" xfId="3" applyFont="1" applyFill="1" applyBorder="1" applyAlignment="1">
      <alignment horizontal="left"/>
    </xf>
    <xf numFmtId="0" fontId="6" fillId="0" borderId="8" xfId="3" applyFont="1" applyBorder="1"/>
    <xf numFmtId="0" fontId="6" fillId="0" borderId="8" xfId="1" applyFont="1" applyBorder="1"/>
    <xf numFmtId="0" fontId="6" fillId="0" borderId="9" xfId="3" applyFont="1" applyFill="1" applyBorder="1"/>
    <xf numFmtId="0" fontId="4" fillId="0" borderId="6" xfId="1" applyFont="1" applyBorder="1" applyAlignment="1">
      <alignment horizontal="center"/>
    </xf>
    <xf numFmtId="3" fontId="4" fillId="0" borderId="0" xfId="1" applyNumberFormat="1" applyFont="1" applyBorder="1"/>
    <xf numFmtId="0" fontId="18" fillId="0" borderId="0" xfId="1" applyFont="1" applyBorder="1"/>
    <xf numFmtId="0" fontId="3" fillId="0" borderId="0" xfId="2" applyFont="1" applyBorder="1"/>
    <xf numFmtId="0" fontId="3" fillId="0" borderId="0" xfId="2" applyFont="1" applyAlignment="1">
      <alignment horizontal="right"/>
    </xf>
    <xf numFmtId="0" fontId="4" fillId="0" borderId="1" xfId="3" applyNumberFormat="1" applyFont="1" applyFill="1" applyBorder="1" applyAlignment="1" applyProtection="1">
      <alignment horizontal="center" wrapText="1"/>
    </xf>
    <xf numFmtId="0" fontId="5" fillId="0" borderId="0" xfId="2" applyFont="1" applyProtection="1"/>
    <xf numFmtId="0" fontId="5" fillId="0" borderId="0" xfId="2" applyFont="1" applyBorder="1" applyProtection="1"/>
    <xf numFmtId="0" fontId="12" fillId="0" borderId="0" xfId="1" applyFont="1" applyProtection="1">
      <protection locked="0"/>
    </xf>
    <xf numFmtId="0" fontId="13" fillId="0" borderId="0" xfId="1" applyFont="1" applyProtection="1">
      <protection locked="0"/>
    </xf>
    <xf numFmtId="49" fontId="13" fillId="0" borderId="12" xfId="1" applyNumberFormat="1" applyFont="1" applyBorder="1" applyAlignment="1" applyProtection="1">
      <alignment horizontal="center"/>
      <protection locked="0"/>
    </xf>
    <xf numFmtId="3" fontId="14" fillId="0" borderId="0" xfId="1" applyNumberFormat="1" applyFont="1" applyBorder="1" applyProtection="1">
      <protection locked="0"/>
    </xf>
    <xf numFmtId="3" fontId="12" fillId="0" borderId="0" xfId="1" applyNumberFormat="1" applyFont="1" applyBorder="1" applyProtection="1">
      <protection locked="0"/>
    </xf>
    <xf numFmtId="3" fontId="12" fillId="0" borderId="13" xfId="1" applyNumberFormat="1" applyFont="1" applyBorder="1" applyProtection="1">
      <protection locked="0"/>
    </xf>
    <xf numFmtId="3" fontId="13" fillId="0" borderId="12" xfId="1" applyNumberFormat="1" applyFont="1" applyBorder="1" applyProtection="1">
      <protection locked="0"/>
    </xf>
    <xf numFmtId="3" fontId="13" fillId="0" borderId="0" xfId="1" applyNumberFormat="1" applyFont="1" applyBorder="1" applyProtection="1">
      <protection locked="0"/>
    </xf>
    <xf numFmtId="3" fontId="12" fillId="0" borderId="0" xfId="3" applyNumberFormat="1" applyFont="1" applyFill="1" applyBorder="1" applyAlignment="1" applyProtection="1">
      <alignment horizontal="right"/>
      <protection locked="0"/>
    </xf>
    <xf numFmtId="3" fontId="12" fillId="0" borderId="0" xfId="1" applyNumberFormat="1" applyFont="1" applyBorder="1" applyAlignment="1" applyProtection="1">
      <alignment horizontal="right"/>
      <protection locked="0"/>
    </xf>
    <xf numFmtId="3" fontId="6" fillId="0" borderId="0" xfId="3" applyNumberFormat="1" applyFont="1" applyBorder="1" applyAlignment="1" applyProtection="1">
      <alignment horizontal="right"/>
      <protection locked="0"/>
    </xf>
    <xf numFmtId="0" fontId="6" fillId="0" borderId="0" xfId="3" applyFont="1" applyBorder="1" applyAlignment="1" applyProtection="1">
      <alignment horizontal="center"/>
      <protection locked="0"/>
    </xf>
    <xf numFmtId="3" fontId="5" fillId="0" borderId="0" xfId="3" applyNumberFormat="1" applyFont="1" applyBorder="1" applyAlignment="1" applyProtection="1">
      <alignment horizontal="right"/>
      <protection locked="0"/>
    </xf>
    <xf numFmtId="0" fontId="4" fillId="0" borderId="0" xfId="3" applyFont="1" applyFill="1" applyBorder="1" applyAlignment="1" applyProtection="1">
      <alignment horizontal="center"/>
      <protection locked="0"/>
    </xf>
    <xf numFmtId="3" fontId="6" fillId="0" borderId="13" xfId="3" applyNumberFormat="1" applyFont="1" applyBorder="1" applyAlignment="1" applyProtection="1">
      <alignment horizontal="right"/>
      <protection locked="0"/>
    </xf>
    <xf numFmtId="3" fontId="4" fillId="0" borderId="0" xfId="3" applyNumberFormat="1" applyFont="1" applyBorder="1" applyAlignment="1" applyProtection="1">
      <alignment horizontal="right"/>
      <protection locked="0"/>
    </xf>
    <xf numFmtId="3" fontId="5" fillId="0" borderId="0" xfId="3" applyNumberFormat="1" applyFont="1" applyFill="1" applyBorder="1" applyAlignment="1" applyProtection="1">
      <alignment horizontal="right"/>
      <protection locked="0"/>
    </xf>
    <xf numFmtId="3" fontId="6" fillId="0" borderId="4" xfId="3" applyNumberFormat="1" applyFont="1" applyBorder="1" applyAlignment="1" applyProtection="1">
      <alignment horizontal="right"/>
      <protection locked="0"/>
    </xf>
    <xf numFmtId="3" fontId="4" fillId="0" borderId="0" xfId="3" applyNumberFormat="1" applyFont="1" applyFill="1" applyBorder="1" applyAlignment="1" applyProtection="1">
      <alignment horizontal="right"/>
      <protection locked="0"/>
    </xf>
    <xf numFmtId="3" fontId="3" fillId="0" borderId="0" xfId="3" applyNumberFormat="1" applyFont="1" applyFill="1" applyBorder="1" applyProtection="1">
      <protection locked="0"/>
    </xf>
    <xf numFmtId="3" fontId="6" fillId="0" borderId="14" xfId="3" applyNumberFormat="1" applyFont="1" applyBorder="1" applyAlignment="1" applyProtection="1">
      <alignment horizontal="right"/>
      <protection locked="0"/>
    </xf>
    <xf numFmtId="3" fontId="6" fillId="0" borderId="13" xfId="3" applyNumberFormat="1" applyFont="1" applyFill="1" applyBorder="1" applyAlignment="1" applyProtection="1">
      <alignment horizontal="right"/>
      <protection locked="0"/>
    </xf>
    <xf numFmtId="3" fontId="6" fillId="0" borderId="0" xfId="3" applyNumberFormat="1" applyFont="1" applyFill="1" applyBorder="1" applyAlignment="1" applyProtection="1">
      <alignment horizontal="right"/>
      <protection locked="0"/>
    </xf>
    <xf numFmtId="3" fontId="3" fillId="0" borderId="0" xfId="3" applyNumberFormat="1" applyFont="1" applyBorder="1" applyAlignment="1" applyProtection="1">
      <alignment horizontal="right"/>
      <protection locked="0"/>
    </xf>
    <xf numFmtId="3" fontId="4" fillId="0" borderId="13" xfId="3" applyNumberFormat="1" applyFont="1" applyBorder="1" applyAlignment="1" applyProtection="1">
      <alignment horizontal="right"/>
      <protection locked="0"/>
    </xf>
    <xf numFmtId="3" fontId="3" fillId="0" borderId="0" xfId="3" applyNumberFormat="1" applyFont="1" applyFill="1" applyBorder="1" applyAlignment="1" applyProtection="1">
      <alignment horizontal="right"/>
      <protection locked="0"/>
    </xf>
    <xf numFmtId="3" fontId="4" fillId="2" borderId="13" xfId="3" applyNumberFormat="1" applyFont="1" applyFill="1" applyBorder="1" applyAlignment="1" applyProtection="1">
      <alignment horizontal="right"/>
      <protection locked="0"/>
    </xf>
    <xf numFmtId="3" fontId="4" fillId="2" borderId="12" xfId="3" applyNumberFormat="1" applyFont="1" applyFill="1" applyBorder="1" applyAlignment="1" applyProtection="1">
      <alignment horizontal="right"/>
      <protection locked="0"/>
    </xf>
    <xf numFmtId="3" fontId="4" fillId="2" borderId="3" xfId="3" applyNumberFormat="1" applyFont="1" applyFill="1" applyBorder="1" applyAlignment="1" applyProtection="1">
      <alignment horizontal="right"/>
      <protection locked="0"/>
    </xf>
    <xf numFmtId="0" fontId="3" fillId="0" borderId="0" xfId="3" applyFont="1" applyBorder="1" applyAlignment="1" applyProtection="1">
      <alignment horizontal="left"/>
      <protection locked="0"/>
    </xf>
    <xf numFmtId="0" fontId="4" fillId="0" borderId="0" xfId="3" applyFont="1" applyBorder="1" applyAlignment="1" applyProtection="1">
      <alignment horizontal="left"/>
      <protection locked="0"/>
    </xf>
    <xf numFmtId="0" fontId="5" fillId="0" borderId="4" xfId="3" applyFont="1" applyBorder="1" applyAlignment="1" applyProtection="1">
      <alignment horizontal="right"/>
      <protection locked="0"/>
    </xf>
    <xf numFmtId="0" fontId="5" fillId="0" borderId="0" xfId="3" applyFont="1" applyFill="1" applyBorder="1" applyProtection="1"/>
    <xf numFmtId="1" fontId="3" fillId="0" borderId="0" xfId="3" applyNumberFormat="1" applyFont="1" applyFill="1" applyBorder="1" applyAlignment="1" applyProtection="1">
      <alignment horizontal="center"/>
    </xf>
    <xf numFmtId="0" fontId="3" fillId="0" borderId="0" xfId="3" applyFont="1" applyBorder="1" applyAlignment="1" applyProtection="1">
      <alignment horizontal="left"/>
    </xf>
    <xf numFmtId="0" fontId="4" fillId="0" borderId="0" xfId="3" applyFont="1" applyBorder="1" applyAlignment="1" applyProtection="1">
      <alignment horizontal="left"/>
    </xf>
    <xf numFmtId="1" fontId="3" fillId="0" borderId="4" xfId="3" applyNumberFormat="1" applyFont="1" applyFill="1" applyBorder="1" applyAlignment="1" applyProtection="1">
      <alignment horizontal="center"/>
    </xf>
    <xf numFmtId="0" fontId="4" fillId="0" borderId="4" xfId="3" applyFont="1" applyBorder="1" applyAlignment="1" applyProtection="1">
      <alignment horizontal="left"/>
    </xf>
    <xf numFmtId="1" fontId="3" fillId="0" borderId="0" xfId="3" applyNumberFormat="1" applyFont="1" applyAlignment="1" applyProtection="1">
      <alignment horizontal="center"/>
    </xf>
    <xf numFmtId="0" fontId="3" fillId="0" borderId="0" xfId="3" applyFont="1" applyBorder="1" applyProtection="1"/>
    <xf numFmtId="0" fontId="5" fillId="0" borderId="0" xfId="3" applyFont="1" applyBorder="1" applyProtection="1"/>
    <xf numFmtId="1" fontId="3" fillId="0" borderId="13" xfId="3" applyNumberFormat="1" applyFont="1" applyBorder="1" applyAlignment="1" applyProtection="1">
      <alignment horizontal="center"/>
    </xf>
    <xf numFmtId="1" fontId="3" fillId="0" borderId="0" xfId="3" applyNumberFormat="1" applyFont="1" applyBorder="1" applyAlignment="1" applyProtection="1">
      <alignment horizontal="center"/>
    </xf>
    <xf numFmtId="0" fontId="3" fillId="0" borderId="0" xfId="3" applyFont="1" applyFill="1" applyBorder="1" applyProtection="1"/>
    <xf numFmtId="1" fontId="3" fillId="0" borderId="13" xfId="3" applyNumberFormat="1" applyFont="1" applyFill="1" applyBorder="1" applyAlignment="1" applyProtection="1">
      <alignment horizontal="center"/>
    </xf>
    <xf numFmtId="1" fontId="3" fillId="0" borderId="0" xfId="3" applyNumberFormat="1" applyFont="1" applyFill="1" applyBorder="1" applyAlignment="1" applyProtection="1">
      <alignment horizontal="right"/>
    </xf>
    <xf numFmtId="1" fontId="3" fillId="0" borderId="0" xfId="0" applyNumberFormat="1" applyFont="1" applyAlignment="1" applyProtection="1">
      <alignment horizontal="center"/>
    </xf>
    <xf numFmtId="49" fontId="3" fillId="0" borderId="0" xfId="3" applyNumberFormat="1" applyFont="1" applyFill="1" applyBorder="1" applyAlignment="1" applyProtection="1">
      <alignment horizontal="center"/>
    </xf>
    <xf numFmtId="49" fontId="3" fillId="0" borderId="0" xfId="3" applyNumberFormat="1" applyFont="1" applyAlignment="1" applyProtection="1">
      <alignment horizontal="center"/>
    </xf>
    <xf numFmtId="1" fontId="3" fillId="2" borderId="13" xfId="3" applyNumberFormat="1" applyFont="1" applyFill="1" applyBorder="1" applyAlignment="1" applyProtection="1">
      <alignment horizontal="center"/>
    </xf>
    <xf numFmtId="1" fontId="3" fillId="2" borderId="12" xfId="3" applyNumberFormat="1" applyFont="1" applyFill="1" applyBorder="1" applyAlignment="1" applyProtection="1">
      <alignment horizontal="center"/>
    </xf>
    <xf numFmtId="0" fontId="3" fillId="2" borderId="12" xfId="3" applyFont="1" applyFill="1" applyBorder="1" applyProtection="1"/>
    <xf numFmtId="0" fontId="6" fillId="0" borderId="0" xfId="3" applyFont="1" applyBorder="1" applyAlignment="1" applyProtection="1">
      <alignment horizontal="center"/>
    </xf>
    <xf numFmtId="0" fontId="4" fillId="0" borderId="0" xfId="3" applyFont="1" applyBorder="1" applyAlignment="1" applyProtection="1">
      <alignment horizontal="center"/>
      <protection locked="0"/>
    </xf>
    <xf numFmtId="3" fontId="0" fillId="0" borderId="0" xfId="0" applyNumberFormat="1" applyAlignment="1" applyProtection="1">
      <alignment horizontal="right"/>
      <protection locked="0"/>
    </xf>
    <xf numFmtId="0" fontId="6" fillId="0" borderId="13" xfId="3" applyFont="1" applyBorder="1" applyAlignment="1" applyProtection="1">
      <alignment horizontal="center"/>
      <protection locked="0"/>
    </xf>
    <xf numFmtId="0" fontId="6" fillId="0" borderId="4" xfId="3" applyFont="1" applyBorder="1" applyAlignment="1" applyProtection="1">
      <alignment horizontal="center"/>
      <protection locked="0"/>
    </xf>
    <xf numFmtId="1" fontId="6" fillId="0" borderId="4" xfId="3" applyNumberFormat="1" applyFont="1" applyFill="1" applyBorder="1" applyAlignment="1" applyProtection="1">
      <alignment horizontal="center"/>
      <protection locked="0"/>
    </xf>
    <xf numFmtId="3" fontId="6" fillId="0" borderId="4" xfId="3" applyNumberFormat="1" applyFont="1" applyFill="1" applyBorder="1" applyAlignment="1" applyProtection="1">
      <alignment horizontal="right"/>
      <protection locked="0"/>
    </xf>
    <xf numFmtId="0" fontId="6" fillId="0" borderId="0" xfId="3" applyFont="1" applyFill="1" applyBorder="1" applyAlignment="1" applyProtection="1">
      <alignment horizontal="center"/>
      <protection locked="0"/>
    </xf>
    <xf numFmtId="165" fontId="6" fillId="0" borderId="0" xfId="3" applyNumberFormat="1" applyFont="1" applyFill="1" applyBorder="1" applyAlignment="1" applyProtection="1">
      <alignment horizontal="right"/>
      <protection locked="0"/>
    </xf>
    <xf numFmtId="1" fontId="6" fillId="0" borderId="13" xfId="3" applyNumberFormat="1" applyFont="1" applyFill="1" applyBorder="1" applyAlignment="1" applyProtection="1">
      <alignment horizontal="center"/>
      <protection locked="0"/>
    </xf>
    <xf numFmtId="0" fontId="6" fillId="0" borderId="13" xfId="3" applyFont="1" applyFill="1" applyBorder="1" applyAlignment="1" applyProtection="1">
      <alignment horizontal="center"/>
      <protection locked="0"/>
    </xf>
    <xf numFmtId="1" fontId="6" fillId="0" borderId="0" xfId="3" applyNumberFormat="1" applyFont="1" applyFill="1" applyBorder="1" applyAlignment="1" applyProtection="1">
      <alignment horizontal="center"/>
      <protection locked="0"/>
    </xf>
    <xf numFmtId="1" fontId="6" fillId="0" borderId="14" xfId="3" applyNumberFormat="1" applyFont="1" applyFill="1" applyBorder="1" applyAlignment="1" applyProtection="1">
      <alignment horizontal="center"/>
      <protection locked="0"/>
    </xf>
    <xf numFmtId="3" fontId="6" fillId="0" borderId="14" xfId="3" applyNumberFormat="1" applyFont="1" applyFill="1" applyBorder="1" applyAlignment="1" applyProtection="1">
      <alignment horizontal="right"/>
      <protection locked="0"/>
    </xf>
    <xf numFmtId="0" fontId="6" fillId="0" borderId="0" xfId="3" applyNumberFormat="1" applyFont="1" applyFill="1" applyBorder="1" applyAlignment="1" applyProtection="1">
      <alignment horizontal="center"/>
      <protection locked="0"/>
    </xf>
    <xf numFmtId="0" fontId="6" fillId="0" borderId="14" xfId="3" applyFont="1" applyBorder="1" applyAlignment="1" applyProtection="1">
      <alignment horizontal="center"/>
      <protection locked="0"/>
    </xf>
    <xf numFmtId="4" fontId="6" fillId="0" borderId="0" xfId="3" applyNumberFormat="1" applyFont="1" applyBorder="1" applyAlignment="1" applyProtection="1">
      <alignment horizontal="right"/>
      <protection locked="0"/>
    </xf>
    <xf numFmtId="4" fontId="6" fillId="0" borderId="4" xfId="3" applyNumberFormat="1" applyFont="1" applyBorder="1" applyAlignment="1" applyProtection="1">
      <alignment horizontal="right"/>
      <protection locked="0"/>
    </xf>
    <xf numFmtId="0" fontId="4" fillId="0" borderId="13" xfId="3" applyFont="1" applyBorder="1" applyAlignment="1" applyProtection="1">
      <alignment horizontal="center"/>
      <protection locked="0"/>
    </xf>
    <xf numFmtId="0" fontId="4" fillId="0" borderId="4" xfId="3" applyFont="1" applyBorder="1" applyAlignment="1" applyProtection="1">
      <alignment horizontal="center"/>
      <protection locked="0"/>
    </xf>
    <xf numFmtId="0" fontId="4" fillId="2" borderId="13" xfId="3" applyFont="1" applyFill="1" applyBorder="1" applyAlignment="1" applyProtection="1">
      <alignment horizontal="center"/>
      <protection locked="0"/>
    </xf>
    <xf numFmtId="3" fontId="6" fillId="0" borderId="0" xfId="6" applyNumberFormat="1" applyFont="1" applyBorder="1" applyAlignment="1" applyProtection="1">
      <alignment horizontal="right"/>
      <protection locked="0"/>
    </xf>
    <xf numFmtId="0" fontId="4" fillId="2" borderId="12" xfId="3" applyFont="1" applyFill="1" applyBorder="1" applyAlignment="1" applyProtection="1">
      <alignment horizontal="center"/>
      <protection locked="0"/>
    </xf>
    <xf numFmtId="0" fontId="6" fillId="2" borderId="3" xfId="3" applyFont="1" applyFill="1" applyBorder="1" applyAlignment="1" applyProtection="1">
      <alignment horizontal="center"/>
      <protection locked="0"/>
    </xf>
    <xf numFmtId="3" fontId="6" fillId="2" borderId="3" xfId="3" applyNumberFormat="1" applyFont="1" applyFill="1" applyBorder="1" applyAlignment="1" applyProtection="1">
      <alignment horizontal="right"/>
      <protection locked="0"/>
    </xf>
    <xf numFmtId="3" fontId="3" fillId="2" borderId="3" xfId="3" applyNumberFormat="1" applyFont="1" applyFill="1" applyBorder="1" applyAlignment="1" applyProtection="1">
      <alignment horizontal="right"/>
      <protection locked="0"/>
    </xf>
    <xf numFmtId="0" fontId="4" fillId="2" borderId="3" xfId="3" applyFont="1" applyFill="1" applyBorder="1" applyAlignment="1" applyProtection="1">
      <alignment horizontal="center"/>
      <protection locked="0"/>
    </xf>
    <xf numFmtId="0" fontId="4" fillId="0" borderId="3" xfId="3" applyFont="1" applyFill="1" applyBorder="1" applyAlignment="1" applyProtection="1">
      <alignment horizontal="center"/>
      <protection locked="0"/>
    </xf>
    <xf numFmtId="0" fontId="4" fillId="0" borderId="3" xfId="3" applyFont="1" applyBorder="1" applyAlignment="1" applyProtection="1">
      <alignment horizontal="center"/>
      <protection locked="0"/>
    </xf>
    <xf numFmtId="9" fontId="4" fillId="0" borderId="3" xfId="3" applyNumberFormat="1" applyFont="1" applyBorder="1" applyAlignment="1" applyProtection="1">
      <alignment horizontal="center"/>
      <protection locked="0"/>
    </xf>
    <xf numFmtId="9" fontId="4" fillId="0" borderId="0" xfId="3" applyNumberFormat="1" applyFont="1" applyBorder="1" applyAlignment="1" applyProtection="1">
      <alignment horizontal="center"/>
      <protection locked="0"/>
    </xf>
    <xf numFmtId="3" fontId="6" fillId="0" borderId="0" xfId="1" applyNumberFormat="1" applyFont="1" applyProtection="1">
      <protection locked="0"/>
    </xf>
    <xf numFmtId="14" fontId="5" fillId="0" borderId="0" xfId="2" applyNumberFormat="1" applyFont="1" applyProtection="1">
      <protection locked="0"/>
    </xf>
    <xf numFmtId="49" fontId="13" fillId="0" borderId="15" xfId="1" applyNumberFormat="1" applyFont="1" applyBorder="1" applyAlignment="1" applyProtection="1">
      <alignment horizontal="center"/>
      <protection locked="0"/>
    </xf>
    <xf numFmtId="3" fontId="4" fillId="0" borderId="6" xfId="1" applyNumberFormat="1" applyFont="1" applyBorder="1" applyAlignment="1" applyProtection="1">
      <alignment horizontal="center"/>
      <protection locked="0"/>
    </xf>
    <xf numFmtId="0" fontId="14" fillId="0" borderId="0" xfId="1" applyFont="1" applyBorder="1" applyAlignment="1" applyProtection="1">
      <alignment horizontal="center"/>
      <protection locked="0"/>
    </xf>
    <xf numFmtId="3" fontId="18" fillId="0" borderId="8" xfId="1" applyNumberFormat="1" applyFont="1" applyBorder="1" applyProtection="1">
      <protection locked="0"/>
    </xf>
    <xf numFmtId="3" fontId="12" fillId="0" borderId="9" xfId="1" applyNumberFormat="1" applyFont="1" applyBorder="1" applyProtection="1">
      <protection locked="0"/>
    </xf>
    <xf numFmtId="3" fontId="6" fillId="0" borderId="8" xfId="1" applyNumberFormat="1" applyFont="1" applyBorder="1" applyProtection="1">
      <protection locked="0"/>
    </xf>
    <xf numFmtId="3" fontId="12" fillId="0" borderId="16" xfId="1" applyNumberFormat="1" applyFont="1" applyBorder="1" applyProtection="1">
      <protection locked="0"/>
    </xf>
    <xf numFmtId="3" fontId="6" fillId="0" borderId="17" xfId="1" applyNumberFormat="1" applyFont="1" applyBorder="1" applyProtection="1">
      <protection locked="0"/>
    </xf>
    <xf numFmtId="3" fontId="4" fillId="0" borderId="6" xfId="1" applyNumberFormat="1" applyFont="1" applyBorder="1" applyProtection="1">
      <protection locked="0"/>
    </xf>
    <xf numFmtId="3" fontId="4" fillId="0" borderId="0" xfId="1" applyNumberFormat="1" applyFont="1" applyBorder="1" applyProtection="1">
      <protection locked="0"/>
    </xf>
    <xf numFmtId="3" fontId="12" fillId="0" borderId="0" xfId="3" applyNumberFormat="1" applyFont="1" applyBorder="1" applyAlignment="1" applyProtection="1">
      <alignment horizontal="right"/>
      <protection locked="0"/>
    </xf>
    <xf numFmtId="3" fontId="12" fillId="0" borderId="9" xfId="3" applyNumberFormat="1" applyFont="1" applyFill="1" applyBorder="1" applyAlignment="1" applyProtection="1">
      <alignment horizontal="right"/>
      <protection locked="0"/>
    </xf>
    <xf numFmtId="3" fontId="18" fillId="0" borderId="0" xfId="1" applyNumberFormat="1" applyFont="1" applyBorder="1" applyProtection="1">
      <protection locked="0"/>
    </xf>
    <xf numFmtId="0" fontId="4" fillId="0" borderId="6" xfId="1" applyFont="1" applyBorder="1" applyAlignment="1" applyProtection="1">
      <alignment horizontal="center"/>
      <protection locked="0"/>
    </xf>
    <xf numFmtId="0" fontId="14" fillId="0" borderId="0" xfId="1" applyFont="1" applyProtection="1">
      <protection locked="0"/>
    </xf>
    <xf numFmtId="0" fontId="14" fillId="0" borderId="0" xfId="1" applyFont="1" applyBorder="1" applyProtection="1">
      <protection locked="0"/>
    </xf>
    <xf numFmtId="0" fontId="18" fillId="0" borderId="8" xfId="1" applyFont="1" applyBorder="1" applyAlignment="1" applyProtection="1">
      <alignment horizontal="center"/>
      <protection locked="0"/>
    </xf>
    <xf numFmtId="1" fontId="12" fillId="0" borderId="0" xfId="1" applyNumberFormat="1" applyFont="1" applyProtection="1">
      <protection locked="0"/>
    </xf>
    <xf numFmtId="1" fontId="6" fillId="0" borderId="18" xfId="1" applyNumberFormat="1" applyFont="1" applyBorder="1" applyProtection="1">
      <protection locked="0"/>
    </xf>
    <xf numFmtId="0" fontId="6" fillId="0" borderId="8" xfId="1" applyFont="1" applyBorder="1" applyProtection="1">
      <protection locked="0"/>
    </xf>
    <xf numFmtId="0" fontId="6" fillId="0" borderId="17" xfId="1" applyFont="1" applyBorder="1" applyProtection="1">
      <protection locked="0"/>
    </xf>
    <xf numFmtId="0" fontId="13" fillId="0" borderId="15" xfId="1" applyFont="1" applyBorder="1" applyProtection="1">
      <protection locked="0"/>
    </xf>
    <xf numFmtId="0" fontId="4" fillId="0" borderId="0" xfId="3" applyFont="1" applyBorder="1" applyAlignment="1" applyProtection="1">
      <alignment horizontal="center"/>
    </xf>
    <xf numFmtId="3" fontId="4" fillId="0" borderId="0" xfId="3" applyNumberFormat="1" applyFont="1" applyBorder="1" applyAlignment="1" applyProtection="1">
      <alignment horizontal="right"/>
    </xf>
    <xf numFmtId="49" fontId="4" fillId="0" borderId="1" xfId="3" applyNumberFormat="1" applyFont="1" applyFill="1" applyBorder="1" applyAlignment="1" applyProtection="1">
      <alignment horizontal="center" wrapText="1"/>
    </xf>
    <xf numFmtId="0" fontId="4" fillId="0" borderId="0" xfId="3" applyNumberFormat="1" applyFont="1" applyFill="1" applyBorder="1" applyAlignment="1" applyProtection="1">
      <alignment horizontal="center" wrapText="1"/>
    </xf>
    <xf numFmtId="165" fontId="6" fillId="0" borderId="0" xfId="0" applyNumberFormat="1" applyFont="1" applyAlignment="1" applyProtection="1">
      <alignment horizontal="right"/>
    </xf>
    <xf numFmtId="0" fontId="6" fillId="0" borderId="0" xfId="4" applyFont="1" applyProtection="1">
      <protection locked="0"/>
    </xf>
    <xf numFmtId="3" fontId="8" fillId="0" borderId="0" xfId="0" applyNumberFormat="1" applyFont="1" applyAlignment="1" applyProtection="1">
      <alignment horizontal="right"/>
    </xf>
    <xf numFmtId="0" fontId="4" fillId="0" borderId="19" xfId="4" applyFont="1" applyBorder="1" applyAlignment="1" applyProtection="1">
      <alignment horizontal="center"/>
      <protection locked="0"/>
    </xf>
    <xf numFmtId="0" fontId="4" fillId="0" borderId="20" xfId="4" applyFont="1" applyBorder="1" applyAlignment="1" applyProtection="1">
      <alignment horizontal="center"/>
      <protection locked="0"/>
    </xf>
    <xf numFmtId="0" fontId="4" fillId="0" borderId="21" xfId="4" applyFont="1" applyBorder="1" applyAlignment="1" applyProtection="1">
      <alignment horizontal="center"/>
      <protection locked="0"/>
    </xf>
    <xf numFmtId="0" fontId="4" fillId="0" borderId="22" xfId="4" quotePrefix="1" applyFont="1" applyBorder="1" applyAlignment="1" applyProtection="1">
      <alignment horizontal="center"/>
      <protection locked="0"/>
    </xf>
    <xf numFmtId="3" fontId="6" fillId="0" borderId="21" xfId="4" applyNumberFormat="1" applyFont="1" applyBorder="1" applyProtection="1">
      <protection locked="0"/>
    </xf>
    <xf numFmtId="0" fontId="4" fillId="0" borderId="19" xfId="4" applyFont="1" applyBorder="1" applyAlignment="1" applyProtection="1">
      <alignment horizontal="center"/>
    </xf>
    <xf numFmtId="0" fontId="4" fillId="0" borderId="20" xfId="4" applyFont="1" applyBorder="1" applyAlignment="1" applyProtection="1">
      <alignment horizontal="center"/>
    </xf>
    <xf numFmtId="0" fontId="4" fillId="0" borderId="21" xfId="4" applyFont="1" applyBorder="1" applyAlignment="1" applyProtection="1">
      <alignment horizontal="center"/>
    </xf>
    <xf numFmtId="0" fontId="4" fillId="0" borderId="22" xfId="4" quotePrefix="1" applyFont="1" applyBorder="1" applyAlignment="1" applyProtection="1">
      <alignment horizontal="center"/>
    </xf>
    <xf numFmtId="3" fontId="6" fillId="0" borderId="21" xfId="4" applyNumberFormat="1" applyFont="1" applyBorder="1" applyProtection="1"/>
    <xf numFmtId="3" fontId="6" fillId="0" borderId="22" xfId="4" applyNumberFormat="1" applyFont="1" applyBorder="1" applyProtection="1"/>
    <xf numFmtId="3" fontId="4" fillId="0" borderId="1" xfId="4" applyNumberFormat="1" applyFont="1" applyBorder="1" applyProtection="1"/>
    <xf numFmtId="3" fontId="4" fillId="0" borderId="22" xfId="4" applyNumberFormat="1" applyFont="1" applyBorder="1" applyProtection="1"/>
    <xf numFmtId="3" fontId="3" fillId="0" borderId="15" xfId="4" applyNumberFormat="1" applyFont="1" applyBorder="1" applyProtection="1"/>
    <xf numFmtId="0" fontId="4" fillId="0" borderId="0" xfId="4" applyFont="1" applyProtection="1">
      <protection locked="0"/>
    </xf>
    <xf numFmtId="0" fontId="16" fillId="0" borderId="15" xfId="4" applyFont="1" applyBorder="1" applyProtection="1">
      <protection locked="0"/>
    </xf>
    <xf numFmtId="0" fontId="16" fillId="0" borderId="23" xfId="4" applyFont="1" applyBorder="1" applyProtection="1">
      <protection locked="0"/>
    </xf>
    <xf numFmtId="0" fontId="6" fillId="0" borderId="4" xfId="4" applyFont="1" applyBorder="1" applyProtection="1">
      <protection locked="0"/>
    </xf>
    <xf numFmtId="3" fontId="6" fillId="0" borderId="24" xfId="4" applyNumberFormat="1" applyFont="1" applyBorder="1" applyProtection="1">
      <protection locked="0"/>
    </xf>
    <xf numFmtId="0" fontId="3" fillId="0" borderId="0" xfId="4" applyFont="1" applyProtection="1">
      <protection locked="0"/>
    </xf>
    <xf numFmtId="0" fontId="4" fillId="0" borderId="25" xfId="4" applyFont="1" applyBorder="1" applyProtection="1">
      <protection locked="0"/>
    </xf>
    <xf numFmtId="0" fontId="5" fillId="0" borderId="26" xfId="3" applyFont="1" applyFill="1" applyBorder="1" applyProtection="1"/>
    <xf numFmtId="0" fontId="5" fillId="0" borderId="26" xfId="3" applyFont="1" applyFill="1" applyBorder="1" applyAlignment="1" applyProtection="1">
      <alignment horizontal="left"/>
    </xf>
    <xf numFmtId="0" fontId="5" fillId="0" borderId="26" xfId="3" applyFont="1" applyBorder="1" applyProtection="1"/>
    <xf numFmtId="0" fontId="6" fillId="0" borderId="25" xfId="4" applyFont="1" applyBorder="1" applyProtection="1">
      <protection locked="0"/>
    </xf>
    <xf numFmtId="0" fontId="6" fillId="0" borderId="27" xfId="4" applyFont="1" applyBorder="1" applyProtection="1">
      <protection locked="0"/>
    </xf>
    <xf numFmtId="14" fontId="5" fillId="0" borderId="0" xfId="3" applyNumberFormat="1" applyFont="1" applyBorder="1" applyAlignment="1" applyProtection="1">
      <alignment horizontal="left"/>
    </xf>
    <xf numFmtId="0" fontId="5" fillId="0" borderId="0" xfId="3" applyFont="1" applyBorder="1" applyAlignment="1" applyProtection="1">
      <alignment horizontal="left"/>
    </xf>
    <xf numFmtId="49" fontId="3" fillId="0" borderId="13" xfId="3" applyNumberFormat="1" applyFont="1" applyBorder="1" applyAlignment="1">
      <alignment horizontal="center"/>
    </xf>
    <xf numFmtId="49" fontId="3" fillId="0" borderId="0" xfId="3" applyNumberFormat="1" applyFont="1" applyBorder="1" applyAlignment="1">
      <alignment horizontal="center"/>
    </xf>
    <xf numFmtId="49" fontId="3" fillId="0" borderId="13" xfId="3" applyNumberFormat="1" applyFont="1" applyFill="1" applyBorder="1" applyAlignment="1">
      <alignment horizontal="center"/>
    </xf>
    <xf numFmtId="49" fontId="3" fillId="0" borderId="0" xfId="0" applyNumberFormat="1" applyFont="1" applyAlignment="1">
      <alignment horizontal="center"/>
    </xf>
    <xf numFmtId="49" fontId="3" fillId="2" borderId="12" xfId="3" applyNumberFormat="1" applyFont="1" applyFill="1" applyBorder="1" applyAlignment="1">
      <alignment horizontal="center"/>
    </xf>
    <xf numFmtId="0" fontId="9" fillId="0" borderId="0" xfId="3" applyNumberFormat="1" applyFont="1" applyAlignment="1" applyProtection="1">
      <alignment horizontal="center"/>
      <protection locked="0"/>
    </xf>
    <xf numFmtId="0" fontId="10" fillId="0" borderId="0" xfId="0" applyNumberFormat="1" applyFont="1" applyAlignment="1" applyProtection="1">
      <alignment horizontal="center"/>
      <protection locked="0"/>
    </xf>
    <xf numFmtId="0" fontId="15" fillId="0" borderId="0" xfId="3" applyNumberFormat="1" applyFont="1" applyBorder="1" applyProtection="1"/>
    <xf numFmtId="3" fontId="5" fillId="0" borderId="0" xfId="3" applyNumberFormat="1" applyFont="1" applyBorder="1" applyAlignment="1" applyProtection="1">
      <alignment horizontal="right"/>
    </xf>
    <xf numFmtId="0" fontId="5" fillId="0" borderId="0" xfId="3" applyFont="1" applyBorder="1" applyAlignment="1" applyProtection="1">
      <alignment horizontal="center"/>
    </xf>
    <xf numFmtId="165" fontId="0" fillId="0" borderId="0" xfId="0" applyNumberFormat="1" applyAlignment="1" applyProtection="1">
      <alignment horizontal="right"/>
    </xf>
    <xf numFmtId="0" fontId="3" fillId="0" borderId="0" xfId="3" applyNumberFormat="1" applyFont="1" applyBorder="1" applyAlignment="1" applyProtection="1">
      <alignment horizontal="left"/>
    </xf>
    <xf numFmtId="167" fontId="5" fillId="0" borderId="0" xfId="3" applyNumberFormat="1" applyFont="1" applyBorder="1" applyAlignment="1" applyProtection="1">
      <alignment horizontal="left"/>
    </xf>
    <xf numFmtId="0" fontId="3" fillId="0" borderId="0" xfId="3" applyNumberFormat="1" applyFont="1" applyFill="1" applyBorder="1" applyAlignment="1" applyProtection="1">
      <alignment horizontal="center"/>
    </xf>
    <xf numFmtId="0" fontId="3" fillId="0" borderId="0" xfId="3" applyFont="1" applyBorder="1" applyAlignment="1" applyProtection="1">
      <alignment horizontal="right"/>
    </xf>
    <xf numFmtId="165" fontId="5" fillId="0" borderId="0" xfId="3" applyNumberFormat="1" applyFont="1" applyBorder="1" applyAlignment="1" applyProtection="1">
      <alignment horizontal="right"/>
    </xf>
    <xf numFmtId="0" fontId="4" fillId="0" borderId="0" xfId="3" applyFont="1" applyFill="1" applyBorder="1" applyAlignment="1" applyProtection="1">
      <alignment horizontal="center"/>
    </xf>
    <xf numFmtId="3" fontId="3" fillId="0" borderId="0" xfId="3" applyNumberFormat="1" applyFont="1" applyFill="1" applyBorder="1" applyAlignment="1" applyProtection="1">
      <alignment horizontal="right"/>
    </xf>
    <xf numFmtId="0" fontId="6" fillId="0" borderId="0" xfId="3" applyFont="1" applyFill="1" applyBorder="1" applyAlignment="1" applyProtection="1">
      <alignment horizontal="center"/>
    </xf>
    <xf numFmtId="3" fontId="6" fillId="0" borderId="0" xfId="3" applyNumberFormat="1" applyFont="1" applyFill="1" applyBorder="1" applyAlignment="1" applyProtection="1">
      <alignment horizontal="right"/>
    </xf>
    <xf numFmtId="165" fontId="5" fillId="0" borderId="0" xfId="6" applyNumberFormat="1" applyFont="1" applyFill="1" applyBorder="1" applyAlignment="1" applyProtection="1">
      <alignment horizontal="right"/>
    </xf>
    <xf numFmtId="0" fontId="3" fillId="2" borderId="2" xfId="3" applyFont="1" applyFill="1" applyBorder="1" applyProtection="1"/>
    <xf numFmtId="0" fontId="5" fillId="2" borderId="3" xfId="3" applyFont="1" applyFill="1" applyBorder="1" applyProtection="1"/>
    <xf numFmtId="0" fontId="6" fillId="2" borderId="3" xfId="3" applyFont="1" applyFill="1" applyBorder="1" applyAlignment="1" applyProtection="1">
      <alignment horizontal="center"/>
    </xf>
    <xf numFmtId="3" fontId="6" fillId="2" borderId="3" xfId="3" applyNumberFormat="1" applyFont="1" applyFill="1" applyBorder="1" applyAlignment="1" applyProtection="1">
      <alignment horizontal="right"/>
    </xf>
    <xf numFmtId="3" fontId="3" fillId="2" borderId="11" xfId="3" applyNumberFormat="1" applyFont="1" applyFill="1" applyBorder="1" applyAlignment="1" applyProtection="1">
      <alignment horizontal="right"/>
    </xf>
    <xf numFmtId="0" fontId="3" fillId="0" borderId="0" xfId="3" applyFont="1" applyFill="1" applyBorder="1" applyAlignment="1" applyProtection="1">
      <alignment horizontal="left"/>
    </xf>
    <xf numFmtId="0" fontId="3" fillId="2" borderId="3" xfId="3" applyFont="1" applyFill="1" applyBorder="1" applyProtection="1"/>
    <xf numFmtId="0" fontId="4" fillId="2" borderId="3" xfId="3" applyFont="1" applyFill="1" applyBorder="1" applyAlignment="1" applyProtection="1">
      <alignment horizontal="center"/>
    </xf>
    <xf numFmtId="3" fontId="3" fillId="0" borderId="0" xfId="3" applyNumberFormat="1" applyFont="1" applyBorder="1" applyAlignment="1" applyProtection="1">
      <alignment horizontal="right"/>
    </xf>
    <xf numFmtId="0" fontId="3" fillId="2" borderId="21" xfId="3" applyFont="1" applyFill="1" applyBorder="1" applyProtection="1"/>
    <xf numFmtId="0" fontId="3" fillId="2" borderId="4" xfId="3" applyFont="1" applyFill="1" applyBorder="1" applyProtection="1"/>
    <xf numFmtId="0" fontId="4" fillId="2" borderId="4" xfId="3" applyFont="1" applyFill="1" applyBorder="1" applyAlignment="1" applyProtection="1">
      <alignment horizontal="center"/>
    </xf>
    <xf numFmtId="3" fontId="3" fillId="2" borderId="5" xfId="3" applyNumberFormat="1" applyFont="1" applyFill="1" applyBorder="1" applyAlignment="1" applyProtection="1">
      <alignment horizontal="right"/>
    </xf>
    <xf numFmtId="0" fontId="3" fillId="0" borderId="2" xfId="3" applyFont="1" applyFill="1" applyBorder="1" applyProtection="1"/>
    <xf numFmtId="0" fontId="0" fillId="0" borderId="3" xfId="0" applyFill="1" applyBorder="1" applyProtection="1"/>
    <xf numFmtId="0" fontId="0" fillId="0" borderId="3" xfId="0" applyBorder="1" applyProtection="1"/>
    <xf numFmtId="165" fontId="4" fillId="0" borderId="3" xfId="3" applyNumberFormat="1" applyFont="1" applyFill="1" applyBorder="1" applyAlignment="1" applyProtection="1">
      <alignment horizontal="right"/>
    </xf>
    <xf numFmtId="0" fontId="4" fillId="0" borderId="3" xfId="3" applyFont="1" applyFill="1" applyBorder="1" applyAlignment="1" applyProtection="1">
      <alignment horizontal="center"/>
    </xf>
    <xf numFmtId="3" fontId="4" fillId="0" borderId="11" xfId="3" applyNumberFormat="1" applyFont="1" applyFill="1" applyBorder="1" applyAlignment="1" applyProtection="1">
      <alignment horizontal="right"/>
    </xf>
    <xf numFmtId="0" fontId="3" fillId="0" borderId="2" xfId="3" applyFont="1" applyBorder="1" applyProtection="1"/>
    <xf numFmtId="165" fontId="4" fillId="0" borderId="3" xfId="3" applyNumberFormat="1" applyFont="1" applyBorder="1" applyAlignment="1" applyProtection="1">
      <alignment horizontal="right"/>
    </xf>
    <xf numFmtId="9" fontId="4" fillId="0" borderId="3" xfId="3" applyNumberFormat="1" applyFont="1" applyBorder="1" applyAlignment="1" applyProtection="1">
      <alignment horizontal="center"/>
    </xf>
    <xf numFmtId="3" fontId="4" fillId="0" borderId="11" xfId="3" applyNumberFormat="1" applyFont="1" applyBorder="1" applyAlignment="1" applyProtection="1">
      <alignment horizontal="right"/>
    </xf>
    <xf numFmtId="9" fontId="4" fillId="0" borderId="0" xfId="3" applyNumberFormat="1" applyFont="1" applyBorder="1" applyAlignment="1" applyProtection="1">
      <alignment horizontal="center"/>
    </xf>
    <xf numFmtId="3" fontId="4" fillId="0" borderId="28" xfId="3" applyNumberFormat="1" applyFont="1" applyBorder="1" applyAlignment="1" applyProtection="1">
      <alignment horizontal="right"/>
    </xf>
    <xf numFmtId="0" fontId="3" fillId="2" borderId="15" xfId="3" applyFont="1" applyFill="1" applyBorder="1" applyProtection="1"/>
    <xf numFmtId="0" fontId="4" fillId="2" borderId="12" xfId="3" applyFont="1" applyFill="1" applyBorder="1" applyAlignment="1" applyProtection="1">
      <alignment horizontal="center"/>
    </xf>
    <xf numFmtId="3" fontId="3" fillId="2" borderId="29" xfId="3" applyNumberFormat="1" applyFont="1" applyFill="1" applyBorder="1" applyAlignment="1" applyProtection="1">
      <alignment horizontal="right"/>
    </xf>
    <xf numFmtId="0" fontId="9" fillId="0" borderId="0" xfId="3" applyNumberFormat="1" applyFont="1" applyAlignment="1" applyProtection="1">
      <alignment horizontal="center"/>
    </xf>
    <xf numFmtId="0" fontId="5" fillId="0" borderId="0" xfId="3" applyFont="1" applyBorder="1" applyAlignment="1" applyProtection="1">
      <alignment horizontal="left"/>
      <protection locked="0"/>
    </xf>
    <xf numFmtId="165" fontId="6" fillId="0" borderId="30" xfId="0" applyNumberFormat="1" applyFont="1" applyBorder="1" applyAlignment="1" applyProtection="1">
      <alignment horizontal="right"/>
    </xf>
    <xf numFmtId="165" fontId="6" fillId="0" borderId="31" xfId="0" applyNumberFormat="1" applyFont="1" applyBorder="1" applyAlignment="1" applyProtection="1">
      <alignment horizontal="right"/>
    </xf>
    <xf numFmtId="165" fontId="6" fillId="0" borderId="32" xfId="0" applyNumberFormat="1" applyFont="1" applyBorder="1" applyAlignment="1" applyProtection="1">
      <alignment horizontal="right"/>
    </xf>
    <xf numFmtId="165" fontId="6" fillId="2" borderId="32" xfId="0" applyNumberFormat="1" applyFont="1" applyFill="1" applyBorder="1" applyAlignment="1" applyProtection="1">
      <alignment horizontal="right"/>
    </xf>
    <xf numFmtId="0" fontId="5" fillId="0" borderId="0" xfId="3" applyFont="1" applyBorder="1" applyAlignment="1" applyProtection="1"/>
    <xf numFmtId="49" fontId="4" fillId="0" borderId="33" xfId="3" applyNumberFormat="1" applyFont="1" applyFill="1" applyBorder="1" applyAlignment="1" applyProtection="1">
      <alignment horizontal="center" wrapText="1"/>
    </xf>
    <xf numFmtId="0" fontId="4" fillId="0" borderId="30" xfId="3" applyNumberFormat="1" applyFont="1" applyFill="1" applyBorder="1" applyAlignment="1" applyProtection="1">
      <alignment horizontal="center" wrapText="1"/>
    </xf>
    <xf numFmtId="165" fontId="6" fillId="0" borderId="4" xfId="0" applyNumberFormat="1" applyFont="1" applyBorder="1" applyAlignment="1" applyProtection="1">
      <alignment horizontal="right"/>
    </xf>
    <xf numFmtId="165" fontId="6" fillId="2" borderId="34" xfId="0" applyNumberFormat="1" applyFont="1" applyFill="1" applyBorder="1" applyAlignment="1" applyProtection="1">
      <alignment horizontal="right"/>
    </xf>
    <xf numFmtId="3" fontId="8" fillId="0" borderId="35" xfId="0" applyNumberFormat="1" applyFont="1" applyBorder="1" applyAlignment="1" applyProtection="1">
      <alignment horizontal="right"/>
    </xf>
    <xf numFmtId="165" fontId="4" fillId="0" borderId="1" xfId="3" applyNumberFormat="1" applyFont="1" applyFill="1" applyBorder="1" applyAlignment="1" applyProtection="1">
      <alignment horizontal="right"/>
      <protection locked="0"/>
    </xf>
    <xf numFmtId="165" fontId="4" fillId="0" borderId="1" xfId="3" applyNumberFormat="1" applyFont="1" applyBorder="1" applyAlignment="1" applyProtection="1">
      <alignment horizontal="right"/>
      <protection locked="0"/>
    </xf>
    <xf numFmtId="14" fontId="6" fillId="0" borderId="0" xfId="3" applyNumberFormat="1" applyFont="1" applyBorder="1" applyAlignment="1" applyProtection="1">
      <alignment horizontal="left"/>
    </xf>
    <xf numFmtId="0" fontId="2" fillId="0" borderId="0" xfId="3" applyAlignment="1"/>
    <xf numFmtId="0" fontId="0" fillId="0" borderId="0" xfId="0" applyAlignment="1"/>
    <xf numFmtId="0" fontId="0" fillId="0" borderId="0" xfId="0" applyAlignment="1" applyProtection="1">
      <protection locked="0"/>
    </xf>
    <xf numFmtId="0" fontId="10" fillId="0" borderId="0" xfId="0" applyFont="1" applyAlignment="1" applyProtection="1">
      <protection locked="0"/>
    </xf>
    <xf numFmtId="0" fontId="3" fillId="0" borderId="0" xfId="3" applyFont="1" applyBorder="1" applyAlignment="1" applyProtection="1">
      <protection locked="0"/>
    </xf>
    <xf numFmtId="0" fontId="5" fillId="0" borderId="0" xfId="3" applyFont="1" applyBorder="1" applyAlignment="1" applyProtection="1">
      <protection locked="0"/>
    </xf>
    <xf numFmtId="0" fontId="5" fillId="0" borderId="13" xfId="3" applyFont="1" applyBorder="1" applyAlignment="1" applyProtection="1">
      <protection locked="0"/>
    </xf>
    <xf numFmtId="0" fontId="3" fillId="0" borderId="13" xfId="3" applyFont="1" applyBorder="1" applyAlignment="1" applyProtection="1">
      <protection locked="0"/>
    </xf>
    <xf numFmtId="0" fontId="3" fillId="0" borderId="0" xfId="3" applyFont="1" applyFill="1" applyBorder="1" applyAlignment="1" applyProtection="1">
      <protection locked="0"/>
    </xf>
    <xf numFmtId="0" fontId="5" fillId="0" borderId="0" xfId="3" applyFont="1" applyFill="1" applyBorder="1" applyAlignment="1" applyProtection="1">
      <protection locked="0"/>
    </xf>
    <xf numFmtId="0" fontId="5" fillId="0" borderId="4" xfId="3" applyFont="1" applyFill="1" applyBorder="1" applyAlignment="1" applyProtection="1">
      <protection locked="0"/>
    </xf>
    <xf numFmtId="0" fontId="5" fillId="0" borderId="13" xfId="3" applyFont="1" applyFill="1" applyBorder="1" applyAlignment="1" applyProtection="1">
      <protection locked="0"/>
    </xf>
    <xf numFmtId="0" fontId="0" fillId="0" borderId="13" xfId="0" applyBorder="1" applyAlignment="1" applyProtection="1">
      <protection locked="0"/>
    </xf>
    <xf numFmtId="0" fontId="0" fillId="0" borderId="0" xfId="0" applyBorder="1" applyAlignment="1" applyProtection="1">
      <protection locked="0"/>
    </xf>
    <xf numFmtId="0" fontId="3" fillId="2" borderId="13" xfId="3" applyFont="1" applyFill="1" applyBorder="1" applyAlignment="1" applyProtection="1">
      <protection locked="0"/>
    </xf>
    <xf numFmtId="3" fontId="3" fillId="0" borderId="0" xfId="3" applyNumberFormat="1" applyFont="1" applyFill="1" applyBorder="1" applyAlignment="1" applyProtection="1">
      <protection locked="0"/>
    </xf>
    <xf numFmtId="0" fontId="5" fillId="0" borderId="0" xfId="0" applyFont="1" applyAlignment="1" applyProtection="1">
      <protection locked="0"/>
    </xf>
    <xf numFmtId="0" fontId="5" fillId="0" borderId="14" xfId="3" applyFont="1" applyFill="1" applyBorder="1" applyAlignment="1" applyProtection="1">
      <protection locked="0"/>
    </xf>
    <xf numFmtId="0" fontId="5" fillId="0" borderId="4" xfId="3" applyFont="1" applyBorder="1" applyAlignment="1" applyProtection="1">
      <protection locked="0"/>
    </xf>
    <xf numFmtId="0" fontId="5" fillId="0" borderId="14" xfId="3" applyFont="1" applyBorder="1" applyAlignment="1" applyProtection="1">
      <protection locked="0"/>
    </xf>
    <xf numFmtId="0" fontId="7" fillId="0" borderId="0" xfId="3" applyFont="1" applyBorder="1" applyAlignment="1" applyProtection="1">
      <protection locked="0"/>
    </xf>
    <xf numFmtId="0" fontId="7" fillId="0" borderId="4" xfId="3" applyFont="1" applyBorder="1" applyAlignment="1" applyProtection="1">
      <protection locked="0"/>
    </xf>
    <xf numFmtId="0" fontId="3" fillId="0" borderId="4" xfId="3" applyFont="1" applyBorder="1" applyAlignment="1" applyProtection="1">
      <protection locked="0"/>
    </xf>
    <xf numFmtId="0" fontId="3" fillId="0" borderId="4" xfId="3" applyFont="1" applyFill="1" applyBorder="1" applyAlignment="1" applyProtection="1">
      <protection locked="0"/>
    </xf>
    <xf numFmtId="0" fontId="5" fillId="0" borderId="0" xfId="3" applyFont="1" applyBorder="1" applyAlignment="1"/>
    <xf numFmtId="0" fontId="5" fillId="0" borderId="0" xfId="3" applyFont="1" applyFill="1" applyBorder="1" applyAlignment="1"/>
    <xf numFmtId="0" fontId="7" fillId="0" borderId="0" xfId="3" applyFont="1" applyFill="1" applyBorder="1" applyAlignment="1" applyProtection="1">
      <protection locked="0"/>
    </xf>
    <xf numFmtId="0" fontId="7" fillId="0" borderId="0" xfId="0" applyFont="1" applyAlignment="1" applyProtection="1">
      <protection locked="0"/>
    </xf>
    <xf numFmtId="0" fontId="3" fillId="0" borderId="0" xfId="3" applyFont="1" applyBorder="1" applyAlignment="1"/>
    <xf numFmtId="0" fontId="7" fillId="0" borderId="13" xfId="3" applyFont="1" applyBorder="1" applyAlignment="1" applyProtection="1">
      <protection locked="0"/>
    </xf>
    <xf numFmtId="0" fontId="7" fillId="0" borderId="0" xfId="3" applyFont="1" applyBorder="1" applyAlignment="1"/>
    <xf numFmtId="3" fontId="5" fillId="0" borderId="0" xfId="3" applyNumberFormat="1" applyFont="1" applyFill="1" applyBorder="1" applyAlignment="1"/>
    <xf numFmtId="0" fontId="3" fillId="2" borderId="12" xfId="3" applyFont="1" applyFill="1" applyBorder="1" applyAlignment="1" applyProtection="1">
      <protection locked="0"/>
    </xf>
    <xf numFmtId="0" fontId="0" fillId="0" borderId="4" xfId="0" applyBorder="1" applyAlignment="1" applyProtection="1">
      <protection locked="0"/>
    </xf>
    <xf numFmtId="0" fontId="2" fillId="0" borderId="0" xfId="3" applyFont="1" applyAlignment="1"/>
    <xf numFmtId="0" fontId="11" fillId="0" borderId="0" xfId="0" applyFont="1" applyAlignment="1"/>
    <xf numFmtId="0" fontId="5" fillId="2" borderId="3" xfId="3" applyFont="1" applyFill="1" applyBorder="1" applyAlignment="1" applyProtection="1">
      <protection locked="0"/>
    </xf>
    <xf numFmtId="0" fontId="0" fillId="2" borderId="3" xfId="0" applyFill="1" applyBorder="1" applyAlignment="1" applyProtection="1">
      <protection locked="0"/>
    </xf>
    <xf numFmtId="0" fontId="0" fillId="0" borderId="3" xfId="0" applyFill="1" applyBorder="1" applyAlignment="1" applyProtection="1">
      <protection locked="0"/>
    </xf>
    <xf numFmtId="0" fontId="0" fillId="0" borderId="3" xfId="0" applyBorder="1" applyAlignment="1" applyProtection="1">
      <protection locked="0"/>
    </xf>
    <xf numFmtId="0" fontId="21" fillId="0" borderId="0" xfId="0" applyFont="1" applyAlignment="1" applyProtection="1"/>
    <xf numFmtId="0" fontId="3" fillId="0" borderId="0" xfId="0" applyFont="1" applyAlignment="1" applyProtection="1"/>
    <xf numFmtId="0" fontId="3" fillId="0" borderId="0" xfId="3" applyFont="1" applyBorder="1" applyAlignment="1" applyProtection="1"/>
    <xf numFmtId="3" fontId="6" fillId="0" borderId="30" xfId="0" applyNumberFormat="1" applyFont="1" applyBorder="1" applyAlignment="1" applyProtection="1"/>
    <xf numFmtId="3" fontId="6" fillId="0" borderId="0" xfId="0" applyNumberFormat="1" applyFont="1" applyAlignment="1" applyProtection="1"/>
    <xf numFmtId="0" fontId="5" fillId="0" borderId="13" xfId="3" applyFont="1" applyBorder="1" applyAlignment="1" applyProtection="1"/>
    <xf numFmtId="3" fontId="6" fillId="0" borderId="31" xfId="0" applyNumberFormat="1" applyFont="1" applyBorder="1" applyAlignment="1" applyProtection="1"/>
    <xf numFmtId="3" fontId="6" fillId="0" borderId="13" xfId="0" applyNumberFormat="1" applyFont="1" applyBorder="1" applyAlignment="1" applyProtection="1"/>
    <xf numFmtId="0" fontId="3" fillId="0" borderId="13" xfId="3" applyFont="1" applyBorder="1" applyAlignment="1" applyProtection="1"/>
    <xf numFmtId="3" fontId="6" fillId="0" borderId="32" xfId="0" applyNumberFormat="1" applyFont="1" applyBorder="1" applyAlignment="1" applyProtection="1"/>
    <xf numFmtId="3" fontId="6" fillId="0" borderId="12" xfId="0" applyNumberFormat="1" applyFont="1" applyBorder="1" applyAlignment="1" applyProtection="1"/>
    <xf numFmtId="0" fontId="3" fillId="0" borderId="0" xfId="3" applyFont="1" applyFill="1" applyBorder="1" applyAlignment="1" applyProtection="1"/>
    <xf numFmtId="3" fontId="6" fillId="0" borderId="4" xfId="0" applyNumberFormat="1" applyFont="1" applyBorder="1" applyAlignment="1" applyProtection="1"/>
    <xf numFmtId="3" fontId="6" fillId="0" borderId="30" xfId="0" applyNumberFormat="1" applyFont="1" applyBorder="1" applyAlignment="1" applyProtection="1">
      <protection locked="0"/>
    </xf>
    <xf numFmtId="0" fontId="5" fillId="0" borderId="0" xfId="3" applyFont="1" applyFill="1" applyBorder="1" applyAlignment="1" applyProtection="1"/>
    <xf numFmtId="3" fontId="6" fillId="0" borderId="0" xfId="0" applyNumberFormat="1" applyFont="1" applyBorder="1" applyAlignment="1" applyProtection="1"/>
    <xf numFmtId="0" fontId="5" fillId="0" borderId="13" xfId="3" applyFont="1" applyFill="1" applyBorder="1" applyAlignment="1" applyProtection="1"/>
    <xf numFmtId="0" fontId="3" fillId="0" borderId="13" xfId="3" applyFont="1" applyFill="1" applyBorder="1" applyAlignment="1" applyProtection="1"/>
    <xf numFmtId="0" fontId="0" fillId="0" borderId="13" xfId="0" applyBorder="1" applyAlignment="1" applyProtection="1"/>
    <xf numFmtId="0" fontId="0" fillId="0" borderId="0" xfId="0" applyBorder="1" applyAlignment="1" applyProtection="1"/>
    <xf numFmtId="1" fontId="3" fillId="2" borderId="13" xfId="3" applyNumberFormat="1" applyFont="1" applyFill="1" applyBorder="1" applyAlignment="1" applyProtection="1">
      <alignment horizontal="right"/>
    </xf>
    <xf numFmtId="0" fontId="3" fillId="2" borderId="13" xfId="3" applyFont="1" applyFill="1" applyBorder="1" applyAlignment="1" applyProtection="1"/>
    <xf numFmtId="3" fontId="6" fillId="2" borderId="32" xfId="0" applyNumberFormat="1" applyFont="1" applyFill="1" applyBorder="1" applyAlignment="1" applyProtection="1"/>
    <xf numFmtId="3" fontId="6" fillId="2" borderId="12" xfId="0" applyNumberFormat="1" applyFont="1" applyFill="1" applyBorder="1" applyAlignment="1" applyProtection="1"/>
    <xf numFmtId="0" fontId="5" fillId="0" borderId="0" xfId="0" applyFont="1" applyAlignment="1" applyProtection="1"/>
    <xf numFmtId="0" fontId="7" fillId="0" borderId="0" xfId="3" applyFont="1" applyBorder="1" applyAlignment="1" applyProtection="1"/>
    <xf numFmtId="0" fontId="3" fillId="2" borderId="12" xfId="3" applyFont="1" applyFill="1" applyBorder="1" applyAlignment="1" applyProtection="1"/>
    <xf numFmtId="3" fontId="6" fillId="0" borderId="24" xfId="0" applyNumberFormat="1" applyFont="1" applyBorder="1" applyAlignment="1" applyProtection="1"/>
    <xf numFmtId="3" fontId="6" fillId="0" borderId="36" xfId="0" applyNumberFormat="1" applyFont="1" applyBorder="1" applyAlignment="1" applyProtection="1"/>
    <xf numFmtId="0" fontId="0" fillId="0" borderId="0" xfId="0" applyAlignment="1" applyProtection="1"/>
    <xf numFmtId="0" fontId="8" fillId="0" borderId="0" xfId="0" applyFont="1" applyAlignment="1" applyProtection="1"/>
    <xf numFmtId="0" fontId="8" fillId="0" borderId="35" xfId="0" applyFont="1" applyBorder="1" applyAlignment="1" applyProtection="1"/>
    <xf numFmtId="3" fontId="6" fillId="2" borderId="34" xfId="0" applyNumberFormat="1" applyFont="1" applyFill="1" applyBorder="1" applyAlignment="1" applyProtection="1"/>
    <xf numFmtId="3" fontId="6" fillId="0" borderId="32" xfId="0" applyNumberFormat="1" applyFont="1" applyFill="1" applyBorder="1" applyAlignment="1" applyProtection="1"/>
    <xf numFmtId="165" fontId="6" fillId="0" borderId="32" xfId="0" applyNumberFormat="1" applyFont="1" applyFill="1" applyBorder="1" applyAlignment="1" applyProtection="1">
      <alignment horizontal="right"/>
    </xf>
    <xf numFmtId="3" fontId="6" fillId="0" borderId="34" xfId="0" applyNumberFormat="1" applyFont="1" applyFill="1" applyBorder="1" applyAlignment="1" applyProtection="1"/>
    <xf numFmtId="165" fontId="6" fillId="0" borderId="34" xfId="0" applyNumberFormat="1" applyFont="1" applyFill="1" applyBorder="1" applyAlignment="1" applyProtection="1">
      <alignment horizontal="right"/>
    </xf>
    <xf numFmtId="3" fontId="8" fillId="0" borderId="0" xfId="0" applyNumberFormat="1" applyFont="1" applyAlignment="1"/>
    <xf numFmtId="3" fontId="6" fillId="0" borderId="0" xfId="3" applyNumberFormat="1" applyFont="1" applyBorder="1" applyAlignment="1" applyProtection="1">
      <alignment horizontal="right"/>
    </xf>
    <xf numFmtId="3" fontId="8" fillId="0" borderId="0" xfId="0" applyNumberFormat="1" applyFont="1" applyAlignment="1" applyProtection="1"/>
    <xf numFmtId="164" fontId="8" fillId="0" borderId="0" xfId="0" applyNumberFormat="1" applyFont="1" applyAlignment="1" applyProtection="1"/>
    <xf numFmtId="14" fontId="3" fillId="0" borderId="0" xfId="3" applyNumberFormat="1" applyFont="1" applyBorder="1" applyAlignment="1" applyProtection="1">
      <alignment horizontal="left"/>
    </xf>
    <xf numFmtId="3" fontId="6" fillId="0" borderId="0" xfId="3" applyNumberFormat="1" applyFont="1" applyFill="1" applyBorder="1" applyAlignment="1" applyProtection="1"/>
    <xf numFmtId="3" fontId="6" fillId="0" borderId="13" xfId="3" applyNumberFormat="1" applyFont="1" applyBorder="1" applyAlignment="1" applyProtection="1">
      <alignment horizontal="right"/>
    </xf>
    <xf numFmtId="3" fontId="6" fillId="0" borderId="4" xfId="3" applyNumberFormat="1" applyFont="1" applyBorder="1" applyAlignment="1" applyProtection="1">
      <alignment horizontal="right"/>
    </xf>
    <xf numFmtId="3" fontId="4" fillId="2" borderId="13" xfId="3" applyNumberFormat="1" applyFont="1" applyFill="1" applyBorder="1" applyAlignment="1" applyProtection="1">
      <alignment horizontal="right"/>
    </xf>
    <xf numFmtId="3" fontId="4" fillId="0" borderId="0" xfId="3" applyNumberFormat="1" applyFont="1" applyFill="1" applyBorder="1" applyAlignment="1" applyProtection="1">
      <alignment horizontal="right"/>
    </xf>
    <xf numFmtId="0" fontId="4" fillId="0" borderId="0" xfId="3" applyFont="1" applyFill="1" applyBorder="1" applyAlignment="1" applyProtection="1"/>
    <xf numFmtId="3" fontId="6" fillId="0" borderId="13" xfId="3" applyNumberFormat="1" applyFont="1" applyFill="1" applyBorder="1" applyAlignment="1" applyProtection="1">
      <alignment horizontal="right"/>
    </xf>
    <xf numFmtId="3" fontId="4" fillId="0" borderId="13" xfId="3" applyNumberFormat="1" applyFont="1" applyBorder="1" applyAlignment="1" applyProtection="1">
      <alignment horizontal="right"/>
    </xf>
    <xf numFmtId="3" fontId="4" fillId="0" borderId="0" xfId="3" applyNumberFormat="1" applyFont="1" applyBorder="1" applyAlignment="1" applyProtection="1"/>
    <xf numFmtId="3" fontId="6" fillId="0" borderId="4" xfId="3" applyNumberFormat="1" applyFont="1" applyBorder="1" applyAlignment="1" applyProtection="1"/>
    <xf numFmtId="3" fontId="4" fillId="2" borderId="12" xfId="3" applyNumberFormat="1" applyFont="1" applyFill="1" applyBorder="1" applyAlignment="1" applyProtection="1">
      <alignment horizontal="right"/>
    </xf>
    <xf numFmtId="3" fontId="4" fillId="0" borderId="35" xfId="3" applyNumberFormat="1" applyFont="1" applyFill="1" applyBorder="1" applyAlignment="1" applyProtection="1">
      <alignment horizontal="right"/>
    </xf>
    <xf numFmtId="0" fontId="4" fillId="0" borderId="35" xfId="3" applyFont="1" applyFill="1" applyBorder="1" applyAlignment="1" applyProtection="1"/>
    <xf numFmtId="3" fontId="4" fillId="2" borderId="3" xfId="3" applyNumberFormat="1" applyFont="1" applyFill="1" applyBorder="1" applyAlignment="1" applyProtection="1">
      <alignment horizontal="right"/>
    </xf>
    <xf numFmtId="3" fontId="3" fillId="2" borderId="11" xfId="3" applyNumberFormat="1" applyFont="1" applyFill="1" applyBorder="1" applyAlignment="1" applyProtection="1"/>
    <xf numFmtId="3" fontId="4" fillId="2" borderId="4" xfId="3" applyNumberFormat="1" applyFont="1" applyFill="1" applyBorder="1" applyAlignment="1" applyProtection="1">
      <alignment horizontal="right"/>
    </xf>
    <xf numFmtId="3" fontId="4" fillId="0" borderId="3" xfId="3" applyNumberFormat="1" applyFont="1" applyFill="1" applyBorder="1" applyAlignment="1" applyProtection="1">
      <alignment horizontal="right"/>
    </xf>
    <xf numFmtId="3" fontId="3" fillId="0" borderId="11" xfId="3" applyNumberFormat="1" applyFont="1" applyBorder="1" applyAlignment="1" applyProtection="1">
      <alignment horizontal="right"/>
    </xf>
    <xf numFmtId="3" fontId="4" fillId="0" borderId="3" xfId="3" applyNumberFormat="1" applyFont="1" applyBorder="1" applyAlignment="1" applyProtection="1">
      <alignment horizontal="right"/>
    </xf>
    <xf numFmtId="0" fontId="4" fillId="0" borderId="0" xfId="3" applyFont="1" applyBorder="1" applyAlignment="1" applyProtection="1"/>
    <xf numFmtId="3" fontId="4" fillId="0" borderId="0" xfId="4" applyNumberFormat="1" applyFont="1"/>
    <xf numFmtId="0" fontId="5" fillId="0" borderId="37" xfId="3" applyFont="1" applyFill="1" applyBorder="1" applyProtection="1"/>
    <xf numFmtId="0" fontId="5" fillId="0" borderId="37" xfId="3" applyFont="1" applyBorder="1" applyProtection="1"/>
    <xf numFmtId="3" fontId="6" fillId="0" borderId="34" xfId="4" applyNumberFormat="1" applyFont="1" applyBorder="1" applyProtection="1">
      <protection locked="0"/>
    </xf>
    <xf numFmtId="3" fontId="4" fillId="0" borderId="38" xfId="4" applyNumberFormat="1" applyFont="1" applyBorder="1" applyProtection="1"/>
    <xf numFmtId="3" fontId="3" fillId="0" borderId="39" xfId="4" applyNumberFormat="1" applyFont="1" applyBorder="1" applyProtection="1"/>
    <xf numFmtId="3" fontId="3" fillId="0" borderId="40" xfId="4" applyNumberFormat="1" applyFont="1" applyBorder="1" applyProtection="1"/>
    <xf numFmtId="0" fontId="16" fillId="0" borderId="15" xfId="4" applyFont="1" applyBorder="1" applyProtection="1"/>
    <xf numFmtId="3" fontId="6" fillId="0" borderId="41" xfId="4" applyNumberFormat="1" applyFont="1" applyBorder="1" applyProtection="1"/>
    <xf numFmtId="3" fontId="6" fillId="0" borderId="34" xfId="4" applyNumberFormat="1" applyFont="1" applyBorder="1" applyProtection="1"/>
    <xf numFmtId="0" fontId="6" fillId="0" borderId="30" xfId="3" applyNumberFormat="1" applyFont="1" applyFill="1" applyBorder="1" applyAlignment="1" applyProtection="1">
      <alignment horizontal="center"/>
      <protection locked="0"/>
    </xf>
    <xf numFmtId="0" fontId="6" fillId="0" borderId="30" xfId="3" applyFont="1" applyBorder="1" applyAlignment="1" applyProtection="1">
      <alignment horizontal="center"/>
      <protection locked="0"/>
    </xf>
    <xf numFmtId="0" fontId="6" fillId="0" borderId="34" xfId="3" applyFont="1" applyBorder="1" applyAlignment="1" applyProtection="1">
      <alignment horizontal="center"/>
      <protection locked="0"/>
    </xf>
    <xf numFmtId="0" fontId="6" fillId="0" borderId="31" xfId="3" applyFont="1" applyFill="1" applyBorder="1" applyAlignment="1" applyProtection="1">
      <alignment horizontal="center"/>
      <protection locked="0"/>
    </xf>
    <xf numFmtId="0" fontId="6" fillId="0" borderId="10" xfId="3" applyFont="1" applyBorder="1" applyAlignment="1" applyProtection="1">
      <alignment horizontal="center"/>
      <protection locked="0"/>
    </xf>
    <xf numFmtId="3" fontId="6" fillId="0" borderId="24" xfId="3" applyNumberFormat="1" applyFont="1" applyBorder="1" applyAlignment="1" applyProtection="1">
      <alignment horizontal="right"/>
    </xf>
    <xf numFmtId="3" fontId="6" fillId="0" borderId="21" xfId="3" applyNumberFormat="1" applyFont="1" applyBorder="1" applyAlignment="1" applyProtection="1">
      <alignment horizontal="right"/>
    </xf>
    <xf numFmtId="3" fontId="6" fillId="0" borderId="36" xfId="3" applyNumberFormat="1" applyFont="1" applyBorder="1" applyAlignment="1" applyProtection="1">
      <alignment horizontal="right"/>
    </xf>
    <xf numFmtId="0" fontId="6" fillId="0" borderId="30" xfId="3" applyFont="1" applyFill="1" applyBorder="1" applyAlignment="1" applyProtection="1"/>
    <xf numFmtId="9" fontId="4" fillId="0" borderId="30" xfId="6" applyFont="1" applyFill="1" applyBorder="1" applyAlignment="1" applyProtection="1"/>
    <xf numFmtId="3" fontId="6" fillId="0" borderId="34" xfId="3" applyNumberFormat="1" applyFont="1" applyFill="1" applyBorder="1" applyAlignment="1" applyProtection="1"/>
    <xf numFmtId="3" fontId="6" fillId="0" borderId="30" xfId="3" applyNumberFormat="1" applyFont="1" applyFill="1" applyBorder="1" applyAlignment="1" applyProtection="1"/>
    <xf numFmtId="3" fontId="6" fillId="0" borderId="31" xfId="3" applyNumberFormat="1" applyFont="1" applyFill="1" applyBorder="1" applyAlignment="1" applyProtection="1"/>
    <xf numFmtId="0" fontId="4" fillId="0" borderId="4" xfId="3" applyNumberFormat="1" applyFont="1" applyFill="1" applyBorder="1" applyAlignment="1" applyProtection="1">
      <alignment horizontal="center"/>
      <protection locked="0"/>
    </xf>
    <xf numFmtId="3" fontId="4" fillId="0" borderId="4" xfId="3" applyNumberFormat="1" applyFont="1" applyFill="1" applyBorder="1" applyAlignment="1" applyProtection="1">
      <alignment horizontal="right"/>
      <protection locked="0"/>
    </xf>
    <xf numFmtId="3" fontId="4" fillId="0" borderId="4" xfId="3" applyNumberFormat="1" applyFont="1" applyBorder="1" applyAlignment="1" applyProtection="1">
      <alignment horizontal="center"/>
    </xf>
    <xf numFmtId="0" fontId="4" fillId="0" borderId="4" xfId="3" applyFont="1" applyFill="1" applyBorder="1" applyAlignment="1" applyProtection="1">
      <alignment horizontal="center"/>
    </xf>
    <xf numFmtId="3" fontId="6" fillId="0" borderId="5" xfId="3" applyNumberFormat="1" applyFont="1" applyBorder="1" applyAlignment="1" applyProtection="1"/>
    <xf numFmtId="0" fontId="6" fillId="0" borderId="31" xfId="3" applyFont="1" applyBorder="1" applyAlignment="1" applyProtection="1">
      <alignment horizontal="center"/>
      <protection locked="0"/>
    </xf>
    <xf numFmtId="3" fontId="6" fillId="0" borderId="30" xfId="3" applyNumberFormat="1" applyFont="1" applyBorder="1" applyAlignment="1" applyProtection="1">
      <alignment horizontal="right"/>
    </xf>
    <xf numFmtId="3" fontId="6" fillId="0" borderId="34" xfId="3" applyNumberFormat="1" applyFont="1" applyBorder="1" applyAlignment="1" applyProtection="1">
      <alignment horizontal="right"/>
    </xf>
    <xf numFmtId="3" fontId="6" fillId="0" borderId="31" xfId="3" applyNumberFormat="1" applyFont="1" applyBorder="1" applyAlignment="1" applyProtection="1">
      <alignment horizontal="right"/>
    </xf>
    <xf numFmtId="3" fontId="4" fillId="0" borderId="31" xfId="3" applyNumberFormat="1" applyFont="1" applyBorder="1" applyAlignment="1" applyProtection="1"/>
    <xf numFmtId="0" fontId="6" fillId="0" borderId="12" xfId="3" applyFont="1" applyBorder="1" applyAlignment="1" applyProtection="1">
      <alignment horizontal="center"/>
      <protection locked="0"/>
    </xf>
    <xf numFmtId="0" fontId="6" fillId="0" borderId="10" xfId="3" applyFont="1" applyFill="1" applyBorder="1" applyAlignment="1" applyProtection="1">
      <alignment horizontal="center"/>
      <protection locked="0"/>
    </xf>
    <xf numFmtId="0" fontId="6" fillId="0" borderId="30" xfId="3" applyFont="1" applyFill="1" applyBorder="1" applyAlignment="1" applyProtection="1">
      <alignment horizontal="center"/>
      <protection locked="0"/>
    </xf>
    <xf numFmtId="165" fontId="6" fillId="0" borderId="30" xfId="3" applyNumberFormat="1" applyFont="1" applyFill="1" applyBorder="1" applyAlignment="1" applyProtection="1">
      <alignment horizontal="right"/>
      <protection locked="0"/>
    </xf>
    <xf numFmtId="165" fontId="6" fillId="0" borderId="34" xfId="3" applyNumberFormat="1" applyFont="1" applyFill="1" applyBorder="1" applyAlignment="1" applyProtection="1">
      <alignment horizontal="right"/>
      <protection locked="0"/>
    </xf>
    <xf numFmtId="165" fontId="6" fillId="0" borderId="31" xfId="3" applyNumberFormat="1" applyFont="1" applyFill="1" applyBorder="1" applyAlignment="1" applyProtection="1">
      <alignment horizontal="right"/>
      <protection locked="0"/>
    </xf>
    <xf numFmtId="0" fontId="6" fillId="0" borderId="34" xfId="3" applyFont="1" applyFill="1" applyBorder="1" applyAlignment="1" applyProtection="1">
      <alignment horizontal="center"/>
      <protection locked="0"/>
    </xf>
    <xf numFmtId="3" fontId="6" fillId="0" borderId="10" xfId="3" applyNumberFormat="1" applyFont="1" applyBorder="1" applyAlignment="1" applyProtection="1">
      <alignment horizontal="right"/>
    </xf>
    <xf numFmtId="3" fontId="6" fillId="0" borderId="5" xfId="3" applyNumberFormat="1" applyFont="1" applyBorder="1" applyAlignment="1" applyProtection="1">
      <alignment horizontal="right"/>
    </xf>
    <xf numFmtId="3" fontId="6" fillId="0" borderId="28" xfId="3" applyNumberFormat="1" applyFont="1" applyBorder="1" applyAlignment="1" applyProtection="1">
      <alignment horizontal="right"/>
    </xf>
    <xf numFmtId="3" fontId="4" fillId="0" borderId="28" xfId="3" applyNumberFormat="1" applyFont="1" applyFill="1" applyBorder="1" applyAlignment="1" applyProtection="1"/>
    <xf numFmtId="3" fontId="6" fillId="0" borderId="33" xfId="3" applyNumberFormat="1" applyFont="1" applyBorder="1" applyAlignment="1" applyProtection="1">
      <alignment horizontal="right"/>
      <protection locked="0"/>
    </xf>
    <xf numFmtId="3" fontId="6" fillId="0" borderId="34" xfId="3" applyNumberFormat="1" applyFont="1" applyFill="1" applyBorder="1" applyAlignment="1" applyProtection="1">
      <alignment horizontal="right"/>
      <protection locked="0"/>
    </xf>
    <xf numFmtId="3" fontId="6" fillId="0" borderId="30" xfId="3" applyNumberFormat="1" applyFont="1" applyFill="1" applyBorder="1" applyAlignment="1" applyProtection="1">
      <alignment horizontal="right"/>
      <protection locked="0"/>
    </xf>
    <xf numFmtId="3" fontId="6" fillId="0" borderId="31" xfId="3" applyNumberFormat="1" applyFont="1" applyFill="1" applyBorder="1" applyAlignment="1" applyProtection="1">
      <alignment horizontal="right"/>
      <protection locked="0"/>
    </xf>
    <xf numFmtId="0" fontId="0" fillId="0" borderId="28" xfId="0" applyBorder="1" applyAlignment="1" applyProtection="1">
      <protection locked="0"/>
    </xf>
    <xf numFmtId="0" fontId="0" fillId="0" borderId="31" xfId="0" applyBorder="1" applyAlignment="1" applyProtection="1">
      <protection locked="0"/>
    </xf>
    <xf numFmtId="3" fontId="6" fillId="0" borderId="10" xfId="3" applyNumberFormat="1" applyFont="1" applyBorder="1" applyAlignment="1" applyProtection="1">
      <alignment horizontal="right"/>
      <protection locked="0"/>
    </xf>
    <xf numFmtId="3" fontId="6" fillId="0" borderId="28" xfId="3" applyNumberFormat="1" applyFont="1" applyBorder="1" applyAlignment="1" applyProtection="1">
      <alignment horizontal="right"/>
      <protection locked="0"/>
    </xf>
    <xf numFmtId="0" fontId="6" fillId="0" borderId="10" xfId="3" applyFont="1" applyFill="1" applyBorder="1" applyAlignment="1" applyProtection="1"/>
    <xf numFmtId="3" fontId="6" fillId="0" borderId="28" xfId="3" applyNumberFormat="1" applyFont="1" applyFill="1" applyBorder="1" applyAlignment="1" applyProtection="1"/>
    <xf numFmtId="0" fontId="5" fillId="0" borderId="12" xfId="3" applyFont="1" applyBorder="1" applyAlignment="1" applyProtection="1">
      <protection locked="0"/>
    </xf>
    <xf numFmtId="3" fontId="6" fillId="0" borderId="12" xfId="3" applyNumberFormat="1" applyFont="1" applyBorder="1" applyAlignment="1" applyProtection="1">
      <alignment horizontal="right"/>
      <protection locked="0"/>
    </xf>
    <xf numFmtId="3" fontId="6" fillId="0" borderId="30" xfId="3" applyNumberFormat="1" applyFont="1" applyBorder="1" applyAlignment="1" applyProtection="1">
      <alignment horizontal="right"/>
      <protection locked="0"/>
    </xf>
    <xf numFmtId="3" fontId="4" fillId="0" borderId="32" xfId="3" applyNumberFormat="1" applyFont="1" applyFill="1" applyBorder="1" applyAlignment="1" applyProtection="1"/>
    <xf numFmtId="165" fontId="6" fillId="0" borderId="42" xfId="3" applyNumberFormat="1" applyFont="1" applyFill="1" applyBorder="1" applyAlignment="1" applyProtection="1">
      <alignment horizontal="right"/>
      <protection locked="0"/>
    </xf>
    <xf numFmtId="0" fontId="6" fillId="0" borderId="33" xfId="3" applyFont="1" applyBorder="1" applyAlignment="1" applyProtection="1">
      <alignment horizontal="center"/>
      <protection locked="0"/>
    </xf>
    <xf numFmtId="3" fontId="6" fillId="0" borderId="43" xfId="3" applyNumberFormat="1" applyFont="1" applyBorder="1" applyAlignment="1" applyProtection="1">
      <alignment horizontal="right"/>
    </xf>
    <xf numFmtId="3" fontId="6" fillId="0" borderId="33" xfId="3" applyNumberFormat="1" applyFont="1" applyBorder="1" applyAlignment="1" applyProtection="1">
      <alignment horizontal="right"/>
    </xf>
    <xf numFmtId="3" fontId="6" fillId="0" borderId="42" xfId="3" applyNumberFormat="1" applyFont="1" applyBorder="1" applyAlignment="1" applyProtection="1">
      <alignment horizontal="right"/>
    </xf>
    <xf numFmtId="3" fontId="6" fillId="0" borderId="42" xfId="3" applyNumberFormat="1" applyFont="1" applyFill="1" applyBorder="1" applyAlignment="1" applyProtection="1"/>
    <xf numFmtId="0" fontId="6" fillId="0" borderId="42" xfId="3" applyFont="1" applyFill="1" applyBorder="1" applyAlignment="1" applyProtection="1">
      <alignment horizontal="center"/>
      <protection locked="0"/>
    </xf>
    <xf numFmtId="0" fontId="6" fillId="0" borderId="5" xfId="3" applyFont="1" applyFill="1" applyBorder="1" applyAlignment="1" applyProtection="1">
      <alignment horizontal="center"/>
      <protection locked="0"/>
    </xf>
    <xf numFmtId="0" fontId="6" fillId="0" borderId="43" xfId="3" applyFont="1" applyFill="1" applyBorder="1" applyAlignment="1" applyProtection="1">
      <alignment horizontal="center"/>
      <protection locked="0"/>
    </xf>
    <xf numFmtId="3" fontId="6" fillId="0" borderId="44" xfId="3" applyNumberFormat="1" applyFont="1" applyBorder="1" applyAlignment="1" applyProtection="1">
      <alignment horizontal="right"/>
    </xf>
    <xf numFmtId="0" fontId="4" fillId="0" borderId="45" xfId="3" applyNumberFormat="1" applyFont="1" applyFill="1" applyBorder="1" applyAlignment="1" applyProtection="1">
      <alignment horizontal="center"/>
      <protection locked="0"/>
    </xf>
    <xf numFmtId="3" fontId="4" fillId="0" borderId="45" xfId="3" applyNumberFormat="1" applyFont="1" applyFill="1" applyBorder="1" applyAlignment="1" applyProtection="1">
      <alignment horizontal="right"/>
      <protection locked="0"/>
    </xf>
    <xf numFmtId="3" fontId="4" fillId="0" borderId="45" xfId="3" applyNumberFormat="1" applyFont="1" applyBorder="1" applyAlignment="1" applyProtection="1">
      <alignment horizontal="center"/>
    </xf>
    <xf numFmtId="0" fontId="4" fillId="0" borderId="45" xfId="3" applyFont="1" applyFill="1" applyBorder="1" applyAlignment="1" applyProtection="1">
      <alignment horizontal="center"/>
    </xf>
    <xf numFmtId="0" fontId="6" fillId="0" borderId="30" xfId="0" applyFont="1" applyBorder="1" applyAlignment="1" applyProtection="1"/>
    <xf numFmtId="0" fontId="4" fillId="0" borderId="30" xfId="3" applyFont="1" applyFill="1" applyBorder="1" applyAlignment="1" applyProtection="1">
      <alignment horizontal="center"/>
    </xf>
    <xf numFmtId="3" fontId="6" fillId="0" borderId="42" xfId="3" applyNumberFormat="1" applyFont="1" applyFill="1" applyBorder="1" applyAlignment="1" applyProtection="1">
      <alignment horizontal="right"/>
      <protection locked="0"/>
    </xf>
    <xf numFmtId="1" fontId="6" fillId="0" borderId="34" xfId="3" applyNumberFormat="1" applyFont="1" applyFill="1" applyBorder="1" applyAlignment="1" applyProtection="1">
      <alignment horizontal="center"/>
      <protection locked="0"/>
    </xf>
    <xf numFmtId="1" fontId="6" fillId="0" borderId="42" xfId="3" applyNumberFormat="1" applyFont="1" applyFill="1" applyBorder="1" applyAlignment="1" applyProtection="1">
      <alignment horizontal="center"/>
      <protection locked="0"/>
    </xf>
    <xf numFmtId="3" fontId="6" fillId="0" borderId="5" xfId="3" applyNumberFormat="1" applyFont="1" applyFill="1" applyBorder="1" applyAlignment="1" applyProtection="1"/>
    <xf numFmtId="3" fontId="3" fillId="0" borderId="31" xfId="3" applyNumberFormat="1" applyFont="1" applyBorder="1" applyAlignment="1" applyProtection="1">
      <alignment horizontal="right"/>
    </xf>
    <xf numFmtId="0" fontId="5" fillId="0" borderId="43" xfId="3" applyFont="1" applyFill="1" applyBorder="1" applyAlignment="1" applyProtection="1">
      <protection locked="0"/>
    </xf>
    <xf numFmtId="0" fontId="6" fillId="0" borderId="42" xfId="3" applyFont="1" applyBorder="1" applyAlignment="1" applyProtection="1">
      <alignment horizontal="center"/>
      <protection locked="0"/>
    </xf>
    <xf numFmtId="3" fontId="6" fillId="0" borderId="28" xfId="3" applyNumberFormat="1" applyFont="1" applyFill="1" applyBorder="1" applyAlignment="1" applyProtection="1">
      <alignment horizontal="right"/>
      <protection locked="0"/>
    </xf>
    <xf numFmtId="0" fontId="4" fillId="0" borderId="12" xfId="3" applyFont="1" applyBorder="1" applyAlignment="1" applyProtection="1">
      <alignment horizontal="center"/>
      <protection locked="0"/>
    </xf>
    <xf numFmtId="3" fontId="4" fillId="0" borderId="12" xfId="3" applyNumberFormat="1" applyFont="1" applyBorder="1" applyAlignment="1" applyProtection="1">
      <alignment horizontal="right"/>
      <protection locked="0"/>
    </xf>
    <xf numFmtId="3" fontId="4" fillId="0" borderId="32" xfId="3" applyNumberFormat="1" applyFont="1" applyBorder="1" applyAlignment="1" applyProtection="1"/>
    <xf numFmtId="0" fontId="4" fillId="0" borderId="34" xfId="3" applyFont="1" applyBorder="1" applyAlignment="1" applyProtection="1">
      <alignment horizontal="center"/>
      <protection locked="0"/>
    </xf>
    <xf numFmtId="0" fontId="6" fillId="0" borderId="10" xfId="3" applyFont="1" applyBorder="1" applyAlignment="1" applyProtection="1"/>
    <xf numFmtId="3" fontId="6" fillId="0" borderId="28" xfId="3" applyNumberFormat="1" applyFont="1" applyBorder="1" applyAlignment="1" applyProtection="1"/>
    <xf numFmtId="0" fontId="6" fillId="0" borderId="30" xfId="3" applyFont="1" applyBorder="1" applyAlignment="1" applyProtection="1"/>
    <xf numFmtId="3" fontId="6" fillId="0" borderId="34" xfId="3" applyNumberFormat="1" applyFont="1" applyBorder="1" applyAlignment="1" applyProtection="1"/>
    <xf numFmtId="3" fontId="6" fillId="0" borderId="30" xfId="3" applyNumberFormat="1" applyFont="1" applyBorder="1" applyAlignment="1" applyProtection="1"/>
    <xf numFmtId="3" fontId="6" fillId="0" borderId="31" xfId="3" applyNumberFormat="1" applyFont="1" applyBorder="1" applyAlignment="1" applyProtection="1"/>
    <xf numFmtId="3" fontId="4" fillId="0" borderId="30" xfId="3" applyNumberFormat="1" applyFont="1" applyBorder="1" applyAlignment="1" applyProtection="1"/>
    <xf numFmtId="0" fontId="5" fillId="0" borderId="5" xfId="3" applyFont="1" applyBorder="1" applyAlignment="1" applyProtection="1">
      <protection locked="0"/>
    </xf>
    <xf numFmtId="0" fontId="0" fillId="0" borderId="46" xfId="0" applyBorder="1" applyAlignment="1"/>
    <xf numFmtId="3" fontId="6" fillId="0" borderId="10" xfId="3" applyNumberFormat="1" applyFont="1" applyBorder="1" applyAlignment="1" applyProtection="1"/>
    <xf numFmtId="3" fontId="6" fillId="0" borderId="33" xfId="3" applyNumberFormat="1" applyFont="1" applyFill="1" applyBorder="1" applyAlignment="1" applyProtection="1">
      <alignment horizontal="right"/>
    </xf>
    <xf numFmtId="0" fontId="0" fillId="0" borderId="4" xfId="0" applyBorder="1" applyAlignment="1"/>
    <xf numFmtId="3" fontId="0" fillId="0" borderId="0" xfId="0" applyNumberFormat="1" applyBorder="1" applyAlignment="1" applyProtection="1">
      <alignment horizontal="right"/>
      <protection locked="0"/>
    </xf>
    <xf numFmtId="0" fontId="0" fillId="0" borderId="30" xfId="0" applyBorder="1" applyAlignment="1" applyProtection="1">
      <protection locked="0"/>
    </xf>
    <xf numFmtId="0" fontId="0" fillId="0" borderId="33" xfId="0" applyBorder="1" applyAlignment="1" applyProtection="1">
      <protection locked="0"/>
    </xf>
    <xf numFmtId="3" fontId="8" fillId="0" borderId="33" xfId="0" applyNumberFormat="1" applyFont="1" applyBorder="1" applyAlignment="1" applyProtection="1"/>
    <xf numFmtId="0" fontId="8" fillId="0" borderId="33" xfId="0" applyFont="1" applyBorder="1" applyAlignment="1" applyProtection="1"/>
    <xf numFmtId="0" fontId="3" fillId="0" borderId="5" xfId="3" applyFont="1" applyBorder="1" applyAlignment="1" applyProtection="1">
      <protection locked="0"/>
    </xf>
    <xf numFmtId="0" fontId="3" fillId="0" borderId="5" xfId="3" applyFont="1" applyFill="1" applyBorder="1" applyAlignment="1" applyProtection="1">
      <protection locked="0"/>
    </xf>
    <xf numFmtId="165" fontId="6" fillId="0" borderId="13" xfId="3" applyNumberFormat="1" applyFont="1" applyFill="1" applyBorder="1" applyAlignment="1" applyProtection="1">
      <alignment horizontal="right"/>
      <protection locked="0"/>
    </xf>
    <xf numFmtId="0" fontId="6" fillId="0" borderId="33" xfId="3" applyFont="1" applyBorder="1" applyAlignment="1" applyProtection="1"/>
    <xf numFmtId="0" fontId="5" fillId="0" borderId="0" xfId="3" applyFont="1" applyFill="1" applyBorder="1" applyAlignment="1" applyProtection="1">
      <alignment horizontal="left"/>
      <protection locked="0"/>
    </xf>
    <xf numFmtId="3" fontId="6" fillId="0" borderId="33" xfId="3" applyNumberFormat="1" applyFont="1" applyBorder="1" applyAlignment="1" applyProtection="1"/>
    <xf numFmtId="0" fontId="15" fillId="0" borderId="0" xfId="1" applyFont="1"/>
    <xf numFmtId="0" fontId="15" fillId="0" borderId="0" xfId="3" applyFont="1" applyBorder="1" applyAlignment="1" applyProtection="1">
      <alignment horizontal="left"/>
    </xf>
    <xf numFmtId="0" fontId="2" fillId="0" borderId="0" xfId="3" applyFill="1" applyAlignment="1"/>
    <xf numFmtId="0" fontId="0" fillId="0" borderId="0" xfId="0" applyFill="1" applyAlignment="1"/>
    <xf numFmtId="3" fontId="3" fillId="0" borderId="0" xfId="3" applyNumberFormat="1" applyFont="1" applyFill="1" applyBorder="1" applyAlignment="1" applyProtection="1"/>
    <xf numFmtId="0" fontId="8" fillId="0" borderId="0" xfId="0" applyFont="1" applyBorder="1" applyAlignment="1" applyProtection="1"/>
    <xf numFmtId="0" fontId="6" fillId="0" borderId="0" xfId="3" applyFont="1" applyFill="1" applyBorder="1" applyAlignment="1" applyProtection="1"/>
    <xf numFmtId="9" fontId="4" fillId="0" borderId="0" xfId="6" applyFont="1" applyFill="1" applyBorder="1" applyAlignment="1" applyProtection="1"/>
    <xf numFmtId="0" fontId="6" fillId="0" borderId="0" xfId="0" applyFont="1" applyBorder="1" applyAlignment="1" applyProtection="1"/>
    <xf numFmtId="9" fontId="4" fillId="0" borderId="24" xfId="6" applyFont="1" applyFill="1" applyBorder="1" applyAlignment="1" applyProtection="1"/>
    <xf numFmtId="3" fontId="6" fillId="0" borderId="24" xfId="3" applyNumberFormat="1" applyFont="1" applyFill="1" applyBorder="1" applyAlignment="1" applyProtection="1"/>
    <xf numFmtId="0" fontId="6" fillId="0" borderId="0" xfId="3" applyFont="1" applyBorder="1" applyAlignment="1" applyProtection="1"/>
    <xf numFmtId="3" fontId="6" fillId="0" borderId="0" xfId="3" applyNumberFormat="1" applyFont="1" applyBorder="1" applyAlignment="1" applyProtection="1"/>
    <xf numFmtId="3" fontId="4" fillId="0" borderId="36" xfId="3" applyNumberFormat="1" applyFont="1" applyBorder="1" applyAlignment="1" applyProtection="1"/>
    <xf numFmtId="0" fontId="6" fillId="0" borderId="24" xfId="3" applyFont="1" applyBorder="1" applyAlignment="1" applyProtection="1"/>
    <xf numFmtId="3" fontId="6" fillId="0" borderId="24" xfId="3" applyNumberFormat="1" applyFont="1" applyBorder="1" applyAlignment="1" applyProtection="1"/>
    <xf numFmtId="3" fontId="3" fillId="2" borderId="12" xfId="3" applyNumberFormat="1" applyFont="1" applyFill="1" applyBorder="1" applyAlignment="1" applyProtection="1"/>
    <xf numFmtId="0" fontId="0" fillId="0" borderId="0" xfId="0" applyBorder="1" applyAlignment="1"/>
    <xf numFmtId="3" fontId="4" fillId="2" borderId="12" xfId="3" applyNumberFormat="1" applyFont="1" applyFill="1" applyBorder="1" applyAlignment="1" applyProtection="1"/>
    <xf numFmtId="3" fontId="6" fillId="0" borderId="44" xfId="3" applyNumberFormat="1" applyFont="1" applyFill="1" applyBorder="1" applyAlignment="1" applyProtection="1"/>
    <xf numFmtId="3" fontId="6" fillId="0" borderId="36" xfId="3" applyNumberFormat="1" applyFont="1" applyFill="1" applyBorder="1" applyAlignment="1" applyProtection="1"/>
    <xf numFmtId="3" fontId="4" fillId="0" borderId="0" xfId="3" applyNumberFormat="1" applyFont="1" applyFill="1" applyBorder="1" applyAlignment="1" applyProtection="1"/>
    <xf numFmtId="3" fontId="4" fillId="0" borderId="0" xfId="0" applyNumberFormat="1" applyFont="1" applyBorder="1" applyAlignment="1" applyProtection="1"/>
    <xf numFmtId="3" fontId="4" fillId="0" borderId="32" xfId="0" applyNumberFormat="1" applyFont="1" applyBorder="1" applyAlignment="1" applyProtection="1"/>
    <xf numFmtId="3" fontId="3" fillId="0" borderId="36" xfId="3" applyNumberFormat="1" applyFont="1" applyBorder="1" applyAlignment="1" applyProtection="1">
      <alignment horizontal="right"/>
    </xf>
    <xf numFmtId="3" fontId="3" fillId="0" borderId="32" xfId="3" applyNumberFormat="1" applyFont="1" applyBorder="1" applyAlignment="1" applyProtection="1">
      <alignment horizontal="right"/>
    </xf>
    <xf numFmtId="3" fontId="4" fillId="0" borderId="24" xfId="3" applyNumberFormat="1" applyFont="1" applyBorder="1" applyAlignment="1" applyProtection="1"/>
    <xf numFmtId="3" fontId="4" fillId="0" borderId="39" xfId="3" applyNumberFormat="1" applyFont="1" applyBorder="1" applyAlignment="1" applyProtection="1"/>
    <xf numFmtId="3" fontId="4" fillId="0" borderId="24" xfId="3" applyNumberFormat="1" applyFont="1" applyFill="1" applyBorder="1" applyAlignment="1" applyProtection="1"/>
    <xf numFmtId="3" fontId="3" fillId="0" borderId="24" xfId="3" applyNumberFormat="1" applyFont="1" applyFill="1" applyBorder="1" applyAlignment="1" applyProtection="1"/>
    <xf numFmtId="3" fontId="3" fillId="0" borderId="24" xfId="3" applyNumberFormat="1" applyFont="1" applyBorder="1" applyAlignment="1" applyProtection="1">
      <alignment horizontal="right"/>
    </xf>
    <xf numFmtId="3" fontId="6" fillId="0" borderId="0" xfId="3" applyNumberFormat="1" applyFont="1" applyBorder="1" applyAlignment="1" applyProtection="1">
      <alignment horizontal="left"/>
      <protection locked="0"/>
    </xf>
    <xf numFmtId="0" fontId="21" fillId="0" borderId="0" xfId="0" applyFont="1" applyAlignment="1" applyProtection="1">
      <protection locked="0"/>
    </xf>
    <xf numFmtId="0" fontId="4" fillId="0" borderId="1" xfId="3" applyNumberFormat="1" applyFont="1" applyFill="1" applyBorder="1" applyAlignment="1" applyProtection="1">
      <alignment horizontal="center" wrapText="1"/>
      <protection locked="0"/>
    </xf>
    <xf numFmtId="0" fontId="4" fillId="0" borderId="33" xfId="3" applyNumberFormat="1" applyFont="1" applyFill="1" applyBorder="1" applyAlignment="1" applyProtection="1">
      <alignment horizontal="center" wrapText="1"/>
      <protection locked="0"/>
    </xf>
    <xf numFmtId="3" fontId="6" fillId="0" borderId="32" xfId="0" applyNumberFormat="1" applyFont="1" applyBorder="1" applyAlignment="1" applyProtection="1">
      <protection locked="0"/>
    </xf>
    <xf numFmtId="3" fontId="6" fillId="0" borderId="0" xfId="0" applyNumberFormat="1" applyFont="1" applyAlignment="1" applyProtection="1">
      <protection locked="0"/>
    </xf>
    <xf numFmtId="3" fontId="6" fillId="0" borderId="4" xfId="0" applyNumberFormat="1" applyFont="1" applyBorder="1" applyAlignment="1" applyProtection="1">
      <protection locked="0"/>
    </xf>
    <xf numFmtId="0" fontId="8" fillId="0" borderId="0" xfId="0" applyFont="1" applyAlignment="1" applyProtection="1">
      <protection locked="0"/>
    </xf>
    <xf numFmtId="3" fontId="4" fillId="2" borderId="1" xfId="3" applyNumberFormat="1" applyFont="1" applyFill="1" applyBorder="1" applyAlignment="1" applyProtection="1"/>
    <xf numFmtId="0" fontId="4" fillId="0" borderId="47" xfId="4" applyFont="1" applyBorder="1" applyAlignment="1" applyProtection="1">
      <alignment horizontal="center"/>
    </xf>
    <xf numFmtId="0" fontId="4" fillId="0" borderId="34" xfId="4" quotePrefix="1" applyFont="1" applyBorder="1" applyAlignment="1" applyProtection="1">
      <alignment horizontal="center"/>
    </xf>
    <xf numFmtId="3" fontId="4" fillId="0" borderId="21" xfId="4" applyNumberFormat="1" applyFont="1" applyBorder="1" applyProtection="1"/>
    <xf numFmtId="3" fontId="4" fillId="0" borderId="2" xfId="4" applyNumberFormat="1" applyFont="1" applyBorder="1" applyProtection="1"/>
    <xf numFmtId="165" fontId="4" fillId="0" borderId="6" xfId="0" applyNumberFormat="1" applyFont="1" applyBorder="1" applyAlignment="1" applyProtection="1">
      <alignment horizontal="right"/>
    </xf>
    <xf numFmtId="0" fontId="6" fillId="0" borderId="41" xfId="4" applyFont="1" applyBorder="1" applyAlignment="1" applyProtection="1">
      <alignment horizontal="center"/>
    </xf>
    <xf numFmtId="0" fontId="4" fillId="0" borderId="48" xfId="4" applyFont="1" applyBorder="1" applyAlignment="1" applyProtection="1">
      <alignment horizontal="center"/>
    </xf>
    <xf numFmtId="0" fontId="6" fillId="0" borderId="49" xfId="4" applyFont="1" applyBorder="1" applyAlignment="1" applyProtection="1">
      <alignment horizontal="center"/>
    </xf>
    <xf numFmtId="165" fontId="6" fillId="0" borderId="38" xfId="0" applyNumberFormat="1" applyFont="1" applyBorder="1" applyAlignment="1" applyProtection="1">
      <alignment horizontal="right"/>
    </xf>
    <xf numFmtId="165" fontId="4" fillId="0" borderId="38" xfId="0" applyNumberFormat="1" applyFont="1" applyBorder="1" applyAlignment="1" applyProtection="1">
      <alignment horizontal="right"/>
    </xf>
    <xf numFmtId="165" fontId="6" fillId="0" borderId="50" xfId="0" applyNumberFormat="1" applyFont="1" applyBorder="1" applyAlignment="1" applyProtection="1">
      <alignment horizontal="right"/>
    </xf>
    <xf numFmtId="0" fontId="6" fillId="0" borderId="0" xfId="4" applyFont="1" applyProtection="1"/>
    <xf numFmtId="0" fontId="5" fillId="0" borderId="10" xfId="3" applyFont="1" applyBorder="1" applyAlignment="1" applyProtection="1">
      <protection locked="0"/>
    </xf>
    <xf numFmtId="0" fontId="5" fillId="0" borderId="51" xfId="3" applyFont="1" applyBorder="1" applyAlignment="1" applyProtection="1">
      <protection locked="0"/>
    </xf>
    <xf numFmtId="0" fontId="5" fillId="0" borderId="46" xfId="3" applyFont="1" applyBorder="1" applyAlignment="1" applyProtection="1">
      <protection locked="0"/>
    </xf>
    <xf numFmtId="0" fontId="4" fillId="0" borderId="0" xfId="3" applyFont="1" applyFill="1" applyBorder="1" applyAlignment="1" applyProtection="1">
      <alignment horizontal="left"/>
    </xf>
    <xf numFmtId="0" fontId="4" fillId="0" borderId="0" xfId="3" applyNumberFormat="1" applyFont="1" applyFill="1" applyBorder="1" applyAlignment="1" applyProtection="1">
      <alignment horizontal="left"/>
    </xf>
    <xf numFmtId="0" fontId="6" fillId="0" borderId="0" xfId="3" applyFont="1" applyFill="1" applyBorder="1" applyAlignment="1" applyProtection="1">
      <alignment horizontal="left"/>
      <protection locked="0"/>
    </xf>
    <xf numFmtId="0" fontId="5" fillId="0" borderId="0" xfId="3" applyFont="1" applyFill="1" applyBorder="1" applyProtection="1">
      <protection locked="0"/>
    </xf>
    <xf numFmtId="0" fontId="3" fillId="2" borderId="2" xfId="3" applyFont="1" applyFill="1" applyBorder="1" applyAlignment="1" applyProtection="1"/>
    <xf numFmtId="0" fontId="3" fillId="0" borderId="2" xfId="3" applyFont="1" applyFill="1" applyBorder="1" applyAlignment="1" applyProtection="1"/>
    <xf numFmtId="0" fontId="3" fillId="0" borderId="2" xfId="3" applyFont="1" applyBorder="1" applyAlignment="1" applyProtection="1"/>
    <xf numFmtId="49" fontId="3" fillId="2" borderId="12" xfId="3" applyNumberFormat="1" applyFont="1" applyFill="1" applyBorder="1" applyAlignment="1" applyProtection="1">
      <alignment horizontal="center"/>
    </xf>
    <xf numFmtId="49" fontId="3" fillId="0" borderId="13" xfId="3" applyNumberFormat="1" applyFont="1" applyFill="1" applyBorder="1" applyAlignment="1" applyProtection="1">
      <alignment horizontal="center"/>
    </xf>
    <xf numFmtId="49" fontId="3" fillId="0" borderId="13" xfId="3" applyNumberFormat="1" applyFont="1" applyBorder="1" applyAlignment="1" applyProtection="1">
      <alignment horizontal="center"/>
    </xf>
    <xf numFmtId="49" fontId="3" fillId="0" borderId="0" xfId="3" applyNumberFormat="1" applyFont="1" applyBorder="1" applyAlignment="1" applyProtection="1">
      <alignment horizontal="center"/>
    </xf>
    <xf numFmtId="49" fontId="3" fillId="2" borderId="13" xfId="3" applyNumberFormat="1" applyFont="1" applyFill="1" applyBorder="1" applyAlignment="1" applyProtection="1">
      <alignment horizontal="center"/>
    </xf>
    <xf numFmtId="49" fontId="3" fillId="0" borderId="0" xfId="0" applyNumberFormat="1" applyFont="1" applyAlignment="1" applyProtection="1">
      <alignment horizontal="center"/>
    </xf>
    <xf numFmtId="49" fontId="0" fillId="0" borderId="13" xfId="0" applyNumberFormat="1" applyBorder="1" applyAlignment="1" applyProtection="1"/>
    <xf numFmtId="49" fontId="0" fillId="0" borderId="0" xfId="0" applyNumberFormat="1" applyBorder="1" applyAlignment="1" applyProtection="1"/>
    <xf numFmtId="49" fontId="23" fillId="0" borderId="0" xfId="0" applyNumberFormat="1" applyFont="1"/>
    <xf numFmtId="49" fontId="3" fillId="0" borderId="0" xfId="3" applyNumberFormat="1" applyFont="1" applyAlignment="1" applyProtection="1">
      <alignment horizontal="center"/>
      <protection locked="0"/>
    </xf>
    <xf numFmtId="0" fontId="5" fillId="0" borderId="0" xfId="3" applyFont="1" applyBorder="1" applyAlignment="1" applyProtection="1">
      <alignment horizontal="right"/>
    </xf>
    <xf numFmtId="0" fontId="22" fillId="0" borderId="3" xfId="0" applyFont="1" applyBorder="1" applyAlignment="1" applyProtection="1">
      <alignment horizontal="right"/>
    </xf>
    <xf numFmtId="0" fontId="4" fillId="0" borderId="3" xfId="0" applyFont="1" applyBorder="1" applyAlignment="1" applyProtection="1">
      <alignment horizontal="right"/>
    </xf>
    <xf numFmtId="3" fontId="3" fillId="0" borderId="6" xfId="4" applyNumberFormat="1" applyFont="1" applyBorder="1" applyProtection="1"/>
    <xf numFmtId="0" fontId="15" fillId="0" borderId="0" xfId="4" applyFont="1" applyProtection="1"/>
    <xf numFmtId="0" fontId="3" fillId="0" borderId="0" xfId="4" applyFont="1" applyAlignment="1" applyProtection="1">
      <alignment horizontal="right"/>
    </xf>
    <xf numFmtId="0" fontId="3" fillId="0" borderId="23" xfId="4" applyFont="1" applyBorder="1" applyProtection="1"/>
    <xf numFmtId="0" fontId="4" fillId="0" borderId="25" xfId="4" applyFont="1" applyBorder="1" applyProtection="1"/>
    <xf numFmtId="0" fontId="3" fillId="0" borderId="37" xfId="4" applyFont="1" applyBorder="1" applyProtection="1"/>
    <xf numFmtId="0" fontId="3" fillId="0" borderId="26" xfId="4" applyFont="1" applyBorder="1" applyProtection="1"/>
    <xf numFmtId="0" fontId="16" fillId="0" borderId="23" xfId="4" applyFont="1" applyBorder="1" applyProtection="1"/>
    <xf numFmtId="0" fontId="4" fillId="0" borderId="0" xfId="4" applyFont="1" applyProtection="1"/>
    <xf numFmtId="3" fontId="4" fillId="2" borderId="3" xfId="3" applyNumberFormat="1" applyFont="1" applyFill="1" applyBorder="1" applyAlignment="1" applyProtection="1"/>
    <xf numFmtId="3" fontId="4" fillId="0" borderId="3" xfId="3" applyNumberFormat="1" applyFont="1" applyFill="1" applyBorder="1" applyAlignment="1" applyProtection="1"/>
    <xf numFmtId="3" fontId="4" fillId="0" borderId="3" xfId="3" applyNumberFormat="1" applyFont="1" applyBorder="1" applyAlignment="1" applyProtection="1"/>
    <xf numFmtId="0" fontId="0" fillId="0" borderId="4" xfId="0" applyBorder="1" applyAlignment="1" applyProtection="1"/>
    <xf numFmtId="0" fontId="5" fillId="0" borderId="4" xfId="3" applyFont="1" applyBorder="1" applyAlignment="1" applyProtection="1"/>
    <xf numFmtId="0" fontId="5" fillId="2" borderId="3" xfId="3" applyFont="1" applyFill="1" applyBorder="1" applyAlignment="1" applyProtection="1"/>
    <xf numFmtId="0" fontId="0" fillId="2" borderId="3" xfId="0" applyFill="1" applyBorder="1" applyAlignment="1" applyProtection="1"/>
    <xf numFmtId="0" fontId="22" fillId="0" borderId="3" xfId="0" applyFont="1" applyFill="1" applyBorder="1" applyAlignment="1" applyProtection="1">
      <alignment horizontal="right"/>
    </xf>
    <xf numFmtId="0" fontId="4" fillId="0" borderId="3" xfId="0" applyFont="1" applyFill="1" applyBorder="1" applyAlignment="1" applyProtection="1">
      <alignment horizontal="right"/>
    </xf>
    <xf numFmtId="165" fontId="4" fillId="0" borderId="1" xfId="3" applyNumberFormat="1" applyFont="1" applyBorder="1" applyAlignment="1" applyProtection="1">
      <alignment horizontal="right"/>
    </xf>
    <xf numFmtId="167" fontId="5" fillId="0" borderId="0" xfId="3" applyNumberFormat="1" applyFont="1" applyBorder="1" applyAlignment="1" applyProtection="1">
      <alignment horizontal="left"/>
      <protection locked="0"/>
    </xf>
    <xf numFmtId="14" fontId="5" fillId="0" borderId="0" xfId="3" applyNumberFormat="1" applyFont="1" applyBorder="1" applyAlignment="1" applyProtection="1">
      <alignment horizontal="left"/>
      <protection locked="0"/>
    </xf>
    <xf numFmtId="49" fontId="16" fillId="0" borderId="0" xfId="0" applyNumberFormat="1" applyFont="1"/>
    <xf numFmtId="3" fontId="5" fillId="0" borderId="0" xfId="3" applyNumberFormat="1" applyFont="1" applyFill="1" applyBorder="1" applyAlignment="1" applyProtection="1">
      <alignment horizontal="right"/>
    </xf>
    <xf numFmtId="0" fontId="5" fillId="0" borderId="0" xfId="3" applyFont="1" applyFill="1" applyBorder="1" applyAlignment="1" applyProtection="1">
      <alignment horizontal="center"/>
    </xf>
    <xf numFmtId="3" fontId="4" fillId="0" borderId="13" xfId="3" applyNumberFormat="1" applyFont="1" applyFill="1" applyBorder="1" applyAlignment="1" applyProtection="1">
      <alignment horizontal="right"/>
    </xf>
    <xf numFmtId="3" fontId="4" fillId="0" borderId="13" xfId="0" applyNumberFormat="1" applyFont="1" applyBorder="1" applyAlignment="1" applyProtection="1"/>
    <xf numFmtId="0" fontId="2" fillId="0" borderId="0" xfId="3" applyAlignment="1" applyProtection="1"/>
    <xf numFmtId="0" fontId="3" fillId="0" borderId="0" xfId="3" applyFont="1" applyFill="1" applyBorder="1" applyAlignment="1" applyProtection="1">
      <alignment horizontal="center"/>
    </xf>
    <xf numFmtId="0" fontId="5" fillId="0" borderId="0" xfId="3" applyFont="1" applyAlignment="1" applyProtection="1"/>
    <xf numFmtId="3" fontId="3" fillId="0" borderId="13" xfId="3" applyNumberFormat="1" applyFont="1" applyBorder="1" applyAlignment="1" applyProtection="1">
      <alignment horizontal="right"/>
    </xf>
    <xf numFmtId="0" fontId="3" fillId="0" borderId="0" xfId="3" applyFont="1" applyBorder="1" applyAlignment="1" applyProtection="1">
      <alignment horizontal="center"/>
    </xf>
    <xf numFmtId="3" fontId="3" fillId="0" borderId="0" xfId="3" applyNumberFormat="1" applyFont="1" applyBorder="1" applyAlignment="1" applyProtection="1"/>
    <xf numFmtId="3" fontId="5" fillId="0" borderId="0" xfId="3" applyNumberFormat="1" applyFont="1" applyFill="1" applyBorder="1" applyAlignment="1" applyProtection="1"/>
    <xf numFmtId="3" fontId="3" fillId="2" borderId="29" xfId="3" applyNumberFormat="1" applyFont="1" applyFill="1" applyBorder="1" applyAlignment="1" applyProtection="1"/>
    <xf numFmtId="3" fontId="5" fillId="0" borderId="0" xfId="3" applyNumberFormat="1" applyFont="1" applyBorder="1" applyAlignment="1" applyProtection="1">
      <alignment horizontal="left"/>
    </xf>
    <xf numFmtId="3" fontId="3" fillId="0" borderId="0" xfId="3" applyNumberFormat="1" applyFont="1" applyFill="1" applyBorder="1" applyAlignment="1" applyProtection="1">
      <alignment horizontal="center"/>
    </xf>
    <xf numFmtId="3" fontId="3" fillId="0" borderId="52" xfId="3" applyNumberFormat="1" applyFont="1" applyFill="1" applyBorder="1" applyAlignment="1" applyProtection="1"/>
    <xf numFmtId="4" fontId="6" fillId="0" borderId="0" xfId="3" applyNumberFormat="1" applyFont="1" applyAlignment="1" applyProtection="1"/>
    <xf numFmtId="4" fontId="6" fillId="0" borderId="0" xfId="3" applyNumberFormat="1" applyFont="1" applyFill="1" applyBorder="1" applyAlignment="1" applyProtection="1">
      <alignment horizontal="center"/>
    </xf>
    <xf numFmtId="0" fontId="5" fillId="0" borderId="5" xfId="3" applyFont="1" applyFill="1" applyBorder="1" applyAlignment="1" applyProtection="1">
      <protection locked="0"/>
    </xf>
    <xf numFmtId="3" fontId="6" fillId="0" borderId="0" xfId="4" applyNumberFormat="1" applyFont="1"/>
    <xf numFmtId="3" fontId="4" fillId="0" borderId="1" xfId="0" applyNumberFormat="1" applyFont="1" applyBorder="1" applyAlignment="1" applyProtection="1">
      <protection locked="0"/>
    </xf>
    <xf numFmtId="0" fontId="5" fillId="0" borderId="0" xfId="4" applyFont="1" applyProtection="1"/>
    <xf numFmtId="3" fontId="6" fillId="0" borderId="31" xfId="0" applyNumberFormat="1" applyFont="1" applyBorder="1" applyAlignment="1" applyProtection="1">
      <protection locked="0"/>
    </xf>
    <xf numFmtId="0" fontId="5" fillId="0" borderId="0" xfId="2" applyFont="1" applyBorder="1" applyAlignment="1">
      <alignment horizontal="left"/>
    </xf>
    <xf numFmtId="0" fontId="5" fillId="0" borderId="0" xfId="4" applyFont="1" applyAlignment="1" applyProtection="1">
      <alignment horizontal="left"/>
    </xf>
    <xf numFmtId="0" fontId="3" fillId="0" borderId="0" xfId="2" applyFont="1" applyAlignment="1" applyProtection="1">
      <alignment horizontal="right"/>
    </xf>
    <xf numFmtId="0" fontId="5" fillId="0" borderId="24" xfId="2" applyFont="1" applyBorder="1" applyProtection="1">
      <protection locked="0"/>
    </xf>
    <xf numFmtId="0" fontId="5" fillId="0" borderId="21" xfId="2" applyFont="1" applyBorder="1" applyProtection="1">
      <protection locked="0"/>
    </xf>
    <xf numFmtId="0" fontId="4" fillId="0" borderId="4" xfId="3" applyNumberFormat="1" applyFont="1" applyFill="1" applyBorder="1" applyAlignment="1" applyProtection="1">
      <alignment horizontal="center"/>
    </xf>
    <xf numFmtId="3" fontId="4" fillId="0" borderId="4" xfId="3" applyNumberFormat="1" applyFont="1" applyFill="1" applyBorder="1" applyAlignment="1" applyProtection="1">
      <alignment horizontal="right"/>
    </xf>
    <xf numFmtId="0" fontId="6" fillId="0" borderId="30" xfId="3" applyNumberFormat="1" applyFont="1" applyFill="1" applyBorder="1" applyAlignment="1" applyProtection="1"/>
    <xf numFmtId="0" fontId="6" fillId="0" borderId="30" xfId="3" applyNumberFormat="1" applyFont="1" applyBorder="1" applyAlignment="1" applyProtection="1">
      <alignment horizontal="right"/>
    </xf>
    <xf numFmtId="0" fontId="4" fillId="0" borderId="30" xfId="6" applyNumberFormat="1" applyFont="1" applyFill="1" applyBorder="1" applyAlignment="1" applyProtection="1"/>
    <xf numFmtId="0" fontId="6" fillId="0" borderId="34" xfId="3" applyNumberFormat="1" applyFont="1" applyFill="1" applyBorder="1" applyAlignment="1" applyProtection="1"/>
    <xf numFmtId="0" fontId="4" fillId="0" borderId="10" xfId="6" applyNumberFormat="1" applyFont="1" applyFill="1" applyBorder="1" applyAlignment="1" applyProtection="1"/>
    <xf numFmtId="0" fontId="4" fillId="0" borderId="33" xfId="6" applyNumberFormat="1" applyFont="1" applyFill="1" applyBorder="1" applyAlignment="1" applyProtection="1"/>
    <xf numFmtId="0" fontId="6" fillId="0" borderId="10" xfId="3" applyNumberFormat="1" applyFont="1" applyBorder="1" applyAlignment="1" applyProtection="1"/>
    <xf numFmtId="0" fontId="6" fillId="0" borderId="30" xfId="3" applyNumberFormat="1" applyFont="1" applyBorder="1" applyAlignment="1" applyProtection="1"/>
    <xf numFmtId="0" fontId="25" fillId="0" borderId="0" xfId="1" applyFont="1" applyProtection="1">
      <protection locked="0"/>
    </xf>
    <xf numFmtId="0" fontId="5" fillId="0" borderId="4" xfId="0" applyFont="1" applyBorder="1" applyAlignment="1" applyProtection="1">
      <protection locked="0"/>
    </xf>
    <xf numFmtId="0" fontId="7" fillId="0" borderId="5" xfId="3" applyFont="1" applyFill="1" applyBorder="1" applyAlignment="1" applyProtection="1">
      <protection locked="0"/>
    </xf>
    <xf numFmtId="0" fontId="6" fillId="0" borderId="34" xfId="3" applyNumberFormat="1" applyFont="1" applyFill="1" applyBorder="1" applyAlignment="1" applyProtection="1">
      <alignment horizontal="center"/>
      <protection locked="0"/>
    </xf>
    <xf numFmtId="0" fontId="5" fillId="0" borderId="0" xfId="3" applyFont="1" applyBorder="1" applyAlignment="1" applyProtection="1">
      <alignment horizontal="right"/>
      <protection locked="0"/>
    </xf>
    <xf numFmtId="0" fontId="5" fillId="0" borderId="0" xfId="0" applyFont="1" applyBorder="1" applyAlignment="1" applyProtection="1">
      <protection locked="0"/>
    </xf>
    <xf numFmtId="3" fontId="5" fillId="0" borderId="0" xfId="0" applyNumberFormat="1" applyFont="1" applyBorder="1" applyAlignment="1" applyProtection="1">
      <alignment horizontal="right"/>
      <protection locked="0"/>
    </xf>
    <xf numFmtId="0" fontId="4" fillId="0" borderId="0" xfId="0" applyFont="1" applyAlignment="1" applyProtection="1">
      <alignment horizontal="left"/>
      <protection locked="0"/>
    </xf>
    <xf numFmtId="0" fontId="6" fillId="0" borderId="0" xfId="0" applyNumberFormat="1" applyFont="1" applyAlignment="1" applyProtection="1">
      <alignment vertical="top"/>
      <protection locked="0"/>
    </xf>
    <xf numFmtId="0" fontId="6" fillId="0" borderId="0" xfId="0" applyFont="1" applyAlignment="1" applyProtection="1">
      <alignment vertical="top"/>
      <protection locked="0"/>
    </xf>
    <xf numFmtId="3" fontId="4" fillId="0" borderId="1" xfId="0" applyNumberFormat="1" applyFont="1" applyBorder="1" applyAlignment="1" applyProtection="1"/>
    <xf numFmtId="0" fontId="3" fillId="0" borderId="4" xfId="3" applyFont="1" applyBorder="1" applyAlignment="1" applyProtection="1"/>
    <xf numFmtId="3" fontId="6" fillId="0" borderId="32" xfId="0" applyNumberFormat="1" applyFont="1" applyBorder="1" applyAlignment="1" applyProtection="1">
      <alignment horizontal="right"/>
    </xf>
    <xf numFmtId="3" fontId="6" fillId="2" borderId="32" xfId="0" applyNumberFormat="1" applyFont="1" applyFill="1" applyBorder="1" applyAlignment="1" applyProtection="1">
      <alignment horizontal="right"/>
    </xf>
    <xf numFmtId="0" fontId="5" fillId="0" borderId="39" xfId="3" applyFont="1" applyBorder="1" applyAlignment="1" applyProtection="1"/>
    <xf numFmtId="0" fontId="3" fillId="2" borderId="36" xfId="3" applyFont="1" applyFill="1" applyBorder="1" applyAlignment="1" applyProtection="1"/>
    <xf numFmtId="0" fontId="5" fillId="0" borderId="32" xfId="3" applyFont="1" applyBorder="1" applyAlignment="1" applyProtection="1"/>
    <xf numFmtId="0" fontId="3" fillId="2" borderId="31" xfId="3" applyFont="1" applyFill="1" applyBorder="1" applyAlignment="1" applyProtection="1"/>
    <xf numFmtId="3" fontId="6" fillId="0" borderId="49" xfId="3" applyNumberFormat="1" applyFont="1" applyFill="1" applyBorder="1" applyProtection="1"/>
    <xf numFmtId="3" fontId="6" fillId="0" borderId="8" xfId="3" applyNumberFormat="1" applyFont="1" applyFill="1" applyBorder="1" applyProtection="1"/>
    <xf numFmtId="0" fontId="6" fillId="0" borderId="8" xfId="3" applyFont="1" applyFill="1" applyBorder="1" applyProtection="1"/>
    <xf numFmtId="3" fontId="6" fillId="0" borderId="8" xfId="3" applyNumberFormat="1" applyFont="1" applyBorder="1" applyProtection="1"/>
    <xf numFmtId="3" fontId="6" fillId="0" borderId="9" xfId="3" applyNumberFormat="1" applyFont="1" applyFill="1" applyBorder="1" applyProtection="1"/>
    <xf numFmtId="3" fontId="6" fillId="0" borderId="8" xfId="1" applyNumberFormat="1" applyFont="1" applyBorder="1" applyProtection="1"/>
    <xf numFmtId="3" fontId="4" fillId="0" borderId="6" xfId="1" applyNumberFormat="1" applyFont="1" applyBorder="1" applyProtection="1"/>
    <xf numFmtId="0" fontId="3" fillId="0" borderId="0" xfId="2" applyFont="1"/>
    <xf numFmtId="0" fontId="5" fillId="0" borderId="0" xfId="2" applyFont="1" applyProtection="1">
      <protection locked="0"/>
    </xf>
    <xf numFmtId="49" fontId="23" fillId="0" borderId="0" xfId="0" applyNumberFormat="1" applyFont="1" applyFill="1"/>
    <xf numFmtId="0" fontId="30" fillId="0" borderId="0" xfId="2" applyFont="1" applyAlignment="1">
      <alignment horizontal="left"/>
    </xf>
    <xf numFmtId="0" fontId="31" fillId="0" borderId="0" xfId="2" applyFont="1" applyAlignment="1">
      <alignment horizontal="left"/>
    </xf>
    <xf numFmtId="0" fontId="32" fillId="0" borderId="0" xfId="2" applyFont="1" applyBorder="1" applyAlignment="1"/>
    <xf numFmtId="14" fontId="3" fillId="3" borderId="0" xfId="2" applyNumberFormat="1" applyFont="1" applyFill="1" applyBorder="1" applyProtection="1">
      <protection locked="0"/>
    </xf>
    <xf numFmtId="0" fontId="33" fillId="0" borderId="1" xfId="2" applyFont="1" applyBorder="1"/>
    <xf numFmtId="0" fontId="4" fillId="3" borderId="1" xfId="2" applyFont="1" applyFill="1" applyBorder="1" applyAlignment="1" applyProtection="1">
      <alignment horizontal="center"/>
      <protection locked="0"/>
    </xf>
    <xf numFmtId="0" fontId="3" fillId="3" borderId="11" xfId="2" applyFont="1" applyFill="1" applyBorder="1" applyAlignment="1" applyProtection="1">
      <alignment horizontal="center"/>
      <protection locked="0"/>
    </xf>
    <xf numFmtId="0" fontId="3" fillId="3" borderId="1" xfId="2" applyFont="1" applyFill="1" applyBorder="1" applyAlignment="1" applyProtection="1">
      <alignment horizontal="center"/>
      <protection locked="0"/>
    </xf>
    <xf numFmtId="0" fontId="34" fillId="0" borderId="0" xfId="2" applyFont="1" applyAlignment="1">
      <alignment horizontal="left"/>
    </xf>
    <xf numFmtId="0" fontId="5" fillId="0" borderId="0" xfId="2" applyFont="1" applyBorder="1" applyProtection="1">
      <protection locked="0"/>
    </xf>
    <xf numFmtId="0" fontId="5" fillId="0" borderId="0" xfId="2" applyFont="1" applyAlignment="1">
      <alignment horizontal="left"/>
    </xf>
    <xf numFmtId="0" fontId="30" fillId="0" borderId="0" xfId="2" applyFont="1" applyBorder="1"/>
    <xf numFmtId="0" fontId="15" fillId="3" borderId="0" xfId="2" applyFont="1" applyFill="1" applyBorder="1" applyProtection="1">
      <protection locked="0"/>
    </xf>
    <xf numFmtId="0" fontId="5" fillId="3" borderId="0" xfId="2" applyFont="1" applyFill="1" applyProtection="1">
      <protection locked="0"/>
    </xf>
    <xf numFmtId="168" fontId="3" fillId="3" borderId="0" xfId="2" applyNumberFormat="1" applyFont="1" applyFill="1" applyBorder="1" applyAlignment="1" applyProtection="1">
      <protection locked="0"/>
    </xf>
    <xf numFmtId="166" fontId="6" fillId="3" borderId="1" xfId="2" applyNumberFormat="1" applyFont="1" applyFill="1" applyBorder="1" applyProtection="1">
      <protection locked="0"/>
    </xf>
    <xf numFmtId="166" fontId="6" fillId="3" borderId="11" xfId="2" applyNumberFormat="1" applyFont="1" applyFill="1" applyBorder="1" applyAlignment="1" applyProtection="1">
      <protection locked="0"/>
    </xf>
    <xf numFmtId="166" fontId="5" fillId="3" borderId="1" xfId="2" applyNumberFormat="1" applyFont="1" applyFill="1" applyBorder="1" applyProtection="1">
      <protection locked="0"/>
    </xf>
    <xf numFmtId="0" fontId="23" fillId="0" borderId="0" xfId="2" applyFont="1" applyBorder="1" applyAlignment="1">
      <alignment horizontal="left"/>
    </xf>
    <xf numFmtId="0" fontId="23" fillId="0" borderId="13" xfId="2" applyFont="1" applyBorder="1" applyAlignment="1">
      <alignment horizontal="left"/>
    </xf>
    <xf numFmtId="4" fontId="3" fillId="0" borderId="0" xfId="2" applyNumberFormat="1" applyFont="1" applyBorder="1" applyAlignment="1"/>
    <xf numFmtId="0" fontId="5" fillId="0" borderId="54" xfId="2" applyFont="1" applyBorder="1"/>
    <xf numFmtId="0" fontId="5" fillId="0" borderId="0" xfId="2" applyFont="1" applyAlignment="1">
      <alignment horizontal="right"/>
    </xf>
    <xf numFmtId="0" fontId="35" fillId="0" borderId="0" xfId="2" applyFont="1" applyAlignment="1">
      <alignment horizontal="left"/>
    </xf>
    <xf numFmtId="0" fontId="36" fillId="0" borderId="23" xfId="2" applyFont="1" applyBorder="1"/>
    <xf numFmtId="0" fontId="37" fillId="0" borderId="52" xfId="2" applyFont="1" applyBorder="1" applyAlignment="1" applyProtection="1">
      <alignment horizontal="center"/>
    </xf>
    <xf numFmtId="0" fontId="38" fillId="0" borderId="52" xfId="2" applyFont="1" applyBorder="1" applyAlignment="1" applyProtection="1">
      <alignment horizontal="center"/>
    </xf>
    <xf numFmtId="0" fontId="37" fillId="0" borderId="52" xfId="2" applyNumberFormat="1" applyFont="1" applyBorder="1" applyAlignment="1" applyProtection="1">
      <alignment horizontal="center"/>
    </xf>
    <xf numFmtId="0" fontId="36" fillId="0" borderId="52" xfId="2" applyFont="1" applyBorder="1" applyAlignment="1" applyProtection="1">
      <alignment horizontal="center"/>
    </xf>
    <xf numFmtId="0" fontId="37" fillId="0" borderId="52" xfId="2" applyFont="1" applyBorder="1" applyAlignment="1">
      <alignment horizontal="center"/>
    </xf>
    <xf numFmtId="0" fontId="37" fillId="0" borderId="48" xfId="2" applyFont="1" applyBorder="1" applyAlignment="1">
      <alignment horizontal="center"/>
    </xf>
    <xf numFmtId="0" fontId="35" fillId="0" borderId="0" xfId="2" applyFont="1" applyFill="1" applyBorder="1" applyAlignment="1">
      <alignment horizontal="left"/>
    </xf>
    <xf numFmtId="0" fontId="30" fillId="0" borderId="9" xfId="2" applyFont="1" applyBorder="1"/>
    <xf numFmtId="0" fontId="23" fillId="0" borderId="0" xfId="2" applyFont="1" applyBorder="1" applyAlignment="1" applyProtection="1">
      <alignment horizontal="center"/>
    </xf>
    <xf numFmtId="0" fontId="5" fillId="0" borderId="0" xfId="2" applyFont="1" applyBorder="1" applyAlignment="1" applyProtection="1">
      <alignment horizontal="center"/>
    </xf>
    <xf numFmtId="0" fontId="32" fillId="0" borderId="0" xfId="2" applyFont="1" applyFill="1" applyBorder="1" applyAlignment="1" applyProtection="1">
      <alignment horizontal="center"/>
    </xf>
    <xf numFmtId="0" fontId="32" fillId="0" borderId="0" xfId="2" applyFont="1" applyFill="1" applyBorder="1" applyAlignment="1">
      <alignment horizontal="center"/>
    </xf>
    <xf numFmtId="0" fontId="32" fillId="0" borderId="49" xfId="2" applyFont="1" applyFill="1" applyBorder="1" applyAlignment="1"/>
    <xf numFmtId="3" fontId="35" fillId="0" borderId="0" xfId="2" applyNumberFormat="1" applyFont="1" applyBorder="1" applyAlignment="1">
      <alignment horizontal="left"/>
    </xf>
    <xf numFmtId="0" fontId="5" fillId="0" borderId="9" xfId="2" applyFont="1" applyBorder="1"/>
    <xf numFmtId="168" fontId="16" fillId="0" borderId="0" xfId="2" applyNumberFormat="1" applyFont="1" applyBorder="1" applyAlignment="1" applyProtection="1">
      <alignment horizontal="left"/>
    </xf>
    <xf numFmtId="168" fontId="16" fillId="0" borderId="0" xfId="2" applyNumberFormat="1" applyFont="1" applyBorder="1" applyAlignment="1" applyProtection="1">
      <alignment horizontal="right"/>
    </xf>
    <xf numFmtId="168" fontId="28" fillId="0" borderId="0" xfId="2" applyNumberFormat="1" applyFont="1" applyBorder="1" applyAlignment="1" applyProtection="1">
      <alignment horizontal="right"/>
    </xf>
    <xf numFmtId="3" fontId="16" fillId="0" borderId="0" xfId="2" applyNumberFormat="1" applyFont="1" applyBorder="1"/>
    <xf numFmtId="3" fontId="3" fillId="0" borderId="49" xfId="2" applyNumberFormat="1" applyFont="1" applyBorder="1" applyAlignment="1"/>
    <xf numFmtId="0" fontId="35" fillId="0" borderId="0" xfId="2" applyFont="1" applyBorder="1" applyAlignment="1">
      <alignment horizontal="left"/>
    </xf>
    <xf numFmtId="0" fontId="37" fillId="0" borderId="16" xfId="2" applyFont="1" applyBorder="1"/>
    <xf numFmtId="10" fontId="23" fillId="0" borderId="13" xfId="2" applyNumberFormat="1" applyFont="1" applyBorder="1" applyAlignment="1" applyProtection="1">
      <alignment horizontal="center"/>
    </xf>
    <xf numFmtId="10" fontId="23" fillId="0" borderId="13" xfId="2" applyNumberFormat="1" applyFont="1" applyBorder="1" applyAlignment="1" applyProtection="1">
      <alignment horizontal="right"/>
    </xf>
    <xf numFmtId="0" fontId="5" fillId="0" borderId="13" xfId="2" applyFont="1" applyBorder="1"/>
    <xf numFmtId="0" fontId="5" fillId="0" borderId="7" xfId="2" applyFont="1" applyBorder="1" applyAlignment="1">
      <alignment horizontal="right"/>
    </xf>
    <xf numFmtId="0" fontId="37" fillId="0" borderId="0" xfId="2" applyFont="1" applyBorder="1"/>
    <xf numFmtId="10" fontId="23" fillId="0" borderId="0" xfId="2" applyNumberFormat="1" applyFont="1" applyBorder="1"/>
    <xf numFmtId="10" fontId="23" fillId="0" borderId="0" xfId="2" applyNumberFormat="1" applyFont="1" applyBorder="1" applyProtection="1"/>
    <xf numFmtId="10" fontId="16" fillId="0" borderId="0" xfId="2" applyNumberFormat="1" applyFont="1" applyBorder="1" applyAlignment="1">
      <alignment horizontal="right"/>
    </xf>
    <xf numFmtId="3" fontId="3" fillId="0" borderId="0" xfId="2" applyNumberFormat="1" applyFont="1" applyBorder="1" applyAlignment="1">
      <alignment horizontal="center"/>
    </xf>
    <xf numFmtId="0" fontId="37" fillId="0" borderId="0" xfId="2" applyFont="1" applyBorder="1" applyAlignment="1">
      <alignment horizontal="left" vertical="top"/>
    </xf>
    <xf numFmtId="0" fontId="16" fillId="3" borderId="0" xfId="2" applyFont="1" applyFill="1" applyBorder="1" applyAlignment="1" applyProtection="1">
      <alignment horizontal="left" vertical="top"/>
      <protection locked="0"/>
    </xf>
    <xf numFmtId="0" fontId="37" fillId="0" borderId="0" xfId="2" applyFont="1" applyBorder="1" applyAlignment="1">
      <alignment horizontal="center"/>
    </xf>
    <xf numFmtId="0" fontId="37" fillId="0" borderId="0" xfId="2" applyFont="1" applyBorder="1" applyAlignment="1">
      <alignment horizontal="left"/>
    </xf>
    <xf numFmtId="0" fontId="16" fillId="3" borderId="0" xfId="2" applyFont="1" applyFill="1" applyBorder="1" applyAlignment="1" applyProtection="1">
      <alignment horizontal="left"/>
      <protection locked="0"/>
    </xf>
    <xf numFmtId="0" fontId="23" fillId="0" borderId="4" xfId="2" applyFont="1" applyFill="1" applyBorder="1" applyAlignment="1" applyProtection="1">
      <alignment horizontal="left"/>
      <protection locked="0"/>
    </xf>
    <xf numFmtId="0" fontId="37" fillId="0" borderId="0" xfId="2" applyNumberFormat="1" applyFont="1" applyBorder="1" applyAlignment="1" applyProtection="1">
      <alignment horizontal="center"/>
    </xf>
    <xf numFmtId="0" fontId="37" fillId="0" borderId="4" xfId="2" applyFont="1" applyBorder="1" applyAlignment="1">
      <alignment horizontal="center"/>
    </xf>
    <xf numFmtId="0" fontId="37" fillId="0" borderId="4" xfId="2" applyFont="1" applyBorder="1" applyAlignment="1">
      <alignment horizontal="center" vertical="center"/>
    </xf>
    <xf numFmtId="0" fontId="5" fillId="0" borderId="4" xfId="2" applyFont="1" applyBorder="1" applyAlignment="1">
      <alignment horizontal="left" vertical="center"/>
    </xf>
    <xf numFmtId="0" fontId="5" fillId="0" borderId="0" xfId="2" applyFont="1" applyAlignment="1">
      <alignment vertical="center"/>
    </xf>
    <xf numFmtId="0" fontId="37" fillId="4" borderId="2" xfId="2" applyFont="1" applyFill="1" applyBorder="1" applyAlignment="1">
      <alignment vertical="center"/>
    </xf>
    <xf numFmtId="0" fontId="37" fillId="4" borderId="3" xfId="2" applyFont="1" applyFill="1" applyBorder="1" applyAlignment="1">
      <alignment vertical="center"/>
    </xf>
    <xf numFmtId="3" fontId="23" fillId="4" borderId="4" xfId="5" applyNumberFormat="1" applyFont="1" applyFill="1" applyBorder="1" applyAlignment="1">
      <alignment vertical="center"/>
    </xf>
    <xf numFmtId="3" fontId="37" fillId="4" borderId="3" xfId="5" applyNumberFormat="1" applyFont="1" applyFill="1" applyBorder="1" applyAlignment="1">
      <alignment horizontal="center" vertical="center"/>
    </xf>
    <xf numFmtId="3" fontId="23" fillId="4" borderId="3" xfId="5" applyNumberFormat="1" applyFont="1" applyFill="1" applyBorder="1" applyAlignment="1" applyProtection="1">
      <alignment horizontal="right" vertical="center"/>
    </xf>
    <xf numFmtId="3" fontId="23" fillId="4" borderId="3" xfId="5" applyNumberFormat="1" applyFont="1" applyFill="1" applyBorder="1" applyAlignment="1" applyProtection="1">
      <alignment vertical="center"/>
    </xf>
    <xf numFmtId="0" fontId="37" fillId="4" borderId="4" xfId="2" applyFont="1" applyFill="1" applyBorder="1" applyAlignment="1">
      <alignment horizontal="center" vertical="center"/>
    </xf>
    <xf numFmtId="0" fontId="5" fillId="4" borderId="4" xfId="2" applyFont="1" applyFill="1" applyBorder="1" applyAlignment="1">
      <alignment horizontal="right" vertical="center"/>
    </xf>
    <xf numFmtId="0" fontId="5" fillId="4" borderId="11" xfId="2" applyFont="1" applyFill="1" applyBorder="1" applyAlignment="1">
      <alignment horizontal="left" vertical="center"/>
    </xf>
    <xf numFmtId="0" fontId="23" fillId="3" borderId="0" xfId="2" applyFont="1" applyFill="1" applyBorder="1" applyProtection="1">
      <protection locked="0"/>
    </xf>
    <xf numFmtId="3" fontId="23" fillId="3" borderId="0" xfId="2" applyNumberFormat="1" applyFont="1" applyFill="1" applyBorder="1" applyProtection="1">
      <protection locked="0"/>
    </xf>
    <xf numFmtId="10" fontId="23" fillId="0" borderId="0" xfId="2" applyNumberFormat="1" applyFont="1" applyFill="1" applyBorder="1" applyProtection="1"/>
    <xf numFmtId="3" fontId="23" fillId="0" borderId="0" xfId="2" applyNumberFormat="1" applyFont="1" applyBorder="1"/>
    <xf numFmtId="14" fontId="5" fillId="3" borderId="0" xfId="2" applyNumberFormat="1" applyFont="1" applyFill="1" applyBorder="1" applyProtection="1">
      <protection locked="0"/>
    </xf>
    <xf numFmtId="14" fontId="5" fillId="3" borderId="10" xfId="2" applyNumberFormat="1" applyFont="1" applyFill="1" applyBorder="1" applyAlignment="1" applyProtection="1">
      <alignment horizontal="left" vertical="top"/>
      <protection locked="0"/>
    </xf>
    <xf numFmtId="0" fontId="23" fillId="0" borderId="21" xfId="2" applyFont="1" applyBorder="1" applyProtection="1">
      <protection locked="0"/>
    </xf>
    <xf numFmtId="0" fontId="23" fillId="0" borderId="4" xfId="2" applyFont="1" applyBorder="1" applyProtection="1">
      <protection locked="0"/>
    </xf>
    <xf numFmtId="0" fontId="16" fillId="0" borderId="4" xfId="2" applyFont="1" applyBorder="1" applyAlignment="1">
      <alignment horizontal="right"/>
    </xf>
    <xf numFmtId="10" fontId="16" fillId="0" borderId="0" xfId="2" applyNumberFormat="1" applyFont="1" applyFill="1" applyBorder="1" applyProtection="1"/>
    <xf numFmtId="3" fontId="16" fillId="0" borderId="4" xfId="2" applyNumberFormat="1" applyFont="1" applyBorder="1"/>
    <xf numFmtId="0" fontId="5" fillId="0" borderId="4" xfId="2" applyFont="1" applyBorder="1" applyProtection="1">
      <protection locked="0"/>
    </xf>
    <xf numFmtId="0" fontId="5" fillId="0" borderId="5" xfId="2" applyFont="1" applyBorder="1" applyAlignment="1" applyProtection="1">
      <alignment horizontal="left"/>
      <protection locked="0"/>
    </xf>
    <xf numFmtId="0" fontId="37" fillId="4" borderId="4" xfId="2" applyFont="1" applyFill="1" applyBorder="1" applyAlignment="1">
      <alignment vertical="center"/>
    </xf>
    <xf numFmtId="3" fontId="23" fillId="4" borderId="3" xfId="5" applyNumberFormat="1" applyFont="1" applyFill="1" applyBorder="1" applyAlignment="1">
      <alignment vertical="center"/>
    </xf>
    <xf numFmtId="0" fontId="37" fillId="4" borderId="4" xfId="2" applyFont="1" applyFill="1" applyBorder="1" applyAlignment="1" applyProtection="1">
      <alignment horizontal="center" vertical="center"/>
      <protection locked="0"/>
    </xf>
    <xf numFmtId="0" fontId="5" fillId="4" borderId="5" xfId="2" applyFont="1" applyFill="1" applyBorder="1" applyAlignment="1" applyProtection="1">
      <alignment horizontal="left" vertical="center"/>
      <protection locked="0"/>
    </xf>
    <xf numFmtId="0" fontId="5" fillId="3" borderId="10" xfId="2" applyFont="1" applyFill="1" applyBorder="1" applyAlignment="1" applyProtection="1">
      <alignment horizontal="left"/>
      <protection locked="0"/>
    </xf>
    <xf numFmtId="0" fontId="23" fillId="0" borderId="24" xfId="2" applyFont="1" applyBorder="1" applyProtection="1">
      <protection locked="0"/>
    </xf>
    <xf numFmtId="0" fontId="5" fillId="0" borderId="4" xfId="2" applyFont="1" applyFill="1" applyBorder="1" applyProtection="1">
      <protection locked="0"/>
    </xf>
    <xf numFmtId="0" fontId="5" fillId="0" borderId="5" xfId="2" applyFont="1" applyFill="1" applyBorder="1" applyAlignment="1" applyProtection="1">
      <alignment horizontal="left"/>
      <protection locked="0"/>
    </xf>
    <xf numFmtId="3" fontId="37" fillId="4" borderId="2" xfId="5" applyNumberFormat="1" applyFont="1" applyFill="1" applyBorder="1" applyAlignment="1">
      <alignment vertical="center"/>
    </xf>
    <xf numFmtId="3" fontId="37" fillId="4" borderId="4" xfId="5" applyNumberFormat="1" applyFont="1" applyFill="1" applyBorder="1" applyAlignment="1">
      <alignment vertical="center"/>
    </xf>
    <xf numFmtId="0" fontId="23" fillId="0" borderId="0" xfId="2" applyFont="1" applyBorder="1" applyProtection="1">
      <protection locked="0"/>
    </xf>
    <xf numFmtId="14" fontId="5" fillId="0" borderId="4" xfId="2" applyNumberFormat="1" applyFont="1" applyFill="1" applyBorder="1" applyProtection="1">
      <protection locked="0"/>
    </xf>
    <xf numFmtId="3" fontId="37" fillId="4" borderId="3" xfId="5" applyNumberFormat="1" applyFont="1" applyFill="1" applyBorder="1" applyAlignment="1">
      <alignment vertical="center"/>
    </xf>
    <xf numFmtId="0" fontId="23" fillId="3" borderId="24" xfId="2" applyFont="1" applyFill="1" applyBorder="1" applyProtection="1">
      <protection locked="0"/>
    </xf>
    <xf numFmtId="3" fontId="5" fillId="0" borderId="4" xfId="2" applyNumberFormat="1" applyFont="1" applyFill="1" applyBorder="1" applyProtection="1">
      <protection locked="0"/>
    </xf>
    <xf numFmtId="3" fontId="37" fillId="4" borderId="2" xfId="5" applyNumberFormat="1" applyFont="1" applyFill="1" applyBorder="1" applyAlignment="1">
      <alignment horizontal="left"/>
    </xf>
    <xf numFmtId="3" fontId="37" fillId="4" borderId="4" xfId="5" applyNumberFormat="1" applyFont="1" applyFill="1" applyBorder="1" applyAlignment="1">
      <alignment horizontal="left"/>
    </xf>
    <xf numFmtId="3" fontId="23" fillId="4" borderId="4" xfId="5" applyNumberFormat="1" applyFont="1" applyFill="1" applyBorder="1" applyAlignment="1">
      <alignment horizontal="left"/>
    </xf>
    <xf numFmtId="3" fontId="23" fillId="4" borderId="3" xfId="5" applyNumberFormat="1" applyFont="1" applyFill="1" applyBorder="1" applyAlignment="1">
      <alignment horizontal="left"/>
    </xf>
    <xf numFmtId="3" fontId="23" fillId="4" borderId="3" xfId="5" applyNumberFormat="1" applyFont="1" applyFill="1" applyBorder="1" applyAlignment="1" applyProtection="1">
      <alignment horizontal="left"/>
    </xf>
    <xf numFmtId="0" fontId="37" fillId="4" borderId="4" xfId="2" applyFont="1" applyFill="1" applyBorder="1" applyAlignment="1">
      <alignment horizontal="left"/>
    </xf>
    <xf numFmtId="0" fontId="37" fillId="4" borderId="4" xfId="2" applyFont="1" applyFill="1" applyBorder="1" applyAlignment="1" applyProtection="1">
      <alignment horizontal="left"/>
      <protection locked="0"/>
    </xf>
    <xf numFmtId="0" fontId="5" fillId="4" borderId="5" xfId="2" applyFont="1" applyFill="1" applyBorder="1" applyAlignment="1" applyProtection="1">
      <alignment horizontal="left"/>
      <protection locked="0"/>
    </xf>
    <xf numFmtId="0" fontId="16" fillId="3" borderId="0" xfId="2" applyFont="1" applyFill="1" applyBorder="1" applyProtection="1">
      <protection locked="0"/>
    </xf>
    <xf numFmtId="10" fontId="5" fillId="0" borderId="0" xfId="2" applyNumberFormat="1" applyFont="1"/>
    <xf numFmtId="0" fontId="23" fillId="0" borderId="36" xfId="2" applyFont="1" applyBorder="1" applyProtection="1">
      <protection locked="0"/>
    </xf>
    <xf numFmtId="0" fontId="23" fillId="0" borderId="13" xfId="2" applyFont="1" applyBorder="1" applyProtection="1">
      <protection locked="0"/>
    </xf>
    <xf numFmtId="0" fontId="16" fillId="0" borderId="13" xfId="2" applyFont="1" applyBorder="1" applyAlignment="1">
      <alignment horizontal="right"/>
    </xf>
    <xf numFmtId="3" fontId="16" fillId="0" borderId="13" xfId="2" applyNumberFormat="1" applyFont="1" applyBorder="1"/>
    <xf numFmtId="10" fontId="16" fillId="0" borderId="13" xfId="2" applyNumberFormat="1" applyFont="1" applyFill="1" applyBorder="1" applyProtection="1"/>
    <xf numFmtId="0" fontId="5" fillId="0" borderId="13" xfId="2" applyFont="1" applyFill="1" applyBorder="1" applyProtection="1">
      <protection locked="0"/>
    </xf>
    <xf numFmtId="0" fontId="5" fillId="0" borderId="28" xfId="2" applyFont="1" applyFill="1" applyBorder="1" applyAlignment="1" applyProtection="1">
      <alignment horizontal="left"/>
      <protection locked="0"/>
    </xf>
    <xf numFmtId="0" fontId="23" fillId="0" borderId="55" xfId="2" applyFont="1" applyBorder="1" applyProtection="1">
      <protection locked="0"/>
    </xf>
    <xf numFmtId="0" fontId="23" fillId="0" borderId="35" xfId="2" applyFont="1" applyBorder="1" applyAlignment="1" applyProtection="1">
      <alignment horizontal="right"/>
      <protection locked="0"/>
    </xf>
    <xf numFmtId="0" fontId="23" fillId="0" borderId="35" xfId="2" applyFont="1" applyBorder="1" applyProtection="1">
      <protection locked="0"/>
    </xf>
    <xf numFmtId="0" fontId="16" fillId="0" borderId="35" xfId="2" applyFont="1" applyBorder="1" applyAlignment="1">
      <alignment horizontal="right"/>
    </xf>
    <xf numFmtId="3" fontId="16" fillId="0" borderId="35" xfId="2" applyNumberFormat="1" applyFont="1" applyBorder="1"/>
    <xf numFmtId="10" fontId="16" fillId="0" borderId="35" xfId="2" applyNumberFormat="1" applyFont="1" applyFill="1" applyBorder="1" applyProtection="1"/>
    <xf numFmtId="3" fontId="23" fillId="0" borderId="52" xfId="2" applyNumberFormat="1" applyFont="1" applyBorder="1"/>
    <xf numFmtId="0" fontId="5" fillId="0" borderId="0" xfId="2" applyFont="1" applyFill="1" applyBorder="1"/>
    <xf numFmtId="0" fontId="5" fillId="0" borderId="0" xfId="2" applyFont="1" applyFill="1" applyBorder="1" applyProtection="1">
      <protection locked="0"/>
    </xf>
    <xf numFmtId="0" fontId="5" fillId="0" borderId="10" xfId="2" applyFont="1" applyFill="1" applyBorder="1" applyAlignment="1" applyProtection="1">
      <alignment horizontal="left"/>
      <protection locked="0"/>
    </xf>
    <xf numFmtId="3" fontId="37" fillId="4" borderId="21" xfId="5" applyNumberFormat="1" applyFont="1" applyFill="1" applyBorder="1"/>
    <xf numFmtId="0" fontId="23" fillId="0" borderId="4" xfId="2" applyFont="1" applyBorder="1" applyAlignment="1" applyProtection="1">
      <alignment horizontal="right"/>
      <protection locked="0"/>
    </xf>
    <xf numFmtId="169" fontId="23" fillId="3" borderId="4" xfId="2" applyNumberFormat="1" applyFont="1" applyFill="1" applyBorder="1" applyProtection="1">
      <protection locked="0"/>
    </xf>
    <xf numFmtId="0" fontId="23" fillId="0" borderId="4" xfId="2" applyFont="1" applyBorder="1" applyAlignment="1">
      <alignment horizontal="right"/>
    </xf>
    <xf numFmtId="9" fontId="23" fillId="3" borderId="4" xfId="2" applyNumberFormat="1" applyFont="1" applyFill="1" applyBorder="1" applyAlignment="1" applyProtection="1">
      <alignment horizontal="right"/>
      <protection locked="0"/>
    </xf>
    <xf numFmtId="3" fontId="23" fillId="0" borderId="4" xfId="2" applyNumberFormat="1" applyFont="1" applyBorder="1" applyProtection="1"/>
    <xf numFmtId="10" fontId="23" fillId="0" borderId="3" xfId="2" applyNumberFormat="1" applyFont="1" applyFill="1" applyBorder="1" applyProtection="1"/>
    <xf numFmtId="3" fontId="23" fillId="0" borderId="3" xfId="2" applyNumberFormat="1" applyFont="1" applyBorder="1"/>
    <xf numFmtId="14" fontId="5" fillId="3" borderId="3" xfId="2" applyNumberFormat="1" applyFont="1" applyFill="1" applyBorder="1" applyProtection="1">
      <protection locked="0"/>
    </xf>
    <xf numFmtId="0" fontId="5" fillId="3" borderId="11" xfId="2" applyFont="1" applyFill="1" applyBorder="1" applyAlignment="1" applyProtection="1">
      <alignment horizontal="left"/>
      <protection locked="0"/>
    </xf>
    <xf numFmtId="0" fontId="3" fillId="0" borderId="0" xfId="2" applyFont="1" applyFill="1"/>
    <xf numFmtId="3" fontId="37" fillId="4" borderId="2" xfId="5" applyNumberFormat="1" applyFont="1" applyFill="1" applyBorder="1"/>
    <xf numFmtId="169" fontId="23" fillId="3" borderId="3" xfId="2" applyNumberFormat="1" applyFont="1" applyFill="1" applyBorder="1" applyProtection="1">
      <protection locked="0"/>
    </xf>
    <xf numFmtId="3" fontId="23" fillId="0" borderId="4" xfId="2" applyNumberFormat="1" applyFont="1" applyBorder="1"/>
    <xf numFmtId="3" fontId="37" fillId="4" borderId="4" xfId="5" applyNumberFormat="1" applyFont="1" applyFill="1" applyBorder="1" applyAlignment="1">
      <alignment horizontal="right"/>
    </xf>
    <xf numFmtId="3" fontId="37" fillId="4" borderId="4" xfId="5" applyNumberFormat="1" applyFont="1" applyFill="1" applyBorder="1"/>
    <xf numFmtId="3" fontId="23" fillId="4" borderId="4" xfId="5" applyNumberFormat="1" applyFont="1" applyFill="1" applyBorder="1"/>
    <xf numFmtId="3" fontId="23" fillId="4" borderId="4" xfId="5" applyNumberFormat="1" applyFont="1" applyFill="1" applyBorder="1" applyProtection="1">
      <protection locked="0"/>
    </xf>
    <xf numFmtId="3" fontId="23" fillId="4" borderId="3" xfId="5" applyNumberFormat="1" applyFont="1" applyFill="1" applyBorder="1" applyProtection="1"/>
    <xf numFmtId="0" fontId="37" fillId="4" borderId="3" xfId="2" applyFont="1" applyFill="1" applyBorder="1" applyAlignment="1">
      <alignment horizontal="center" vertical="center"/>
    </xf>
    <xf numFmtId="0" fontId="37" fillId="4" borderId="3" xfId="2" applyFont="1" applyFill="1" applyBorder="1" applyAlignment="1" applyProtection="1">
      <alignment horizontal="center" vertical="center"/>
      <protection locked="0"/>
    </xf>
    <xf numFmtId="0" fontId="5" fillId="4" borderId="11" xfId="2" applyFont="1" applyFill="1" applyBorder="1" applyAlignment="1" applyProtection="1">
      <alignment horizontal="left" vertical="center"/>
      <protection locked="0"/>
    </xf>
    <xf numFmtId="169" fontId="23" fillId="3" borderId="0" xfId="2" applyNumberFormat="1" applyFont="1" applyFill="1" applyBorder="1" applyProtection="1">
      <protection locked="0"/>
    </xf>
    <xf numFmtId="3" fontId="37" fillId="4" borderId="3" xfId="5" applyNumberFormat="1" applyFont="1" applyFill="1" applyBorder="1" applyAlignment="1">
      <alignment horizontal="right"/>
    </xf>
    <xf numFmtId="3" fontId="37" fillId="4" borderId="3" xfId="5" applyNumberFormat="1" applyFont="1" applyFill="1" applyBorder="1"/>
    <xf numFmtId="3" fontId="23" fillId="4" borderId="3" xfId="5" applyNumberFormat="1" applyFont="1" applyFill="1" applyBorder="1"/>
    <xf numFmtId="0" fontId="5" fillId="0" borderId="0" xfId="2" applyFont="1" applyFill="1"/>
    <xf numFmtId="0" fontId="23" fillId="0" borderId="0" xfId="2" applyFont="1" applyBorder="1" applyAlignment="1" applyProtection="1">
      <alignment horizontal="right"/>
      <protection locked="0"/>
    </xf>
    <xf numFmtId="9" fontId="23" fillId="3" borderId="0" xfId="2" applyNumberFormat="1" applyFont="1" applyFill="1" applyBorder="1" applyAlignment="1" applyProtection="1">
      <alignment horizontal="right"/>
      <protection locked="0"/>
    </xf>
    <xf numFmtId="3" fontId="23" fillId="4" borderId="56" xfId="5" applyNumberFormat="1" applyFont="1" applyFill="1" applyBorder="1"/>
    <xf numFmtId="3" fontId="23" fillId="4" borderId="54" xfId="5" applyNumberFormat="1" applyFont="1" applyFill="1" applyBorder="1"/>
    <xf numFmtId="3" fontId="23" fillId="4" borderId="54" xfId="5" applyNumberFormat="1" applyFont="1" applyFill="1" applyBorder="1" applyProtection="1"/>
    <xf numFmtId="0" fontId="37" fillId="4" borderId="54" xfId="2" applyFont="1" applyFill="1" applyBorder="1" applyAlignment="1">
      <alignment horizontal="center" vertical="center"/>
    </xf>
    <xf numFmtId="0" fontId="37" fillId="4" borderId="54" xfId="2" applyFont="1" applyFill="1" applyBorder="1" applyAlignment="1" applyProtection="1">
      <alignment horizontal="center" vertical="center"/>
      <protection locked="0"/>
    </xf>
    <xf numFmtId="0" fontId="5" fillId="4" borderId="57" xfId="2" applyFont="1" applyFill="1" applyBorder="1" applyAlignment="1" applyProtection="1">
      <alignment horizontal="left" vertical="center"/>
      <protection locked="0"/>
    </xf>
    <xf numFmtId="0" fontId="23" fillId="0" borderId="0" xfId="2" applyFont="1"/>
    <xf numFmtId="0" fontId="16" fillId="0" borderId="0" xfId="2" applyFont="1" applyBorder="1" applyAlignment="1">
      <alignment horizontal="right"/>
    </xf>
    <xf numFmtId="10" fontId="16" fillId="0" borderId="0" xfId="2" applyNumberFormat="1" applyFont="1" applyBorder="1" applyProtection="1"/>
    <xf numFmtId="10" fontId="5" fillId="0" borderId="0" xfId="2" applyNumberFormat="1" applyFont="1" applyBorder="1" applyProtection="1">
      <protection locked="0"/>
    </xf>
    <xf numFmtId="0" fontId="5" fillId="0" borderId="0" xfId="2" applyFont="1" applyAlignment="1" applyProtection="1">
      <alignment horizontal="left"/>
      <protection locked="0"/>
    </xf>
    <xf numFmtId="3" fontId="5" fillId="0" borderId="0" xfId="2" applyNumberFormat="1" applyFont="1" applyBorder="1"/>
    <xf numFmtId="3" fontId="37" fillId="4" borderId="2" xfId="5" applyNumberFormat="1" applyFont="1" applyFill="1" applyBorder="1" applyAlignment="1"/>
    <xf numFmtId="3" fontId="37" fillId="4" borderId="4" xfId="5" applyNumberFormat="1" applyFont="1" applyFill="1" applyBorder="1" applyAlignment="1"/>
    <xf numFmtId="3" fontId="23" fillId="4" borderId="4" xfId="5" applyNumberFormat="1" applyFont="1" applyFill="1" applyBorder="1" applyAlignment="1"/>
    <xf numFmtId="3" fontId="23" fillId="4" borderId="3" xfId="5" applyNumberFormat="1" applyFont="1" applyFill="1" applyBorder="1" applyAlignment="1"/>
    <xf numFmtId="3" fontId="23" fillId="4" borderId="3" xfId="5" applyNumberFormat="1" applyFont="1" applyFill="1" applyBorder="1" applyAlignment="1" applyProtection="1"/>
    <xf numFmtId="0" fontId="37" fillId="4" borderId="4" xfId="2" applyFont="1" applyFill="1" applyBorder="1" applyAlignment="1">
      <alignment horizontal="center"/>
    </xf>
    <xf numFmtId="0" fontId="37" fillId="4" borderId="4" xfId="2" applyFont="1" applyFill="1" applyBorder="1" applyAlignment="1" applyProtection="1">
      <alignment horizontal="center"/>
      <protection locked="0"/>
    </xf>
    <xf numFmtId="169" fontId="23" fillId="0" borderId="4" xfId="2" applyNumberFormat="1" applyFont="1" applyFill="1" applyBorder="1" applyProtection="1"/>
    <xf numFmtId="169" fontId="23" fillId="0" borderId="3" xfId="2" applyNumberFormat="1" applyFont="1" applyFill="1" applyBorder="1" applyProtection="1"/>
    <xf numFmtId="169" fontId="23" fillId="0" borderId="0" xfId="2" applyNumberFormat="1" applyFont="1" applyFill="1" applyBorder="1" applyProtection="1"/>
    <xf numFmtId="14" fontId="5" fillId="0" borderId="0" xfId="2" applyNumberFormat="1" applyFont="1" applyBorder="1" applyAlignment="1"/>
    <xf numFmtId="0" fontId="34" fillId="0" borderId="0" xfId="2" applyFont="1" applyBorder="1" applyAlignment="1">
      <alignment horizontal="left"/>
    </xf>
    <xf numFmtId="0" fontId="3" fillId="0" borderId="0" xfId="2" applyFont="1" applyBorder="1" applyAlignment="1">
      <alignment horizontal="right"/>
    </xf>
    <xf numFmtId="3" fontId="3" fillId="0" borderId="0" xfId="2" applyNumberFormat="1" applyFont="1" applyBorder="1"/>
    <xf numFmtId="10" fontId="3" fillId="0" borderId="0" xfId="2" applyNumberFormat="1" applyFont="1" applyBorder="1" applyProtection="1"/>
    <xf numFmtId="4" fontId="3" fillId="0" borderId="0" xfId="2" applyNumberFormat="1" applyFont="1" applyBorder="1"/>
    <xf numFmtId="0" fontId="32" fillId="0" borderId="0" xfId="2" applyFont="1" applyAlignment="1">
      <alignment horizontal="center"/>
    </xf>
    <xf numFmtId="0" fontId="32" fillId="0" borderId="0" xfId="2" applyFont="1" applyAlignment="1" applyProtection="1">
      <alignment horizontal="center"/>
    </xf>
    <xf numFmtId="0" fontId="32" fillId="0" borderId="0" xfId="2" applyFont="1"/>
    <xf numFmtId="4" fontId="3" fillId="0" borderId="0" xfId="2" applyNumberFormat="1" applyFont="1"/>
    <xf numFmtId="10" fontId="3" fillId="0" borderId="0" xfId="2" applyNumberFormat="1" applyFont="1" applyProtection="1"/>
    <xf numFmtId="3" fontId="35" fillId="0" borderId="0" xfId="2" applyNumberFormat="1" applyFont="1"/>
    <xf numFmtId="3" fontId="3" fillId="0" borderId="0" xfId="2" applyNumberFormat="1" applyFont="1"/>
    <xf numFmtId="10" fontId="5" fillId="0" borderId="0" xfId="2" applyNumberFormat="1" applyFont="1" applyProtection="1"/>
    <xf numFmtId="0" fontId="35" fillId="0" borderId="0" xfId="2" applyFont="1"/>
    <xf numFmtId="4" fontId="5" fillId="0" borderId="0" xfId="2" applyNumberFormat="1" applyFont="1"/>
    <xf numFmtId="0" fontId="23" fillId="3" borderId="24" xfId="2" applyFont="1" applyFill="1" applyBorder="1" applyProtection="1">
      <protection locked="0"/>
    </xf>
    <xf numFmtId="14" fontId="3" fillId="3" borderId="0" xfId="2" applyNumberFormat="1" applyFont="1" applyFill="1" applyProtection="1">
      <protection locked="0"/>
    </xf>
    <xf numFmtId="0" fontId="30" fillId="0" borderId="0" xfId="2" applyFont="1"/>
    <xf numFmtId="0" fontId="15" fillId="3" borderId="0" xfId="2" applyFont="1" applyFill="1" applyProtection="1">
      <protection locked="0"/>
    </xf>
    <xf numFmtId="168" fontId="3" fillId="3" borderId="0" xfId="2" applyNumberFormat="1" applyFont="1" applyFill="1" applyProtection="1">
      <protection locked="0"/>
    </xf>
    <xf numFmtId="166" fontId="6" fillId="3" borderId="11" xfId="2" applyNumberFormat="1" applyFont="1" applyFill="1" applyBorder="1" applyProtection="1">
      <protection locked="0"/>
    </xf>
    <xf numFmtId="0" fontId="23" fillId="0" borderId="0" xfId="2" applyFont="1" applyAlignment="1">
      <alignment horizontal="left"/>
    </xf>
    <xf numFmtId="0" fontId="38" fillId="0" borderId="52" xfId="2" applyFont="1" applyBorder="1" applyAlignment="1">
      <alignment horizontal="center"/>
    </xf>
    <xf numFmtId="0" fontId="36" fillId="0" borderId="52" xfId="2" applyFont="1" applyBorder="1" applyAlignment="1">
      <alignment horizontal="center"/>
    </xf>
    <xf numFmtId="0" fontId="23" fillId="0" borderId="0" xfId="2" applyFont="1" applyAlignment="1">
      <alignment horizontal="center"/>
    </xf>
    <xf numFmtId="0" fontId="5" fillId="0" borderId="0" xfId="2" applyFont="1" applyAlignment="1">
      <alignment horizontal="center"/>
    </xf>
    <xf numFmtId="0" fontId="32" fillId="0" borderId="49" xfId="2" applyFont="1" applyBorder="1"/>
    <xf numFmtId="3" fontId="35" fillId="0" borderId="0" xfId="2" applyNumberFormat="1" applyFont="1" applyAlignment="1">
      <alignment horizontal="left"/>
    </xf>
    <xf numFmtId="168" fontId="16" fillId="0" borderId="0" xfId="2" applyNumberFormat="1" applyFont="1" applyAlignment="1">
      <alignment horizontal="right"/>
    </xf>
    <xf numFmtId="168" fontId="28" fillId="0" borderId="0" xfId="2" applyNumberFormat="1" applyFont="1" applyAlignment="1">
      <alignment horizontal="right"/>
    </xf>
    <xf numFmtId="3" fontId="16" fillId="0" borderId="0" xfId="2" applyNumberFormat="1" applyFont="1"/>
    <xf numFmtId="3" fontId="3" fillId="0" borderId="49" xfId="2" applyNumberFormat="1" applyFont="1" applyBorder="1"/>
    <xf numFmtId="10" fontId="23" fillId="0" borderId="13" xfId="2" applyNumberFormat="1" applyFont="1" applyBorder="1" applyAlignment="1">
      <alignment horizontal="center"/>
    </xf>
    <xf numFmtId="10" fontId="23" fillId="0" borderId="13" xfId="2" applyNumberFormat="1" applyFont="1" applyBorder="1" applyAlignment="1">
      <alignment horizontal="right"/>
    </xf>
    <xf numFmtId="0" fontId="37" fillId="0" borderId="0" xfId="2" applyFont="1"/>
    <xf numFmtId="10" fontId="23" fillId="0" borderId="0" xfId="2" applyNumberFormat="1" applyFont="1"/>
    <xf numFmtId="10" fontId="16" fillId="0" borderId="0" xfId="2" applyNumberFormat="1" applyFont="1" applyAlignment="1">
      <alignment horizontal="right"/>
    </xf>
    <xf numFmtId="3" fontId="3" fillId="0" borderId="0" xfId="2" applyNumberFormat="1" applyFont="1" applyAlignment="1">
      <alignment horizontal="center"/>
    </xf>
    <xf numFmtId="0" fontId="37" fillId="0" borderId="0" xfId="2" applyFont="1" applyAlignment="1">
      <alignment horizontal="left" vertical="top"/>
    </xf>
    <xf numFmtId="0" fontId="16" fillId="3" borderId="0" xfId="2" applyFont="1" applyFill="1" applyAlignment="1" applyProtection="1">
      <alignment horizontal="left" vertical="top"/>
      <protection locked="0"/>
    </xf>
    <xf numFmtId="0" fontId="37" fillId="0" borderId="0" xfId="2" applyFont="1" applyAlignment="1">
      <alignment horizontal="center"/>
    </xf>
    <xf numFmtId="0" fontId="37" fillId="0" borderId="0" xfId="2" applyFont="1" applyAlignment="1">
      <alignment horizontal="left"/>
    </xf>
    <xf numFmtId="0" fontId="16" fillId="3" borderId="0" xfId="2" applyFont="1" applyFill="1" applyAlignment="1" applyProtection="1">
      <alignment horizontal="left"/>
      <protection locked="0"/>
    </xf>
    <xf numFmtId="0" fontId="23" fillId="0" borderId="4" xfId="2" applyFont="1" applyBorder="1" applyAlignment="1" applyProtection="1">
      <alignment horizontal="left"/>
      <protection locked="0"/>
    </xf>
    <xf numFmtId="3" fontId="23" fillId="4" borderId="3" xfId="5" applyNumberFormat="1" applyFont="1" applyFill="1" applyBorder="1" applyAlignment="1">
      <alignment horizontal="right" vertical="center"/>
    </xf>
    <xf numFmtId="0" fontId="23" fillId="3" borderId="0" xfId="2" applyFont="1" applyFill="1" applyProtection="1">
      <protection locked="0"/>
    </xf>
    <xf numFmtId="3" fontId="23" fillId="3" borderId="0" xfId="2" applyNumberFormat="1" applyFont="1" applyFill="1" applyProtection="1">
      <protection locked="0"/>
    </xf>
    <xf numFmtId="3" fontId="23" fillId="0" borderId="0" xfId="2" applyNumberFormat="1" applyFont="1"/>
    <xf numFmtId="14" fontId="5" fillId="3" borderId="0" xfId="2" applyNumberFormat="1" applyFont="1" applyFill="1" applyProtection="1">
      <protection locked="0"/>
    </xf>
    <xf numFmtId="10" fontId="16" fillId="0" borderId="0" xfId="2" applyNumberFormat="1" applyFont="1"/>
    <xf numFmtId="0" fontId="23" fillId="0" borderId="0" xfId="2" applyFont="1" applyProtection="1">
      <protection locked="0"/>
    </xf>
    <xf numFmtId="14" fontId="5" fillId="0" borderId="4" xfId="2" applyNumberFormat="1" applyFont="1" applyBorder="1" applyProtection="1">
      <protection locked="0"/>
    </xf>
    <xf numFmtId="3" fontId="5" fillId="0" borderId="4" xfId="2" applyNumberFormat="1" applyFont="1" applyBorder="1" applyProtection="1">
      <protection locked="0"/>
    </xf>
    <xf numFmtId="0" fontId="16" fillId="3" borderId="0" xfId="2" applyFont="1" applyFill="1" applyProtection="1">
      <protection locked="0"/>
    </xf>
    <xf numFmtId="10" fontId="16" fillId="0" borderId="13" xfId="2" applyNumberFormat="1" applyFont="1" applyBorder="1"/>
    <xf numFmtId="0" fontId="5" fillId="0" borderId="13" xfId="2" applyFont="1" applyBorder="1" applyProtection="1">
      <protection locked="0"/>
    </xf>
    <xf numFmtId="0" fontId="5" fillId="0" borderId="28" xfId="2" applyFont="1" applyBorder="1" applyAlignment="1" applyProtection="1">
      <alignment horizontal="left"/>
      <protection locked="0"/>
    </xf>
    <xf numFmtId="10" fontId="16" fillId="0" borderId="35" xfId="2" applyNumberFormat="1" applyFont="1" applyBorder="1"/>
    <xf numFmtId="0" fontId="5" fillId="0" borderId="10" xfId="2" applyFont="1" applyBorder="1" applyAlignment="1" applyProtection="1">
      <alignment horizontal="left"/>
      <protection locked="0"/>
    </xf>
    <xf numFmtId="10" fontId="23" fillId="0" borderId="3" xfId="2" applyNumberFormat="1" applyFont="1" applyBorder="1"/>
    <xf numFmtId="169" fontId="23" fillId="3" borderId="0" xfId="2" applyNumberFormat="1" applyFont="1" applyFill="1" applyProtection="1">
      <protection locked="0"/>
    </xf>
    <xf numFmtId="0" fontId="23" fillId="0" borderId="0" xfId="2" applyFont="1" applyAlignment="1" applyProtection="1">
      <alignment horizontal="right"/>
      <protection locked="0"/>
    </xf>
    <xf numFmtId="9" fontId="23" fillId="3" borderId="0" xfId="2" applyNumberFormat="1" applyFont="1" applyFill="1" applyAlignment="1" applyProtection="1">
      <alignment horizontal="right"/>
      <protection locked="0"/>
    </xf>
    <xf numFmtId="0" fontId="16" fillId="0" borderId="0" xfId="2" applyFont="1" applyAlignment="1">
      <alignment horizontal="right"/>
    </xf>
    <xf numFmtId="10" fontId="5" fillId="0" borderId="0" xfId="2" applyNumberFormat="1" applyFont="1" applyProtection="1">
      <protection locked="0"/>
    </xf>
    <xf numFmtId="169" fontId="23" fillId="0" borderId="4" xfId="2" applyNumberFormat="1" applyFont="1" applyBorder="1"/>
    <xf numFmtId="169" fontId="23" fillId="0" borderId="3" xfId="2" applyNumberFormat="1" applyFont="1" applyBorder="1"/>
    <xf numFmtId="169" fontId="23" fillId="0" borderId="0" xfId="2" applyNumberFormat="1" applyFont="1"/>
    <xf numFmtId="14" fontId="5" fillId="0" borderId="0" xfId="2" applyNumberFormat="1" applyFont="1"/>
    <xf numFmtId="10" fontId="3" fillId="0" borderId="0" xfId="2" applyNumberFormat="1" applyFont="1"/>
    <xf numFmtId="0" fontId="5" fillId="0" borderId="0" xfId="3" applyFont="1" applyProtection="1">
      <protection locked="0"/>
    </xf>
    <xf numFmtId="0" fontId="44" fillId="0" borderId="0" xfId="0" applyFont="1" applyAlignment="1">
      <alignment vertical="center"/>
    </xf>
    <xf numFmtId="0" fontId="5" fillId="0" borderId="0" xfId="3" applyFont="1"/>
    <xf numFmtId="0" fontId="44" fillId="5" borderId="0" xfId="0" applyFont="1" applyFill="1" applyAlignment="1">
      <alignment vertical="center"/>
    </xf>
    <xf numFmtId="49" fontId="23" fillId="6" borderId="0" xfId="0" applyNumberFormat="1" applyFont="1" applyFill="1"/>
    <xf numFmtId="0" fontId="32" fillId="0" borderId="0" xfId="2" applyFont="1" applyAlignment="1">
      <alignment horizontal="left"/>
    </xf>
    <xf numFmtId="0" fontId="46" fillId="0" borderId="0" xfId="2" applyFont="1" applyAlignment="1">
      <alignment horizontal="left"/>
    </xf>
    <xf numFmtId="14" fontId="3" fillId="0" borderId="0" xfId="2" applyNumberFormat="1" applyFont="1" applyProtection="1">
      <protection locked="0"/>
    </xf>
    <xf numFmtId="0" fontId="3" fillId="0" borderId="0" xfId="2" applyFont="1" applyAlignment="1" applyProtection="1">
      <alignment horizontal="center"/>
      <protection locked="0"/>
    </xf>
    <xf numFmtId="0" fontId="5" fillId="0" borderId="0" xfId="2" applyFont="1" applyAlignment="1" applyProtection="1">
      <alignment horizontal="center"/>
      <protection locked="0"/>
    </xf>
    <xf numFmtId="166" fontId="5" fillId="0" borderId="0" xfId="2" applyNumberFormat="1" applyFont="1" applyAlignment="1" applyProtection="1">
      <alignment horizontal="center"/>
      <protection locked="0"/>
    </xf>
    <xf numFmtId="0" fontId="32" fillId="0" borderId="0" xfId="2" applyFont="1" applyAlignment="1">
      <alignment horizontal="left" vertical="top"/>
    </xf>
    <xf numFmtId="0" fontId="5" fillId="0" borderId="4" xfId="2" applyFont="1" applyBorder="1" applyAlignment="1" applyProtection="1">
      <alignment horizontal="left"/>
      <protection locked="0"/>
    </xf>
    <xf numFmtId="0" fontId="47" fillId="0" borderId="0" xfId="2" applyFont="1" applyAlignment="1">
      <alignment horizontal="center" wrapText="1"/>
    </xf>
    <xf numFmtId="0" fontId="32" fillId="0" borderId="0" xfId="2" applyFont="1" applyAlignment="1">
      <alignment horizontal="center" wrapText="1"/>
    </xf>
    <xf numFmtId="0" fontId="32" fillId="0" borderId="4" xfId="2" applyFont="1" applyBorder="1" applyAlignment="1">
      <alignment horizontal="center" wrapText="1"/>
    </xf>
    <xf numFmtId="0" fontId="32" fillId="4" borderId="2" xfId="2" applyFont="1" applyFill="1" applyBorder="1"/>
    <xf numFmtId="0" fontId="32" fillId="4" borderId="3" xfId="2" applyFont="1" applyFill="1" applyBorder="1" applyAlignment="1">
      <alignment vertical="center"/>
    </xf>
    <xf numFmtId="3" fontId="5" fillId="4" borderId="4" xfId="5" applyNumberFormat="1" applyFont="1" applyFill="1" applyBorder="1" applyAlignment="1">
      <alignment vertical="center"/>
    </xf>
    <xf numFmtId="3" fontId="32" fillId="4" borderId="3" xfId="5" applyNumberFormat="1" applyFont="1" applyFill="1" applyBorder="1" applyAlignment="1">
      <alignment horizontal="center" vertical="center"/>
    </xf>
    <xf numFmtId="0" fontId="32" fillId="4" borderId="3"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11" xfId="2" applyFont="1" applyFill="1" applyBorder="1" applyAlignment="1">
      <alignment horizontal="center" vertical="center"/>
    </xf>
    <xf numFmtId="0" fontId="5" fillId="0" borderId="0" xfId="2" applyFont="1" applyAlignment="1">
      <alignment horizontal="left" vertical="center"/>
    </xf>
    <xf numFmtId="0" fontId="5" fillId="0" borderId="53" xfId="2" applyFont="1" applyBorder="1" applyAlignment="1">
      <alignment wrapText="1"/>
    </xf>
    <xf numFmtId="0" fontId="5" fillId="0" borderId="51" xfId="2" applyFont="1" applyBorder="1" applyAlignment="1" applyProtection="1">
      <alignment wrapText="1"/>
      <protection locked="0"/>
    </xf>
    <xf numFmtId="3" fontId="5" fillId="3" borderId="0" xfId="2" applyNumberFormat="1" applyFont="1" applyFill="1" applyProtection="1">
      <protection locked="0"/>
    </xf>
    <xf numFmtId="14" fontId="5" fillId="3" borderId="0" xfId="2" applyNumberFormat="1" applyFont="1" applyFill="1" applyAlignment="1" applyProtection="1">
      <alignment horizontal="center"/>
      <protection locked="0"/>
    </xf>
    <xf numFmtId="14" fontId="5" fillId="0" borderId="0" xfId="2" applyNumberFormat="1" applyFont="1" applyAlignment="1" applyProtection="1">
      <alignment horizontal="center"/>
      <protection locked="0"/>
    </xf>
    <xf numFmtId="14" fontId="5" fillId="0" borderId="10" xfId="2" applyNumberFormat="1" applyFont="1" applyBorder="1" applyAlignment="1" applyProtection="1">
      <alignment horizontal="center"/>
      <protection locked="0"/>
    </xf>
    <xf numFmtId="0" fontId="5" fillId="0" borderId="24" xfId="2" applyFont="1" applyBorder="1" applyAlignment="1">
      <alignment wrapText="1"/>
    </xf>
    <xf numFmtId="0" fontId="5" fillId="0" borderId="0" xfId="2" applyFont="1" applyAlignment="1" applyProtection="1">
      <alignment wrapText="1"/>
      <protection locked="0"/>
    </xf>
    <xf numFmtId="0" fontId="3" fillId="0" borderId="4" xfId="2" applyFont="1" applyBorder="1" applyAlignment="1">
      <alignment horizontal="right"/>
    </xf>
    <xf numFmtId="165" fontId="3" fillId="0" borderId="0" xfId="6" applyNumberFormat="1" applyFont="1" applyFill="1" applyBorder="1" applyAlignment="1" applyProtection="1">
      <alignment horizontal="right"/>
    </xf>
    <xf numFmtId="0" fontId="5" fillId="0" borderId="5" xfId="2" applyFont="1" applyBorder="1" applyAlignment="1" applyProtection="1">
      <alignment horizontal="center"/>
      <protection locked="0"/>
    </xf>
    <xf numFmtId="0" fontId="5" fillId="0" borderId="53" xfId="2" applyFont="1" applyBorder="1"/>
    <xf numFmtId="0" fontId="5" fillId="0" borderId="24" xfId="2" applyFont="1" applyBorder="1"/>
    <xf numFmtId="3" fontId="32" fillId="4" borderId="2" xfId="5" applyNumberFormat="1" applyFont="1" applyFill="1" applyBorder="1"/>
    <xf numFmtId="3" fontId="5" fillId="4" borderId="3" xfId="5" applyNumberFormat="1" applyFont="1" applyFill="1" applyBorder="1" applyAlignment="1">
      <alignment vertical="center"/>
    </xf>
    <xf numFmtId="0" fontId="32" fillId="4" borderId="3" xfId="2" applyFont="1" applyFill="1" applyBorder="1" applyAlignment="1" applyProtection="1">
      <alignment horizontal="center" vertical="center"/>
      <protection locked="0"/>
    </xf>
    <xf numFmtId="0" fontId="32" fillId="4" borderId="5" xfId="2" applyFont="1" applyFill="1" applyBorder="1" applyAlignment="1" applyProtection="1">
      <alignment horizontal="center" vertical="center"/>
      <protection locked="0"/>
    </xf>
    <xf numFmtId="0" fontId="5" fillId="0" borderId="24" xfId="2" applyFont="1" applyBorder="1" applyAlignment="1" applyProtection="1">
      <alignment wrapText="1"/>
      <protection locked="0"/>
    </xf>
    <xf numFmtId="3" fontId="32" fillId="2" borderId="2" xfId="5" applyNumberFormat="1" applyFont="1" applyFill="1" applyBorder="1"/>
    <xf numFmtId="0" fontId="5" fillId="3" borderId="51" xfId="2" applyFont="1" applyFill="1" applyBorder="1" applyAlignment="1" applyProtection="1">
      <alignment wrapText="1"/>
      <protection locked="0"/>
    </xf>
    <xf numFmtId="0" fontId="5" fillId="3" borderId="0" xfId="2" applyFont="1" applyFill="1" applyAlignment="1" applyProtection="1">
      <alignment wrapText="1"/>
      <protection locked="0"/>
    </xf>
    <xf numFmtId="0" fontId="5" fillId="3" borderId="0" xfId="2" quotePrefix="1" applyFont="1" applyFill="1" applyAlignment="1" applyProtection="1">
      <alignment wrapText="1"/>
      <protection locked="0"/>
    </xf>
    <xf numFmtId="14" fontId="5" fillId="0" borderId="5" xfId="2" applyNumberFormat="1" applyFont="1" applyBorder="1" applyAlignment="1" applyProtection="1">
      <alignment horizontal="center"/>
      <protection locked="0"/>
    </xf>
    <xf numFmtId="3" fontId="5" fillId="0" borderId="0" xfId="2" applyNumberFormat="1" applyFont="1" applyAlignment="1" applyProtection="1">
      <alignment horizontal="center"/>
      <protection locked="0"/>
    </xf>
    <xf numFmtId="3" fontId="5" fillId="4" borderId="4" xfId="5" applyNumberFormat="1" applyFont="1" applyFill="1" applyBorder="1" applyAlignment="1">
      <alignment horizontal="left"/>
    </xf>
    <xf numFmtId="3" fontId="5" fillId="4" borderId="3" xfId="5" applyNumberFormat="1" applyFont="1" applyFill="1" applyBorder="1" applyAlignment="1">
      <alignment horizontal="left"/>
    </xf>
    <xf numFmtId="0" fontId="32" fillId="4" borderId="3" xfId="2" applyFont="1" applyFill="1" applyBorder="1" applyAlignment="1" applyProtection="1">
      <alignment horizontal="center"/>
      <protection locked="0"/>
    </xf>
    <xf numFmtId="0" fontId="32" fillId="4" borderId="5" xfId="2" applyFont="1" applyFill="1" applyBorder="1" applyAlignment="1" applyProtection="1">
      <alignment horizontal="center"/>
      <protection locked="0"/>
    </xf>
    <xf numFmtId="165" fontId="3" fillId="0" borderId="4" xfId="6" applyNumberFormat="1" applyFont="1" applyFill="1" applyBorder="1" applyAlignment="1" applyProtection="1">
      <alignment horizontal="right"/>
    </xf>
    <xf numFmtId="3" fontId="32" fillId="4" borderId="2" xfId="5" applyNumberFormat="1" applyFont="1" applyFill="1" applyBorder="1" applyAlignment="1">
      <alignment vertical="center"/>
    </xf>
    <xf numFmtId="3" fontId="32" fillId="4" borderId="4" xfId="5" applyNumberFormat="1" applyFont="1" applyFill="1" applyBorder="1" applyAlignment="1">
      <alignment vertical="center"/>
    </xf>
    <xf numFmtId="10" fontId="16" fillId="3" borderId="4" xfId="2" applyNumberFormat="1" applyFont="1" applyFill="1" applyBorder="1"/>
    <xf numFmtId="0" fontId="5" fillId="0" borderId="53" xfId="7" applyFont="1" applyBorder="1"/>
    <xf numFmtId="0" fontId="5" fillId="3" borderId="51" xfId="2" applyFont="1" applyFill="1" applyBorder="1" applyProtection="1">
      <protection locked="0"/>
    </xf>
    <xf numFmtId="0" fontId="48" fillId="0" borderId="24" xfId="7" applyFont="1" applyBorder="1" applyAlignment="1">
      <alignment horizontal="left" vertical="center"/>
    </xf>
    <xf numFmtId="3" fontId="3" fillId="0" borderId="0" xfId="2" applyNumberFormat="1" applyFont="1" applyProtection="1">
      <protection locked="0"/>
    </xf>
    <xf numFmtId="3" fontId="5" fillId="4" borderId="56" xfId="5" applyNumberFormat="1" applyFont="1" applyFill="1" applyBorder="1"/>
    <xf numFmtId="3" fontId="5" fillId="4" borderId="54" xfId="5" applyNumberFormat="1" applyFont="1" applyFill="1" applyBorder="1"/>
    <xf numFmtId="0" fontId="32" fillId="4" borderId="54" xfId="2" applyFont="1" applyFill="1" applyBorder="1" applyAlignment="1" applyProtection="1">
      <alignment horizontal="center" vertical="center"/>
      <protection locked="0"/>
    </xf>
    <xf numFmtId="0" fontId="32" fillId="4" borderId="57" xfId="2" applyFont="1" applyFill="1" applyBorder="1" applyAlignment="1" applyProtection="1">
      <alignment horizontal="center" vertical="center"/>
      <protection locked="0"/>
    </xf>
    <xf numFmtId="10" fontId="5" fillId="0" borderId="0" xfId="2" applyNumberFormat="1" applyFont="1" applyAlignment="1" applyProtection="1">
      <alignment horizontal="center"/>
      <protection locked="0"/>
    </xf>
    <xf numFmtId="49" fontId="23" fillId="0" borderId="0" xfId="0" applyNumberFormat="1" applyFont="1" applyAlignment="1">
      <alignment horizontal="left"/>
    </xf>
    <xf numFmtId="14" fontId="5" fillId="0" borderId="0" xfId="0" applyNumberFormat="1" applyFont="1" applyAlignment="1" applyProtection="1">
      <alignment horizontal="left"/>
    </xf>
    <xf numFmtId="0" fontId="5" fillId="0" borderId="0" xfId="3" applyFont="1" applyBorder="1" applyAlignment="1" applyProtection="1">
      <alignment horizontal="right"/>
      <protection locked="0"/>
    </xf>
    <xf numFmtId="0" fontId="5" fillId="0" borderId="10" xfId="3" applyFont="1" applyBorder="1" applyAlignment="1" applyProtection="1">
      <alignment horizontal="right"/>
      <protection locked="0"/>
    </xf>
    <xf numFmtId="0" fontId="5" fillId="0" borderId="0" xfId="3" applyFont="1" applyBorder="1" applyAlignment="1" applyProtection="1">
      <alignment horizontal="right"/>
    </xf>
    <xf numFmtId="0" fontId="5" fillId="0" borderId="4" xfId="3" applyFont="1" applyBorder="1" applyAlignment="1" applyProtection="1">
      <alignment horizontal="left"/>
      <protection locked="0"/>
    </xf>
    <xf numFmtId="0" fontId="5" fillId="0" borderId="5" xfId="3" applyFont="1" applyBorder="1" applyAlignment="1" applyProtection="1">
      <alignment horizontal="left"/>
      <protection locked="0"/>
    </xf>
    <xf numFmtId="0" fontId="4" fillId="0" borderId="0" xfId="3" applyFont="1" applyBorder="1" applyAlignment="1" applyProtection="1">
      <alignment horizontal="left"/>
    </xf>
    <xf numFmtId="0" fontId="5" fillId="3" borderId="0" xfId="2" applyFont="1" applyFill="1" applyAlignment="1" applyProtection="1">
      <alignment horizontal="left" wrapText="1"/>
      <protection locked="0"/>
    </xf>
    <xf numFmtId="49" fontId="45" fillId="0" borderId="0" xfId="2" applyNumberFormat="1" applyFont="1" applyAlignment="1">
      <alignment horizontal="left"/>
    </xf>
    <xf numFmtId="0" fontId="37" fillId="0" borderId="0" xfId="2" applyFont="1" applyAlignment="1">
      <alignment horizontal="center"/>
    </xf>
    <xf numFmtId="0" fontId="5" fillId="3" borderId="51" xfId="2" applyFont="1" applyFill="1" applyBorder="1" applyAlignment="1" applyProtection="1">
      <alignment horizontal="left" wrapText="1"/>
      <protection locked="0"/>
    </xf>
    <xf numFmtId="0" fontId="23" fillId="3" borderId="24" xfId="2" applyFont="1" applyFill="1" applyBorder="1" applyProtection="1">
      <protection locked="0"/>
    </xf>
    <xf numFmtId="0" fontId="23" fillId="3" borderId="0" xfId="2" applyFont="1" applyFill="1" applyBorder="1" applyProtection="1">
      <protection locked="0"/>
    </xf>
    <xf numFmtId="0" fontId="23" fillId="3" borderId="53" xfId="2" applyFont="1" applyFill="1" applyBorder="1" applyProtection="1">
      <protection locked="0"/>
    </xf>
    <xf numFmtId="0" fontId="23" fillId="3" borderId="51" xfId="2" applyFont="1" applyFill="1" applyBorder="1" applyProtection="1">
      <protection locked="0"/>
    </xf>
    <xf numFmtId="0" fontId="16" fillId="3" borderId="24" xfId="2" applyFont="1" applyFill="1" applyBorder="1" applyProtection="1">
      <protection locked="0"/>
    </xf>
    <xf numFmtId="0" fontId="16" fillId="3" borderId="0" xfId="2" applyFont="1" applyFill="1" applyBorder="1" applyProtection="1">
      <protection locked="0"/>
    </xf>
    <xf numFmtId="0" fontId="37" fillId="0" borderId="52" xfId="2" applyNumberFormat="1" applyFont="1" applyBorder="1" applyAlignment="1" applyProtection="1">
      <alignment horizontal="center"/>
    </xf>
    <xf numFmtId="0" fontId="23" fillId="0" borderId="0" xfId="2" applyFont="1" applyBorder="1" applyAlignment="1" applyProtection="1">
      <alignment horizontal="center"/>
    </xf>
    <xf numFmtId="168" fontId="16" fillId="0" borderId="0" xfId="2" applyNumberFormat="1" applyFont="1" applyBorder="1" applyAlignment="1" applyProtection="1">
      <alignment horizontal="center"/>
    </xf>
    <xf numFmtId="10" fontId="23" fillId="0" borderId="13" xfId="2" applyNumberFormat="1" applyFont="1" applyBorder="1" applyAlignment="1" applyProtection="1">
      <alignment horizontal="center"/>
    </xf>
    <xf numFmtId="0" fontId="23" fillId="3" borderId="0" xfId="2" applyFont="1" applyFill="1" applyProtection="1">
      <protection locked="0"/>
    </xf>
    <xf numFmtId="0" fontId="16" fillId="3" borderId="0" xfId="2" applyFont="1" applyFill="1" applyProtection="1">
      <protection locked="0"/>
    </xf>
    <xf numFmtId="0" fontId="37" fillId="0" borderId="52" xfId="2" applyFont="1" applyBorder="1" applyAlignment="1">
      <alignment horizontal="center"/>
    </xf>
    <xf numFmtId="0" fontId="23" fillId="0" borderId="0" xfId="2" applyFont="1" applyAlignment="1">
      <alignment horizontal="center"/>
    </xf>
    <xf numFmtId="168" fontId="16" fillId="0" borderId="0" xfId="2" applyNumberFormat="1" applyFont="1" applyAlignment="1">
      <alignment horizontal="center"/>
    </xf>
    <xf numFmtId="10" fontId="23" fillId="0" borderId="13" xfId="2" applyNumberFormat="1" applyFont="1" applyBorder="1" applyAlignment="1">
      <alignment horizontal="center"/>
    </xf>
    <xf numFmtId="0" fontId="5" fillId="0" borderId="0" xfId="3" applyFont="1" applyBorder="1" applyAlignment="1" applyProtection="1">
      <alignment horizontal="left"/>
    </xf>
    <xf numFmtId="0" fontId="3" fillId="0" borderId="0" xfId="2" applyFont="1" applyProtection="1"/>
  </cellXfs>
  <cellStyles count="8">
    <cellStyle name="Normaali" xfId="0" builtinId="0"/>
    <cellStyle name="Normaali 2" xfId="7" xr:uid="{24AFA99F-2BAA-41FC-B7EE-D67B400C4C14}"/>
    <cellStyle name="Normaali_cashflow" xfId="1" xr:uid="{00000000-0005-0000-0000-000000000000}"/>
    <cellStyle name="Normaali_Rahoituslaskelma" xfId="2" xr:uid="{00000000-0005-0000-0000-000001000000}"/>
    <cellStyle name="Normaali_Taul1" xfId="3" xr:uid="{00000000-0005-0000-0000-000002000000}"/>
    <cellStyle name="Normaali_valirapo" xfId="4" xr:uid="{00000000-0005-0000-0000-000003000000}"/>
    <cellStyle name="Normal_FINSK BUDGET" xfId="5" xr:uid="{00000000-0005-0000-0000-000005000000}"/>
    <cellStyle name="Prosenttia" xfId="6" builtinId="5"/>
  </cellStyles>
  <dxfs count="1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kelo/Desktop/Budjetointi%20lomakep&#228;ivitys/TUOTANTOTUEN_BUDJETOINTI-_RAPORTOINTI-_JA_TILITYSLOMAKK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jeet"/>
      <sheetName val="Erittely"/>
      <sheetName val="Yhteenveto"/>
      <sheetName val="Summary"/>
      <sheetName val="Rahoitussuunnitelma"/>
      <sheetName val="Co-prodFinPlan"/>
      <sheetName val="Maksuvalmiussuunnitelma"/>
      <sheetName val="Väliraportti"/>
      <sheetName val="LoppuselvitysErittely"/>
      <sheetName val="Loppuraport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abSelected="1" workbookViewId="0">
      <selection activeCell="K81" sqref="K81"/>
    </sheetView>
  </sheetViews>
  <sheetFormatPr defaultColWidth="9.28515625" defaultRowHeight="16.5" x14ac:dyDescent="0.3"/>
  <cols>
    <col min="1" max="1" width="4.28515625" style="555" customWidth="1"/>
    <col min="2" max="16384" width="9.28515625" style="555"/>
  </cols>
  <sheetData>
    <row r="1" spans="1:2" x14ac:dyDescent="0.3">
      <c r="A1" s="581" t="s">
        <v>0</v>
      </c>
    </row>
    <row r="2" spans="1:2" x14ac:dyDescent="0.3">
      <c r="A2" s="581" t="s">
        <v>1</v>
      </c>
    </row>
    <row r="4" spans="1:2" x14ac:dyDescent="0.3">
      <c r="A4" s="581" t="s">
        <v>2</v>
      </c>
    </row>
    <row r="5" spans="1:2" x14ac:dyDescent="0.3">
      <c r="A5" s="581" t="s">
        <v>3</v>
      </c>
    </row>
    <row r="6" spans="1:2" x14ac:dyDescent="0.3"/>
    <row r="8" spans="1:2" x14ac:dyDescent="0.3">
      <c r="A8" s="581" t="s">
        <v>4</v>
      </c>
    </row>
    <row r="9" spans="1:2" x14ac:dyDescent="0.3">
      <c r="A9" s="555" t="s">
        <v>5</v>
      </c>
      <c r="B9" s="555" t="s">
        <v>6</v>
      </c>
    </row>
    <row r="10" spans="1:2" x14ac:dyDescent="0.3">
      <c r="A10" s="555" t="s">
        <v>7</v>
      </c>
      <c r="B10" s="555" t="s">
        <v>8</v>
      </c>
    </row>
    <row r="11" spans="1:2" x14ac:dyDescent="0.3">
      <c r="A11" s="555" t="s">
        <v>9</v>
      </c>
      <c r="B11" s="555" t="s">
        <v>11</v>
      </c>
    </row>
    <row r="12" spans="1:2" x14ac:dyDescent="0.3">
      <c r="A12" s="555" t="s">
        <v>10</v>
      </c>
      <c r="B12" s="555" t="s">
        <v>13</v>
      </c>
    </row>
    <row r="13" spans="1:2" x14ac:dyDescent="0.3">
      <c r="A13" s="555" t="s">
        <v>12</v>
      </c>
      <c r="B13" s="555" t="s">
        <v>14</v>
      </c>
    </row>
    <row r="14" spans="1:2" x14ac:dyDescent="0.3">
      <c r="A14" s="555" t="s">
        <v>15</v>
      </c>
      <c r="B14" s="555" t="s">
        <v>16</v>
      </c>
    </row>
    <row r="15" spans="1:2" x14ac:dyDescent="0.3">
      <c r="A15" s="555" t="s">
        <v>17</v>
      </c>
      <c r="B15" s="555" t="s">
        <v>18</v>
      </c>
    </row>
    <row r="16" spans="1:2" x14ac:dyDescent="0.3">
      <c r="A16" s="555" t="s">
        <v>19</v>
      </c>
      <c r="B16" s="555" t="s">
        <v>20</v>
      </c>
    </row>
    <row r="18" spans="1:2" x14ac:dyDescent="0.3">
      <c r="A18" s="581" t="s">
        <v>21</v>
      </c>
    </row>
    <row r="19" spans="1:2" x14ac:dyDescent="0.3">
      <c r="A19" s="581" t="s">
        <v>22</v>
      </c>
    </row>
    <row r="20" spans="1:2" x14ac:dyDescent="0.3">
      <c r="A20" s="555" t="s">
        <v>23</v>
      </c>
    </row>
    <row r="21" spans="1:2" x14ac:dyDescent="0.3">
      <c r="A21" s="555" t="s">
        <v>24</v>
      </c>
    </row>
    <row r="23" spans="1:2" x14ac:dyDescent="0.3">
      <c r="A23" s="555" t="s">
        <v>25</v>
      </c>
    </row>
    <row r="24" spans="1:2" x14ac:dyDescent="0.3">
      <c r="B24" s="555" t="s">
        <v>26</v>
      </c>
    </row>
    <row r="25" spans="1:2" x14ac:dyDescent="0.3">
      <c r="B25" s="555" t="s">
        <v>22</v>
      </c>
    </row>
    <row r="26" spans="1:2" x14ac:dyDescent="0.3">
      <c r="B26" s="555" t="s">
        <v>27</v>
      </c>
    </row>
    <row r="27" spans="1:2" x14ac:dyDescent="0.3">
      <c r="A27" s="555" t="s">
        <v>28</v>
      </c>
    </row>
    <row r="28" spans="1:2" x14ac:dyDescent="0.3">
      <c r="B28" s="555" t="s">
        <v>26</v>
      </c>
    </row>
    <row r="29" spans="1:2" x14ac:dyDescent="0.3">
      <c r="B29" s="555" t="s">
        <v>22</v>
      </c>
    </row>
    <row r="30" spans="1:2" x14ac:dyDescent="0.3">
      <c r="B30" s="555" t="s">
        <v>29</v>
      </c>
    </row>
    <row r="32" spans="1:2" x14ac:dyDescent="0.3">
      <c r="A32" s="555" t="s">
        <v>30</v>
      </c>
    </row>
    <row r="34" spans="1:1" x14ac:dyDescent="0.3">
      <c r="A34" s="581" t="s">
        <v>31</v>
      </c>
    </row>
    <row r="35" spans="1:1" x14ac:dyDescent="0.3">
      <c r="A35" s="555" t="s">
        <v>32</v>
      </c>
    </row>
    <row r="36" spans="1:1" x14ac:dyDescent="0.3">
      <c r="A36" s="555" t="s">
        <v>33</v>
      </c>
    </row>
    <row r="38" spans="1:1" x14ac:dyDescent="0.3">
      <c r="A38" s="555" t="s">
        <v>34</v>
      </c>
    </row>
    <row r="39" spans="1:1" x14ac:dyDescent="0.3">
      <c r="A39" s="555" t="s">
        <v>35</v>
      </c>
    </row>
    <row r="40" spans="1:1" x14ac:dyDescent="0.3">
      <c r="A40" s="555" t="s">
        <v>36</v>
      </c>
    </row>
    <row r="42" spans="1:1" x14ac:dyDescent="0.3">
      <c r="A42" s="555" t="s">
        <v>37</v>
      </c>
    </row>
    <row r="43" spans="1:1" x14ac:dyDescent="0.3">
      <c r="A43" s="555" t="s">
        <v>38</v>
      </c>
    </row>
    <row r="45" spans="1:1" x14ac:dyDescent="0.3">
      <c r="A45" s="555" t="s">
        <v>39</v>
      </c>
    </row>
    <row r="48" spans="1:1" x14ac:dyDescent="0.3">
      <c r="A48" s="581" t="s">
        <v>40</v>
      </c>
    </row>
    <row r="49" spans="1:8" x14ac:dyDescent="0.3">
      <c r="A49" s="581"/>
    </row>
    <row r="50" spans="1:8" x14ac:dyDescent="0.3">
      <c r="C50" s="609" t="s">
        <v>41</v>
      </c>
      <c r="D50" s="609" t="s">
        <v>42</v>
      </c>
      <c r="E50" s="609" t="s">
        <v>43</v>
      </c>
      <c r="F50" s="610" t="s">
        <v>44</v>
      </c>
      <c r="G50" s="401" t="s">
        <v>45</v>
      </c>
      <c r="H50" s="402" t="s">
        <v>46</v>
      </c>
    </row>
    <row r="52" spans="1:8" x14ac:dyDescent="0.3">
      <c r="A52" s="555" t="s">
        <v>47</v>
      </c>
    </row>
    <row r="53" spans="1:8" x14ac:dyDescent="0.3">
      <c r="A53" s="555" t="s">
        <v>48</v>
      </c>
    </row>
    <row r="54" spans="1:8" x14ac:dyDescent="0.3">
      <c r="A54" s="555" t="s">
        <v>49</v>
      </c>
    </row>
    <row r="55" spans="1:8" x14ac:dyDescent="0.3">
      <c r="A55" s="555" t="s">
        <v>50</v>
      </c>
    </row>
    <row r="57" spans="1:8" x14ac:dyDescent="0.3">
      <c r="A57" s="581" t="s">
        <v>51</v>
      </c>
    </row>
    <row r="58" spans="1:8" x14ac:dyDescent="0.3">
      <c r="A58" s="555" t="s">
        <v>52</v>
      </c>
    </row>
    <row r="59" spans="1:8" x14ac:dyDescent="0.3">
      <c r="A59" s="555" t="s">
        <v>53</v>
      </c>
    </row>
    <row r="61" spans="1:8" x14ac:dyDescent="0.3">
      <c r="A61" s="555" t="s">
        <v>54</v>
      </c>
    </row>
    <row r="62" spans="1:8" x14ac:dyDescent="0.3">
      <c r="A62" s="555" t="s">
        <v>55</v>
      </c>
    </row>
    <row r="63" spans="1:8" x14ac:dyDescent="0.3">
      <c r="A63" s="555" t="s">
        <v>56</v>
      </c>
    </row>
    <row r="64" spans="1:8" x14ac:dyDescent="0.3">
      <c r="A64" s="555" t="s">
        <v>57</v>
      </c>
    </row>
    <row r="66" spans="1:7" x14ac:dyDescent="0.3">
      <c r="A66" s="581" t="s">
        <v>660</v>
      </c>
    </row>
    <row r="68" spans="1:7" x14ac:dyDescent="0.3">
      <c r="A68" s="555" t="s">
        <v>661</v>
      </c>
    </row>
    <row r="69" spans="1:7" x14ac:dyDescent="0.3">
      <c r="A69" s="555" t="s">
        <v>662</v>
      </c>
    </row>
    <row r="71" spans="1:7" x14ac:dyDescent="0.3">
      <c r="A71" s="965" t="s">
        <v>665</v>
      </c>
      <c r="B71" s="965"/>
      <c r="C71" s="965"/>
      <c r="D71" s="965"/>
      <c r="E71" s="904"/>
      <c r="F71" s="904"/>
      <c r="G71" s="555" t="s">
        <v>663</v>
      </c>
    </row>
    <row r="73" spans="1:7" x14ac:dyDescent="0.3">
      <c r="A73" s="555" t="s">
        <v>664</v>
      </c>
    </row>
    <row r="76" spans="1:7" x14ac:dyDescent="0.3">
      <c r="A76" s="581" t="s">
        <v>58</v>
      </c>
    </row>
    <row r="78" spans="1:7" x14ac:dyDescent="0.3">
      <c r="A78" s="581" t="s">
        <v>22</v>
      </c>
    </row>
    <row r="79" spans="1:7" x14ac:dyDescent="0.3">
      <c r="A79" s="555" t="s">
        <v>59</v>
      </c>
    </row>
    <row r="80" spans="1:7" x14ac:dyDescent="0.3">
      <c r="A80" s="965" t="s">
        <v>665</v>
      </c>
      <c r="B80" s="965"/>
      <c r="C80" s="965"/>
      <c r="D80" s="965"/>
      <c r="E80" s="904"/>
      <c r="F80" s="904"/>
      <c r="G80" s="555" t="s">
        <v>663</v>
      </c>
    </row>
    <row r="81" spans="1:7" x14ac:dyDescent="0.3">
      <c r="D81" s="646"/>
      <c r="E81" s="646"/>
      <c r="G81" s="646"/>
    </row>
    <row r="82" spans="1:7" x14ac:dyDescent="0.3">
      <c r="A82" s="555" t="s">
        <v>60</v>
      </c>
    </row>
  </sheetData>
  <mergeCells count="2">
    <mergeCell ref="A71:D71"/>
    <mergeCell ref="A80:D80"/>
  </mergeCells>
  <phoneticPr fontId="24" type="noConversion"/>
  <pageMargins left="0.59055118110236227" right="0"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5"/>
  <sheetViews>
    <sheetView zoomScaleNormal="100" workbookViewId="0">
      <pane ySplit="7" topLeftCell="A8" activePane="bottomLeft" state="frozen"/>
      <selection pane="bottomLeft" activeCell="B10" sqref="B10:B12"/>
    </sheetView>
  </sheetViews>
  <sheetFormatPr defaultRowHeight="12.75" x14ac:dyDescent="0.2"/>
  <cols>
    <col min="1" max="1" width="2.5703125" style="114" customWidth="1"/>
    <col min="2" max="2" width="17" style="343" customWidth="1"/>
    <col min="3" max="3" width="17.42578125" style="343" customWidth="1"/>
    <col min="4" max="4" width="7.28515625" style="343" customWidth="1"/>
    <col min="5" max="5" width="6" style="343" customWidth="1"/>
    <col min="6" max="6" width="9.7109375" style="523" customWidth="1"/>
    <col min="7" max="7" width="9.7109375" style="344" customWidth="1"/>
    <col min="8" max="8" width="8.7109375" style="344" customWidth="1"/>
    <col min="9" max="9" width="8.7109375" style="181" customWidth="1"/>
    <col min="10" max="10" width="10.7109375" style="18" customWidth="1"/>
    <col min="11" max="11" width="10.7109375" style="21" hidden="1" customWidth="1"/>
    <col min="12" max="12" width="10.7109375" customWidth="1"/>
  </cols>
  <sheetData>
    <row r="1" spans="1:18" ht="15.75" x14ac:dyDescent="0.25">
      <c r="A1" s="101"/>
      <c r="B1" s="486" t="s">
        <v>542</v>
      </c>
      <c r="C1" s="102"/>
      <c r="D1" s="102"/>
      <c r="E1" s="102"/>
      <c r="F1" s="121"/>
      <c r="G1" s="175"/>
      <c r="H1" s="175"/>
      <c r="I1" s="176"/>
      <c r="J1" s="17"/>
      <c r="K1" s="9"/>
      <c r="L1" s="3"/>
      <c r="M1" s="4"/>
      <c r="N1" s="5"/>
      <c r="O1" s="5"/>
      <c r="P1" s="5"/>
      <c r="Q1" s="5"/>
      <c r="R1" s="5"/>
    </row>
    <row r="2" spans="1:18" ht="13.5" x14ac:dyDescent="0.25">
      <c r="A2" s="101"/>
      <c r="B2" s="102"/>
      <c r="C2" s="102"/>
      <c r="D2" s="102"/>
      <c r="E2" s="102"/>
      <c r="F2" s="121"/>
      <c r="G2" s="175"/>
      <c r="H2" s="175"/>
      <c r="I2" s="176"/>
      <c r="J2" s="17"/>
      <c r="K2" s="9"/>
      <c r="L2" s="3"/>
      <c r="M2" s="4"/>
      <c r="N2" s="5"/>
      <c r="O2" s="5"/>
      <c r="P2" s="5"/>
      <c r="Q2" s="5"/>
      <c r="R2" s="5"/>
    </row>
    <row r="3" spans="1:18" ht="13.5" x14ac:dyDescent="0.25">
      <c r="A3" s="101"/>
      <c r="B3" s="562" t="s">
        <v>62</v>
      </c>
      <c r="C3" s="209">
        <f>Specifikation!C2</f>
        <v>0</v>
      </c>
      <c r="D3" s="265"/>
      <c r="E3" s="102"/>
      <c r="F3" s="517"/>
      <c r="G3" s="315" t="s">
        <v>482</v>
      </c>
      <c r="H3" s="273"/>
      <c r="I3" s="176"/>
      <c r="J3" s="26"/>
      <c r="K3" s="23"/>
      <c r="L3" s="3"/>
      <c r="M3" s="4"/>
      <c r="N3" s="5"/>
      <c r="O3" s="5"/>
      <c r="P3" s="5"/>
      <c r="Q3" s="5"/>
      <c r="R3" s="5"/>
    </row>
    <row r="4" spans="1:18" ht="13.5" customHeight="1" x14ac:dyDescent="0.25">
      <c r="A4" s="101"/>
      <c r="B4" s="562" t="s">
        <v>63</v>
      </c>
      <c r="C4" s="209">
        <f>Specifikation!C3</f>
        <v>0</v>
      </c>
      <c r="D4" s="209"/>
      <c r="E4" s="102"/>
      <c r="F4" s="517"/>
      <c r="G4" s="314"/>
      <c r="H4" s="103"/>
      <c r="I4" s="176"/>
      <c r="J4" s="26"/>
      <c r="K4" s="23"/>
      <c r="L4" s="3"/>
      <c r="M4" s="4"/>
      <c r="N4" s="5"/>
      <c r="O4" s="5"/>
      <c r="P4" s="5"/>
      <c r="Q4" s="5"/>
      <c r="R4" s="5"/>
    </row>
    <row r="5" spans="1:18" ht="13.5" customHeight="1" x14ac:dyDescent="0.25">
      <c r="A5" s="101"/>
      <c r="B5" s="562"/>
      <c r="C5" s="209"/>
      <c r="D5" s="209"/>
      <c r="E5" s="102"/>
      <c r="F5" s="517"/>
      <c r="G5" s="314"/>
      <c r="H5" s="103"/>
      <c r="I5" s="176"/>
      <c r="J5" s="26"/>
      <c r="K5" s="23"/>
      <c r="L5" s="3"/>
      <c r="M5" s="4"/>
      <c r="N5" s="5"/>
      <c r="O5" s="5"/>
      <c r="P5" s="5"/>
      <c r="Q5" s="5"/>
      <c r="R5" s="5"/>
    </row>
    <row r="6" spans="1:18" ht="27" customHeight="1" x14ac:dyDescent="0.25">
      <c r="A6" s="101"/>
      <c r="B6" s="103"/>
      <c r="C6" s="103"/>
      <c r="D6" s="103"/>
      <c r="E6" s="103"/>
      <c r="F6" s="518" t="s">
        <v>543</v>
      </c>
      <c r="G6" s="65" t="s">
        <v>544</v>
      </c>
      <c r="H6" s="65" t="s">
        <v>545</v>
      </c>
      <c r="I6" s="65" t="s">
        <v>545</v>
      </c>
      <c r="J6" s="22"/>
      <c r="K6" s="10"/>
      <c r="L6" s="3"/>
      <c r="M6" s="4"/>
      <c r="N6" s="5"/>
      <c r="O6" s="5"/>
      <c r="P6" s="5"/>
      <c r="Q6" s="5"/>
      <c r="R6" s="5"/>
    </row>
    <row r="7" spans="1:18" ht="12.75" customHeight="1" x14ac:dyDescent="0.25">
      <c r="A7" s="104"/>
      <c r="B7" s="105"/>
      <c r="C7" s="105"/>
      <c r="D7" s="105"/>
      <c r="E7" s="105"/>
      <c r="F7" s="518" t="s">
        <v>546</v>
      </c>
      <c r="G7" s="65" t="s">
        <v>546</v>
      </c>
      <c r="H7" s="177" t="s">
        <v>523</v>
      </c>
      <c r="I7" s="65" t="s">
        <v>547</v>
      </c>
      <c r="J7" s="22"/>
      <c r="K7" s="516"/>
      <c r="L7" s="3"/>
      <c r="M7" s="4"/>
      <c r="N7" s="5"/>
      <c r="O7" s="5"/>
      <c r="P7" s="5"/>
      <c r="Q7" s="5"/>
      <c r="R7" s="5"/>
    </row>
    <row r="8" spans="1:18" ht="7.5" customHeight="1" x14ac:dyDescent="0.25">
      <c r="A8" s="101"/>
      <c r="B8" s="103"/>
      <c r="C8" s="103"/>
      <c r="D8" s="103"/>
      <c r="E8" s="103"/>
      <c r="F8" s="519"/>
      <c r="G8" s="178"/>
      <c r="H8" s="266"/>
      <c r="I8" s="267"/>
      <c r="J8" s="22"/>
      <c r="K8" s="10"/>
      <c r="L8" s="3"/>
      <c r="M8" s="4"/>
      <c r="N8" s="5"/>
      <c r="O8" s="5"/>
      <c r="P8" s="5"/>
      <c r="Q8" s="5"/>
      <c r="R8" s="5"/>
    </row>
    <row r="9" spans="1:18" ht="13.5" x14ac:dyDescent="0.25">
      <c r="A9" s="106" t="str">
        <f>Specifikation!A6</f>
        <v>01</v>
      </c>
      <c r="B9" s="316" t="s">
        <v>66</v>
      </c>
      <c r="C9" s="316"/>
      <c r="D9" s="316"/>
      <c r="E9" s="316"/>
      <c r="F9" s="327"/>
      <c r="G9" s="318"/>
      <c r="H9" s="317"/>
      <c r="I9" s="261"/>
    </row>
    <row r="10" spans="1:18" ht="13.5" x14ac:dyDescent="0.25">
      <c r="A10" s="106"/>
      <c r="B10" s="279" t="s">
        <v>658</v>
      </c>
      <c r="C10" s="265"/>
      <c r="D10" s="265"/>
      <c r="E10" s="265"/>
      <c r="F10" s="327"/>
      <c r="G10" s="318">
        <f>Specifikation!H7</f>
        <v>0</v>
      </c>
      <c r="H10" s="317"/>
      <c r="I10" s="261"/>
    </row>
    <row r="11" spans="1:18" ht="13.5" x14ac:dyDescent="0.25">
      <c r="A11" s="106"/>
      <c r="B11" s="279" t="s">
        <v>659</v>
      </c>
      <c r="C11" s="265"/>
      <c r="D11" s="265"/>
      <c r="E11" s="265"/>
      <c r="F11" s="327"/>
      <c r="G11" s="318">
        <f>Specifikation!H8</f>
        <v>0</v>
      </c>
      <c r="H11" s="317"/>
      <c r="I11" s="261"/>
    </row>
    <row r="12" spans="1:18" ht="13.5" x14ac:dyDescent="0.25">
      <c r="A12" s="106"/>
      <c r="B12" s="279" t="s">
        <v>68</v>
      </c>
      <c r="C12" s="265"/>
      <c r="D12" s="265"/>
      <c r="E12" s="265"/>
      <c r="F12" s="327"/>
      <c r="G12" s="318">
        <f>Specifikation!H9</f>
        <v>0</v>
      </c>
      <c r="H12" s="317"/>
      <c r="I12" s="261"/>
    </row>
    <row r="13" spans="1:18" ht="14.25" thickBot="1" x14ac:dyDescent="0.3">
      <c r="A13" s="109"/>
      <c r="B13" s="319" t="s">
        <v>69</v>
      </c>
      <c r="C13" s="319"/>
      <c r="D13" s="319"/>
      <c r="E13" s="319"/>
      <c r="F13" s="327"/>
      <c r="G13" s="321">
        <f>Specifikation!H10</f>
        <v>0</v>
      </c>
      <c r="H13" s="320"/>
      <c r="I13" s="262"/>
    </row>
    <row r="14" spans="1:18" s="275" customFormat="1" ht="16.149999999999999" customHeight="1" thickBot="1" x14ac:dyDescent="0.3">
      <c r="A14" s="109"/>
      <c r="B14" s="322" t="s">
        <v>70</v>
      </c>
      <c r="C14" s="319"/>
      <c r="D14" s="319"/>
      <c r="E14" s="319"/>
      <c r="F14" s="323">
        <f>SUM(F10:F13)</f>
        <v>0</v>
      </c>
      <c r="G14" s="324">
        <f>Specifikation!K11</f>
        <v>0</v>
      </c>
      <c r="H14" s="323">
        <f>F14-G14</f>
        <v>0</v>
      </c>
      <c r="I14" s="263">
        <f>IF(G14=0,0,H14/G14)</f>
        <v>0</v>
      </c>
      <c r="J14" s="351"/>
      <c r="K14" s="351">
        <f>SUM(G10:G13)</f>
        <v>0</v>
      </c>
    </row>
    <row r="15" spans="1:18" ht="13.5" x14ac:dyDescent="0.25">
      <c r="A15" s="110"/>
      <c r="B15" s="316"/>
      <c r="C15" s="265"/>
      <c r="D15" s="265"/>
      <c r="E15" s="265"/>
      <c r="F15" s="521"/>
      <c r="G15" s="318"/>
      <c r="H15" s="318"/>
      <c r="I15" s="179"/>
    </row>
    <row r="16" spans="1:18" ht="13.5" x14ac:dyDescent="0.25">
      <c r="A16" s="101" t="str">
        <f>Specifikation!A13</f>
        <v>02</v>
      </c>
      <c r="B16" s="325" t="s">
        <v>72</v>
      </c>
      <c r="C16" s="325"/>
      <c r="D16" s="325"/>
      <c r="E16" s="325"/>
      <c r="F16" s="522"/>
      <c r="G16" s="326"/>
      <c r="H16" s="326"/>
      <c r="I16" s="268"/>
    </row>
    <row r="17" spans="1:9" ht="13.5" x14ac:dyDescent="0.25">
      <c r="A17" s="101"/>
      <c r="B17" s="328" t="s">
        <v>73</v>
      </c>
      <c r="C17" s="328"/>
      <c r="D17" s="328"/>
      <c r="E17" s="328"/>
      <c r="F17" s="327"/>
      <c r="G17" s="318">
        <f>Specifikation!I15</f>
        <v>0</v>
      </c>
      <c r="H17" s="317"/>
      <c r="I17" s="261"/>
    </row>
    <row r="18" spans="1:9" ht="13.5" x14ac:dyDescent="0.25">
      <c r="A18" s="101"/>
      <c r="B18" s="265" t="s">
        <v>548</v>
      </c>
      <c r="C18" s="328"/>
      <c r="D18" s="328"/>
      <c r="E18" s="328"/>
      <c r="F18" s="327"/>
      <c r="G18" s="318">
        <f>Specifikation!I18</f>
        <v>0</v>
      </c>
      <c r="H18" s="317"/>
      <c r="I18" s="261"/>
    </row>
    <row r="19" spans="1:9" ht="13.5" x14ac:dyDescent="0.25">
      <c r="A19" s="101"/>
      <c r="B19" s="328" t="s">
        <v>77</v>
      </c>
      <c r="C19" s="328"/>
      <c r="D19" s="328"/>
      <c r="E19" s="328"/>
      <c r="F19" s="327"/>
      <c r="G19" s="318">
        <f>Specifikation!I21</f>
        <v>0</v>
      </c>
      <c r="H19" s="317"/>
      <c r="I19" s="261"/>
    </row>
    <row r="20" spans="1:9" ht="13.5" x14ac:dyDescent="0.25">
      <c r="A20" s="101"/>
      <c r="B20" s="328" t="s">
        <v>78</v>
      </c>
      <c r="C20" s="328"/>
      <c r="D20" s="328"/>
      <c r="E20" s="328"/>
      <c r="F20" s="327"/>
      <c r="G20" s="318">
        <f>Specifikation!I24</f>
        <v>0</v>
      </c>
      <c r="H20" s="317"/>
      <c r="I20" s="261"/>
    </row>
    <row r="21" spans="1:9" ht="13.5" x14ac:dyDescent="0.25">
      <c r="A21" s="101"/>
      <c r="B21" s="328" t="s">
        <v>79</v>
      </c>
      <c r="C21" s="328"/>
      <c r="D21" s="328"/>
      <c r="E21" s="328"/>
      <c r="F21" s="327"/>
      <c r="G21" s="318">
        <f>Specifikation!I27</f>
        <v>0</v>
      </c>
      <c r="H21" s="317"/>
      <c r="I21" s="261"/>
    </row>
    <row r="22" spans="1:9" ht="13.5" x14ac:dyDescent="0.25">
      <c r="A22" s="101"/>
      <c r="B22" s="328" t="s">
        <v>80</v>
      </c>
      <c r="C22" s="328"/>
      <c r="D22" s="328"/>
      <c r="E22" s="328"/>
      <c r="F22" s="327"/>
      <c r="G22" s="318">
        <f>Specifikation!I30</f>
        <v>0</v>
      </c>
      <c r="H22" s="317"/>
      <c r="I22" s="261"/>
    </row>
    <row r="23" spans="1:9" ht="13.5" x14ac:dyDescent="0.25">
      <c r="A23" s="101"/>
      <c r="B23" s="328" t="s">
        <v>81</v>
      </c>
      <c r="C23" s="328"/>
      <c r="D23" s="328"/>
      <c r="E23" s="328"/>
      <c r="F23" s="327"/>
      <c r="G23" s="318">
        <f>Specifikation!I33</f>
        <v>0</v>
      </c>
      <c r="H23" s="317"/>
      <c r="I23" s="261"/>
    </row>
    <row r="24" spans="1:9" ht="13.5" x14ac:dyDescent="0.25">
      <c r="A24" s="101"/>
      <c r="B24" s="328" t="s">
        <v>82</v>
      </c>
      <c r="C24" s="328"/>
      <c r="D24" s="328"/>
      <c r="E24" s="328"/>
      <c r="F24" s="327"/>
      <c r="G24" s="318">
        <f>Specifikation!I36</f>
        <v>0</v>
      </c>
      <c r="H24" s="317"/>
      <c r="I24" s="261"/>
    </row>
    <row r="25" spans="1:9" ht="13.5" x14ac:dyDescent="0.25">
      <c r="A25" s="101"/>
      <c r="B25" s="328" t="s">
        <v>83</v>
      </c>
      <c r="C25" s="328"/>
      <c r="D25" s="328"/>
      <c r="E25" s="328"/>
      <c r="F25" s="327"/>
      <c r="G25" s="318">
        <f>Specifikation!I39</f>
        <v>0</v>
      </c>
      <c r="H25" s="317"/>
      <c r="I25" s="261"/>
    </row>
    <row r="26" spans="1:9" ht="13.5" x14ac:dyDescent="0.25">
      <c r="A26" s="101"/>
      <c r="B26" s="328" t="s">
        <v>84</v>
      </c>
      <c r="C26" s="328"/>
      <c r="D26" s="328"/>
      <c r="E26" s="328"/>
      <c r="F26" s="327"/>
      <c r="G26" s="318">
        <f>Specifikation!I42</f>
        <v>0</v>
      </c>
      <c r="H26" s="317"/>
      <c r="I26" s="261"/>
    </row>
    <row r="27" spans="1:9" ht="13.5" x14ac:dyDescent="0.25">
      <c r="A27" s="101"/>
      <c r="B27" s="328" t="s">
        <v>85</v>
      </c>
      <c r="C27" s="328"/>
      <c r="D27" s="328"/>
      <c r="E27" s="328"/>
      <c r="F27" s="327"/>
      <c r="G27" s="318">
        <f>Specifikation!I45</f>
        <v>0</v>
      </c>
      <c r="H27" s="317"/>
      <c r="I27" s="261"/>
    </row>
    <row r="28" spans="1:9" ht="13.5" x14ac:dyDescent="0.25">
      <c r="A28" s="101"/>
      <c r="B28" s="328" t="s">
        <v>656</v>
      </c>
      <c r="C28" s="328"/>
      <c r="D28" s="328"/>
      <c r="E28" s="328"/>
      <c r="F28" s="327"/>
      <c r="G28" s="318">
        <v>0</v>
      </c>
      <c r="H28" s="317"/>
      <c r="I28" s="261"/>
    </row>
    <row r="29" spans="1:9" ht="13.5" x14ac:dyDescent="0.25">
      <c r="A29" s="101"/>
      <c r="B29" s="328" t="s">
        <v>657</v>
      </c>
      <c r="C29" s="328"/>
      <c r="D29" s="328"/>
      <c r="E29" s="328"/>
      <c r="F29" s="327"/>
      <c r="G29" s="318">
        <v>0</v>
      </c>
      <c r="H29" s="317"/>
      <c r="I29" s="261"/>
    </row>
    <row r="30" spans="1:9" ht="13.5" x14ac:dyDescent="0.25">
      <c r="A30" s="101"/>
      <c r="B30" s="328" t="s">
        <v>86</v>
      </c>
      <c r="C30" s="328"/>
      <c r="D30" s="328"/>
      <c r="E30" s="328"/>
      <c r="F30" s="327"/>
      <c r="G30" s="318">
        <f>Specifikation!I54</f>
        <v>0</v>
      </c>
      <c r="H30" s="317"/>
      <c r="I30" s="261"/>
    </row>
    <row r="31" spans="1:9" ht="13.5" x14ac:dyDescent="0.25">
      <c r="A31" s="101"/>
      <c r="B31" s="328" t="s">
        <v>87</v>
      </c>
      <c r="C31" s="328"/>
      <c r="D31" s="328"/>
      <c r="E31" s="328"/>
      <c r="F31" s="327"/>
      <c r="G31" s="318">
        <f>Specifikation!I57</f>
        <v>0</v>
      </c>
      <c r="H31" s="317"/>
      <c r="I31" s="261"/>
    </row>
    <row r="32" spans="1:9" ht="13.5" x14ac:dyDescent="0.25">
      <c r="A32" s="101"/>
      <c r="B32" s="328" t="s">
        <v>88</v>
      </c>
      <c r="C32" s="328"/>
      <c r="D32" s="328"/>
      <c r="E32" s="328"/>
      <c r="F32" s="327"/>
      <c r="G32" s="318">
        <f>Specifikation!I60</f>
        <v>0</v>
      </c>
      <c r="H32" s="317"/>
      <c r="I32" s="261"/>
    </row>
    <row r="33" spans="1:11" ht="13.5" x14ac:dyDescent="0.25">
      <c r="A33" s="101"/>
      <c r="B33" s="283" t="s">
        <v>90</v>
      </c>
      <c r="C33" s="328"/>
      <c r="D33" s="328"/>
      <c r="E33" s="328"/>
      <c r="F33" s="327"/>
      <c r="G33" s="318">
        <f>Specifikation!I67</f>
        <v>0</v>
      </c>
      <c r="H33" s="317"/>
      <c r="I33" s="261"/>
    </row>
    <row r="34" spans="1:11" ht="13.5" x14ac:dyDescent="0.25">
      <c r="A34" s="101"/>
      <c r="B34" s="283" t="s">
        <v>91</v>
      </c>
      <c r="C34" s="328"/>
      <c r="D34" s="328"/>
      <c r="E34" s="328"/>
      <c r="F34" s="327"/>
      <c r="G34" s="318">
        <f>Specifikation!I70</f>
        <v>0</v>
      </c>
      <c r="H34" s="317"/>
      <c r="I34" s="261"/>
    </row>
    <row r="35" spans="1:11" ht="13.5" x14ac:dyDescent="0.25">
      <c r="A35" s="101"/>
      <c r="B35" s="283" t="s">
        <v>92</v>
      </c>
      <c r="C35" s="328"/>
      <c r="D35" s="328"/>
      <c r="E35" s="328"/>
      <c r="F35" s="327"/>
      <c r="G35" s="318">
        <f>Specifikation!I73</f>
        <v>0</v>
      </c>
      <c r="H35" s="317"/>
      <c r="I35" s="261"/>
    </row>
    <row r="36" spans="1:11" ht="13.5" x14ac:dyDescent="0.25">
      <c r="A36" s="101"/>
      <c r="B36" s="283" t="s">
        <v>90</v>
      </c>
      <c r="C36" s="328"/>
      <c r="D36" s="328"/>
      <c r="E36" s="328"/>
      <c r="F36" s="327"/>
      <c r="G36" s="318">
        <f>Specifikation!I76</f>
        <v>0</v>
      </c>
      <c r="H36" s="317"/>
      <c r="I36" s="261"/>
    </row>
    <row r="37" spans="1:11" ht="13.5" x14ac:dyDescent="0.25">
      <c r="A37" s="101"/>
      <c r="B37" s="283" t="s">
        <v>93</v>
      </c>
      <c r="C37" s="328"/>
      <c r="D37" s="328"/>
      <c r="E37" s="328"/>
      <c r="F37" s="327"/>
      <c r="G37" s="318">
        <f>Specifikation!I79</f>
        <v>0</v>
      </c>
      <c r="H37" s="317"/>
      <c r="I37" s="261"/>
    </row>
    <row r="38" spans="1:11" ht="13.5" x14ac:dyDescent="0.25">
      <c r="A38" s="101"/>
      <c r="B38" s="283" t="s">
        <v>94</v>
      </c>
      <c r="C38" s="328"/>
      <c r="D38" s="328"/>
      <c r="E38" s="328"/>
      <c r="F38" s="327"/>
      <c r="G38" s="318">
        <f>Specifikation!I82</f>
        <v>0</v>
      </c>
      <c r="H38" s="317"/>
      <c r="I38" s="261"/>
    </row>
    <row r="39" spans="1:11" ht="13.5" x14ac:dyDescent="0.25">
      <c r="A39" s="101"/>
      <c r="B39" s="328" t="s">
        <v>96</v>
      </c>
      <c r="C39" s="328"/>
      <c r="D39" s="328"/>
      <c r="E39" s="328"/>
      <c r="F39" s="327"/>
      <c r="G39" s="318">
        <f>Specifikation!I86</f>
        <v>0</v>
      </c>
      <c r="H39" s="317"/>
      <c r="I39" s="261"/>
    </row>
    <row r="40" spans="1:11" ht="13.5" x14ac:dyDescent="0.25">
      <c r="A40" s="101"/>
      <c r="B40" s="328" t="s">
        <v>97</v>
      </c>
      <c r="C40" s="328"/>
      <c r="D40" s="328"/>
      <c r="E40" s="328"/>
      <c r="F40" s="327"/>
      <c r="G40" s="318">
        <f>Specifikation!I89</f>
        <v>0</v>
      </c>
      <c r="H40" s="317"/>
      <c r="I40" s="261"/>
    </row>
    <row r="41" spans="1:11" ht="13.5" x14ac:dyDescent="0.25">
      <c r="A41" s="101"/>
      <c r="B41" s="328" t="s">
        <v>98</v>
      </c>
      <c r="C41" s="328"/>
      <c r="D41" s="328"/>
      <c r="E41" s="328"/>
      <c r="F41" s="327"/>
      <c r="G41" s="318">
        <f>Specifikation!I92</f>
        <v>0</v>
      </c>
      <c r="H41" s="317"/>
      <c r="I41" s="261"/>
    </row>
    <row r="42" spans="1:11" ht="13.5" x14ac:dyDescent="0.25">
      <c r="A42" s="101"/>
      <c r="B42" s="328" t="s">
        <v>99</v>
      </c>
      <c r="C42" s="328"/>
      <c r="D42" s="328"/>
      <c r="E42" s="328"/>
      <c r="F42" s="327"/>
      <c r="G42" s="318">
        <f>Specifikation!I95</f>
        <v>0</v>
      </c>
      <c r="H42" s="317"/>
      <c r="I42" s="261"/>
    </row>
    <row r="43" spans="1:11" ht="13.5" x14ac:dyDescent="0.25">
      <c r="A43" s="101"/>
      <c r="B43" s="328" t="s">
        <v>100</v>
      </c>
      <c r="C43" s="328"/>
      <c r="D43" s="328"/>
      <c r="E43" s="328"/>
      <c r="F43" s="327"/>
      <c r="G43" s="318">
        <f>Specifikation!I98</f>
        <v>0</v>
      </c>
      <c r="H43" s="317"/>
      <c r="I43" s="261"/>
    </row>
    <row r="44" spans="1:11" ht="13.5" x14ac:dyDescent="0.25">
      <c r="A44" s="101"/>
      <c r="B44" s="328" t="s">
        <v>69</v>
      </c>
      <c r="C44" s="328"/>
      <c r="D44" s="328"/>
      <c r="E44" s="328"/>
      <c r="F44" s="327"/>
      <c r="G44" s="329">
        <f>Specifikation!I63</f>
        <v>0</v>
      </c>
      <c r="H44" s="317"/>
      <c r="I44" s="261"/>
    </row>
    <row r="45" spans="1:11" ht="14.25" thickBot="1" x14ac:dyDescent="0.3">
      <c r="A45" s="112"/>
      <c r="B45" s="330" t="s">
        <v>549</v>
      </c>
      <c r="C45" s="330"/>
      <c r="D45" s="330"/>
      <c r="E45" s="330"/>
      <c r="F45" s="327"/>
      <c r="G45" s="321"/>
      <c r="H45" s="320"/>
      <c r="I45" s="262"/>
    </row>
    <row r="46" spans="1:11" ht="16.149999999999999" customHeight="1" thickBot="1" x14ac:dyDescent="0.3">
      <c r="A46" s="112"/>
      <c r="B46" s="331" t="s">
        <v>101</v>
      </c>
      <c r="C46" s="330"/>
      <c r="D46" s="330"/>
      <c r="E46" s="330"/>
      <c r="F46" s="323">
        <f>SUM(F17:F45)</f>
        <v>0</v>
      </c>
      <c r="G46" s="324">
        <f>Specifikation!K99</f>
        <v>0</v>
      </c>
      <c r="H46" s="323">
        <f>F46-G46</f>
        <v>0</v>
      </c>
      <c r="I46" s="263">
        <f>IF(G46=0,0,H46/G46)</f>
        <v>0</v>
      </c>
      <c r="K46" s="18">
        <f>SUM(G17:G44)</f>
        <v>0</v>
      </c>
    </row>
    <row r="47" spans="1:11" ht="13.5" x14ac:dyDescent="0.25">
      <c r="A47" s="101"/>
      <c r="B47" s="325"/>
      <c r="C47" s="328"/>
      <c r="D47" s="328"/>
      <c r="E47" s="328"/>
      <c r="F47" s="521"/>
      <c r="G47" s="318"/>
      <c r="H47" s="318"/>
      <c r="I47" s="179"/>
    </row>
    <row r="48" spans="1:11" ht="13.5" x14ac:dyDescent="0.25">
      <c r="A48" s="101" t="str">
        <f>Specifikation!A101</f>
        <v>03</v>
      </c>
      <c r="B48" s="325" t="s">
        <v>103</v>
      </c>
      <c r="C48" s="265"/>
      <c r="D48" s="265"/>
      <c r="E48" s="265"/>
      <c r="F48" s="522"/>
      <c r="G48" s="326"/>
      <c r="H48" s="326"/>
      <c r="I48" s="268"/>
    </row>
    <row r="49" spans="1:11" ht="13.5" x14ac:dyDescent="0.25">
      <c r="A49" s="101"/>
      <c r="B49" s="265" t="s">
        <v>104</v>
      </c>
      <c r="C49" s="265"/>
      <c r="D49" s="265"/>
      <c r="E49" s="265"/>
      <c r="F49" s="327"/>
      <c r="G49" s="318">
        <f>Specifikation!H102</f>
        <v>0</v>
      </c>
      <c r="H49" s="317"/>
      <c r="I49" s="261"/>
    </row>
    <row r="50" spans="1:11" ht="13.5" x14ac:dyDescent="0.25">
      <c r="A50" s="101"/>
      <c r="B50" s="265" t="s">
        <v>105</v>
      </c>
      <c r="C50" s="265"/>
      <c r="D50" s="265"/>
      <c r="E50" s="265"/>
      <c r="F50" s="327"/>
      <c r="G50" s="318">
        <f>Specifikation!H103</f>
        <v>0</v>
      </c>
      <c r="H50" s="317"/>
      <c r="I50" s="261"/>
    </row>
    <row r="51" spans="1:11" ht="13.5" x14ac:dyDescent="0.25">
      <c r="A51" s="101"/>
      <c r="B51" s="265" t="s">
        <v>106</v>
      </c>
      <c r="C51" s="265"/>
      <c r="D51" s="265"/>
      <c r="E51" s="265"/>
      <c r="F51" s="327"/>
      <c r="G51" s="318">
        <f>Specifikation!H104</f>
        <v>0</v>
      </c>
      <c r="H51" s="317"/>
      <c r="I51" s="261"/>
    </row>
    <row r="52" spans="1:11" ht="13.5" x14ac:dyDescent="0.25">
      <c r="A52" s="101"/>
      <c r="B52" s="265" t="s">
        <v>107</v>
      </c>
      <c r="C52" s="265"/>
      <c r="D52" s="265"/>
      <c r="E52" s="265"/>
      <c r="F52" s="327"/>
      <c r="G52" s="318">
        <f>Specifikation!H105</f>
        <v>0</v>
      </c>
      <c r="H52" s="317"/>
      <c r="I52" s="261"/>
    </row>
    <row r="53" spans="1:11" ht="13.5" x14ac:dyDescent="0.25">
      <c r="A53" s="101"/>
      <c r="B53" s="265" t="s">
        <v>108</v>
      </c>
      <c r="C53" s="316"/>
      <c r="D53" s="316"/>
      <c r="E53" s="316"/>
      <c r="F53" s="327"/>
      <c r="G53" s="318">
        <f>Specifikation!H106</f>
        <v>0</v>
      </c>
      <c r="H53" s="317"/>
      <c r="I53" s="261"/>
    </row>
    <row r="54" spans="1:11" ht="13.5" x14ac:dyDescent="0.25">
      <c r="A54" s="101"/>
      <c r="B54" s="265" t="s">
        <v>109</v>
      </c>
      <c r="C54" s="265"/>
      <c r="D54" s="265"/>
      <c r="E54" s="265"/>
      <c r="F54" s="327"/>
      <c r="G54" s="318">
        <f>Specifikation!H107</f>
        <v>0</v>
      </c>
      <c r="H54" s="317"/>
      <c r="I54" s="261"/>
    </row>
    <row r="55" spans="1:11" ht="13.5" x14ac:dyDescent="0.25">
      <c r="A55" s="101"/>
      <c r="B55" s="265" t="s">
        <v>110</v>
      </c>
      <c r="C55" s="265"/>
      <c r="D55" s="265"/>
      <c r="E55" s="265"/>
      <c r="F55" s="327"/>
      <c r="G55" s="318">
        <f>Specifikation!H108</f>
        <v>0</v>
      </c>
      <c r="H55" s="317"/>
      <c r="I55" s="261"/>
    </row>
    <row r="56" spans="1:11" ht="14.25" thickBot="1" x14ac:dyDescent="0.3">
      <c r="A56" s="109"/>
      <c r="B56" s="330" t="s">
        <v>69</v>
      </c>
      <c r="C56" s="319"/>
      <c r="D56" s="319"/>
      <c r="E56" s="319"/>
      <c r="F56" s="327"/>
      <c r="G56" s="321">
        <f>Specifikation!H109</f>
        <v>0</v>
      </c>
      <c r="H56" s="320"/>
      <c r="I56" s="262"/>
    </row>
    <row r="57" spans="1:11" ht="16.149999999999999" customHeight="1" thickBot="1" x14ac:dyDescent="0.3">
      <c r="A57" s="332"/>
      <c r="B57" s="331" t="s">
        <v>111</v>
      </c>
      <c r="C57" s="332"/>
      <c r="D57" s="332"/>
      <c r="E57" s="332"/>
      <c r="F57" s="323">
        <f>SUM(F49:F56)</f>
        <v>0</v>
      </c>
      <c r="G57" s="324">
        <f>Specifikation!K110</f>
        <v>0</v>
      </c>
      <c r="H57" s="323">
        <f>F57-G57</f>
        <v>0</v>
      </c>
      <c r="I57" s="263">
        <f>IF(G57=0,0,H57/G57)</f>
        <v>0</v>
      </c>
      <c r="K57" s="18">
        <f>SUM(G49:G56)</f>
        <v>0</v>
      </c>
    </row>
    <row r="58" spans="1:11" ht="13.5" x14ac:dyDescent="0.25">
      <c r="A58" s="333"/>
      <c r="B58" s="325"/>
      <c r="C58" s="333"/>
      <c r="D58" s="333"/>
      <c r="E58" s="333"/>
      <c r="F58" s="521"/>
      <c r="G58" s="318"/>
      <c r="H58" s="318"/>
      <c r="I58" s="179"/>
    </row>
    <row r="59" spans="1:11" ht="13.5" x14ac:dyDescent="0.25">
      <c r="A59" s="101" t="str">
        <f>Specifikation!A112</f>
        <v>04</v>
      </c>
      <c r="B59" s="316" t="s">
        <v>113</v>
      </c>
      <c r="C59" s="316"/>
      <c r="D59" s="316"/>
      <c r="E59" s="316"/>
      <c r="F59" s="522"/>
      <c r="G59" s="326"/>
      <c r="H59" s="326"/>
      <c r="I59" s="268"/>
    </row>
    <row r="60" spans="1:11" ht="13.5" x14ac:dyDescent="0.25">
      <c r="A60" s="101"/>
      <c r="B60" s="265" t="s">
        <v>114</v>
      </c>
      <c r="C60" s="279" t="s">
        <v>550</v>
      </c>
      <c r="D60" s="265"/>
      <c r="E60" s="265"/>
      <c r="F60" s="327"/>
      <c r="G60" s="318">
        <f>Specifikation!H113</f>
        <v>0</v>
      </c>
      <c r="H60" s="317"/>
      <c r="I60" s="261"/>
    </row>
    <row r="61" spans="1:11" ht="13.5" x14ac:dyDescent="0.25">
      <c r="A61" s="101"/>
      <c r="B61" s="265"/>
      <c r="C61" s="265" t="s">
        <v>116</v>
      </c>
      <c r="D61" s="265"/>
      <c r="E61" s="265"/>
      <c r="F61" s="327"/>
      <c r="G61" s="318">
        <f>Specifikation!H114</f>
        <v>0</v>
      </c>
      <c r="H61" s="317"/>
      <c r="I61" s="261"/>
    </row>
    <row r="62" spans="1:11" ht="13.5" x14ac:dyDescent="0.25">
      <c r="A62" s="101"/>
      <c r="B62" s="265" t="s">
        <v>117</v>
      </c>
      <c r="C62" s="279" t="s">
        <v>551</v>
      </c>
      <c r="D62" s="265"/>
      <c r="E62" s="265"/>
      <c r="F62" s="327"/>
      <c r="G62" s="318">
        <f>Specifikation!H115</f>
        <v>0</v>
      </c>
      <c r="H62" s="317"/>
      <c r="I62" s="261"/>
    </row>
    <row r="63" spans="1:11" ht="13.5" x14ac:dyDescent="0.25">
      <c r="A63" s="101"/>
      <c r="B63" s="265"/>
      <c r="C63" s="279" t="s">
        <v>552</v>
      </c>
      <c r="D63" s="265"/>
      <c r="E63" s="265"/>
      <c r="F63" s="327"/>
      <c r="G63" s="318">
        <f>Specifikation!H116</f>
        <v>0</v>
      </c>
      <c r="H63" s="317"/>
      <c r="I63" s="261"/>
    </row>
    <row r="64" spans="1:11" ht="13.5" x14ac:dyDescent="0.25">
      <c r="A64" s="101"/>
      <c r="B64" s="265"/>
      <c r="C64" s="279" t="s">
        <v>553</v>
      </c>
      <c r="D64" s="265"/>
      <c r="E64" s="265"/>
      <c r="F64" s="327"/>
      <c r="G64" s="318">
        <f>Specifikation!H117</f>
        <v>0</v>
      </c>
      <c r="H64" s="317"/>
      <c r="I64" s="261"/>
    </row>
    <row r="65" spans="1:9" ht="13.5" x14ac:dyDescent="0.25">
      <c r="A65" s="101"/>
      <c r="B65" s="265"/>
      <c r="C65" s="279" t="s">
        <v>116</v>
      </c>
      <c r="D65" s="265"/>
      <c r="E65" s="265"/>
      <c r="F65" s="327"/>
      <c r="G65" s="318">
        <f>Specifikation!H118</f>
        <v>0</v>
      </c>
      <c r="H65" s="317"/>
      <c r="I65" s="261"/>
    </row>
    <row r="66" spans="1:9" ht="13.5" x14ac:dyDescent="0.25">
      <c r="A66" s="101"/>
      <c r="B66" s="265"/>
      <c r="C66" s="279" t="s">
        <v>121</v>
      </c>
      <c r="D66" s="265"/>
      <c r="E66" s="265"/>
      <c r="F66" s="327"/>
      <c r="G66" s="318">
        <f>Specifikation!H119</f>
        <v>0</v>
      </c>
      <c r="H66" s="317"/>
      <c r="I66" s="261"/>
    </row>
    <row r="67" spans="1:9" ht="13.5" x14ac:dyDescent="0.25">
      <c r="A67" s="101"/>
      <c r="B67" s="265"/>
      <c r="C67" s="279" t="s">
        <v>122</v>
      </c>
      <c r="D67" s="265"/>
      <c r="E67" s="265"/>
      <c r="F67" s="327"/>
      <c r="G67" s="318">
        <f>Specifikation!H120</f>
        <v>0</v>
      </c>
      <c r="H67" s="317"/>
      <c r="I67" s="261"/>
    </row>
    <row r="68" spans="1:9" ht="13.5" x14ac:dyDescent="0.25">
      <c r="A68" s="101"/>
      <c r="B68" s="279" t="s">
        <v>123</v>
      </c>
      <c r="C68" s="283" t="s">
        <v>124</v>
      </c>
      <c r="D68" s="265"/>
      <c r="E68" s="265"/>
      <c r="F68" s="327"/>
      <c r="G68" s="318">
        <f>Specifikation!H121</f>
        <v>0</v>
      </c>
      <c r="H68" s="317"/>
      <c r="I68" s="261"/>
    </row>
    <row r="69" spans="1:9" ht="13.5" x14ac:dyDescent="0.25">
      <c r="A69" s="101"/>
      <c r="B69" s="279"/>
      <c r="C69" s="283" t="s">
        <v>125</v>
      </c>
      <c r="D69" s="265"/>
      <c r="E69" s="265"/>
      <c r="F69" s="327"/>
      <c r="G69" s="318">
        <f>Specifikation!H122</f>
        <v>0</v>
      </c>
      <c r="H69" s="317"/>
      <c r="I69" s="261"/>
    </row>
    <row r="70" spans="1:9" ht="13.5" x14ac:dyDescent="0.25">
      <c r="A70" s="101"/>
      <c r="B70" s="279"/>
      <c r="C70" s="279" t="s">
        <v>126</v>
      </c>
      <c r="D70" s="265"/>
      <c r="E70" s="265"/>
      <c r="F70" s="327"/>
      <c r="G70" s="318">
        <f>Specifikation!H123</f>
        <v>0</v>
      </c>
      <c r="H70" s="317"/>
      <c r="I70" s="261"/>
    </row>
    <row r="71" spans="1:9" ht="13.5" x14ac:dyDescent="0.25">
      <c r="A71" s="101"/>
      <c r="B71" s="265" t="s">
        <v>95</v>
      </c>
      <c r="C71" s="265" t="s">
        <v>127</v>
      </c>
      <c r="D71" s="265"/>
      <c r="E71" s="265"/>
      <c r="F71" s="327"/>
      <c r="G71" s="318">
        <f>Specifikation!H124</f>
        <v>0</v>
      </c>
      <c r="H71" s="317"/>
      <c r="I71" s="261"/>
    </row>
    <row r="72" spans="1:9" ht="13.5" x14ac:dyDescent="0.25">
      <c r="A72" s="101"/>
      <c r="B72" s="265"/>
      <c r="C72" s="265" t="s">
        <v>128</v>
      </c>
      <c r="D72" s="265"/>
      <c r="E72" s="265"/>
      <c r="F72" s="327"/>
      <c r="G72" s="318">
        <f>Specifikation!H125</f>
        <v>0</v>
      </c>
      <c r="H72" s="317"/>
      <c r="I72" s="261"/>
    </row>
    <row r="73" spans="1:9" ht="13.5" x14ac:dyDescent="0.25">
      <c r="A73" s="101"/>
      <c r="B73" s="265"/>
      <c r="C73" s="265" t="s">
        <v>129</v>
      </c>
      <c r="D73" s="265"/>
      <c r="E73" s="265"/>
      <c r="F73" s="327"/>
      <c r="G73" s="318">
        <f>Specifikation!H126</f>
        <v>0</v>
      </c>
      <c r="H73" s="317"/>
      <c r="I73" s="261"/>
    </row>
    <row r="74" spans="1:9" ht="13.5" x14ac:dyDescent="0.25">
      <c r="A74" s="101"/>
      <c r="B74" s="265"/>
      <c r="C74" s="265" t="s">
        <v>130</v>
      </c>
      <c r="D74" s="265"/>
      <c r="E74" s="265"/>
      <c r="F74" s="327"/>
      <c r="G74" s="318">
        <f>Specifikation!H127</f>
        <v>0</v>
      </c>
      <c r="H74" s="317"/>
      <c r="I74" s="261"/>
    </row>
    <row r="75" spans="1:9" ht="13.5" x14ac:dyDescent="0.25">
      <c r="A75" s="101"/>
      <c r="B75" s="265"/>
      <c r="C75" s="279" t="s">
        <v>115</v>
      </c>
      <c r="D75" s="265"/>
      <c r="E75" s="265"/>
      <c r="F75" s="327"/>
      <c r="G75" s="318">
        <f>Specifikation!H128</f>
        <v>0</v>
      </c>
      <c r="H75" s="317"/>
      <c r="I75" s="261"/>
    </row>
    <row r="76" spans="1:9" ht="13.5" x14ac:dyDescent="0.25">
      <c r="A76" s="101"/>
      <c r="B76" s="265"/>
      <c r="C76" s="265" t="s">
        <v>131</v>
      </c>
      <c r="D76" s="265"/>
      <c r="E76" s="265"/>
      <c r="F76" s="327"/>
      <c r="G76" s="318">
        <f>Specifikation!H129</f>
        <v>0</v>
      </c>
      <c r="H76" s="317"/>
      <c r="I76" s="261"/>
    </row>
    <row r="77" spans="1:9" ht="13.5" x14ac:dyDescent="0.25">
      <c r="A77" s="106"/>
      <c r="B77" s="265" t="s">
        <v>132</v>
      </c>
      <c r="C77" s="265"/>
      <c r="D77" s="265"/>
      <c r="E77" s="265"/>
      <c r="F77" s="327"/>
      <c r="G77" s="318">
        <f>Specifikation!H130</f>
        <v>0</v>
      </c>
      <c r="H77" s="317"/>
      <c r="I77" s="261"/>
    </row>
    <row r="78" spans="1:9" ht="13.5" x14ac:dyDescent="0.25">
      <c r="A78" s="101"/>
      <c r="B78" s="328" t="s">
        <v>133</v>
      </c>
      <c r="C78" s="328"/>
      <c r="D78" s="328"/>
      <c r="E78" s="328"/>
      <c r="F78" s="327"/>
      <c r="G78" s="318">
        <f>Specifikation!H131</f>
        <v>0</v>
      </c>
      <c r="H78" s="317"/>
      <c r="I78" s="261"/>
    </row>
    <row r="79" spans="1:9" ht="13.5" x14ac:dyDescent="0.25">
      <c r="A79" s="101"/>
      <c r="B79" s="328" t="s">
        <v>135</v>
      </c>
      <c r="C79" s="328"/>
      <c r="D79" s="328"/>
      <c r="E79" s="328"/>
      <c r="F79" s="327"/>
      <c r="G79" s="318">
        <f>Specifikation!H132</f>
        <v>0</v>
      </c>
      <c r="H79" s="317"/>
      <c r="I79" s="261"/>
    </row>
    <row r="80" spans="1:9" ht="13.5" x14ac:dyDescent="0.25">
      <c r="A80" s="101"/>
      <c r="B80" s="328" t="s">
        <v>134</v>
      </c>
      <c r="C80" s="328"/>
      <c r="D80" s="328"/>
      <c r="E80" s="328"/>
      <c r="F80" s="327"/>
      <c r="G80" s="318">
        <f>Specifikation!H133</f>
        <v>0</v>
      </c>
      <c r="H80" s="317"/>
      <c r="I80" s="261"/>
    </row>
    <row r="81" spans="1:11" ht="13.5" x14ac:dyDescent="0.25">
      <c r="A81" s="101"/>
      <c r="B81" s="328" t="s">
        <v>136</v>
      </c>
      <c r="C81" s="328"/>
      <c r="D81" s="328"/>
      <c r="E81" s="328"/>
      <c r="F81" s="327"/>
      <c r="G81" s="318">
        <f>Specifikation!H134</f>
        <v>0</v>
      </c>
      <c r="H81" s="317"/>
      <c r="I81" s="261"/>
    </row>
    <row r="82" spans="1:11" ht="13.5" x14ac:dyDescent="0.25">
      <c r="A82" s="101"/>
      <c r="B82" s="328" t="s">
        <v>137</v>
      </c>
      <c r="C82" s="328"/>
      <c r="D82" s="328"/>
      <c r="E82" s="328"/>
      <c r="F82" s="327"/>
      <c r="G82" s="318">
        <f>Specifikation!H135</f>
        <v>0</v>
      </c>
      <c r="H82" s="317"/>
      <c r="I82" s="261"/>
    </row>
    <row r="83" spans="1:11" ht="13.5" x14ac:dyDescent="0.25">
      <c r="A83" s="101"/>
      <c r="B83" s="328" t="s">
        <v>138</v>
      </c>
      <c r="C83" s="328"/>
      <c r="D83" s="328"/>
      <c r="E83" s="328"/>
      <c r="F83" s="327"/>
      <c r="G83" s="318">
        <f>Specifikation!H136</f>
        <v>0</v>
      </c>
      <c r="H83" s="317"/>
      <c r="I83" s="261"/>
    </row>
    <row r="84" spans="1:11" ht="13.5" x14ac:dyDescent="0.25">
      <c r="A84" s="101"/>
      <c r="B84" s="328" t="s">
        <v>139</v>
      </c>
      <c r="C84" s="328" t="s">
        <v>140</v>
      </c>
      <c r="D84" s="328"/>
      <c r="E84" s="328"/>
      <c r="F84" s="327"/>
      <c r="G84" s="318">
        <f>Specifikation!H137</f>
        <v>0</v>
      </c>
      <c r="H84" s="317"/>
      <c r="I84" s="261"/>
    </row>
    <row r="85" spans="1:11" ht="13.5" x14ac:dyDescent="0.25">
      <c r="A85" s="101"/>
      <c r="B85" s="328"/>
      <c r="C85" s="328" t="s">
        <v>141</v>
      </c>
      <c r="D85" s="328"/>
      <c r="E85" s="328"/>
      <c r="F85" s="327"/>
      <c r="G85" s="318">
        <f>Specifikation!H138</f>
        <v>0</v>
      </c>
      <c r="H85" s="317"/>
      <c r="I85" s="261"/>
    </row>
    <row r="86" spans="1:11" ht="13.5" x14ac:dyDescent="0.25">
      <c r="A86" s="101"/>
      <c r="B86" s="328"/>
      <c r="C86" s="328" t="s">
        <v>142</v>
      </c>
      <c r="D86" s="328"/>
      <c r="E86" s="328"/>
      <c r="F86" s="327"/>
      <c r="G86" s="318">
        <f>Specifikation!H139</f>
        <v>0</v>
      </c>
      <c r="H86" s="317"/>
      <c r="I86" s="261"/>
    </row>
    <row r="87" spans="1:11" ht="13.5" x14ac:dyDescent="0.25">
      <c r="A87" s="101"/>
      <c r="B87" s="328"/>
      <c r="C87" s="328" t="s">
        <v>143</v>
      </c>
      <c r="D87" s="328"/>
      <c r="E87" s="328"/>
      <c r="F87" s="327"/>
      <c r="G87" s="318">
        <f>Specifikation!H140</f>
        <v>0</v>
      </c>
      <c r="H87" s="317"/>
      <c r="I87" s="261"/>
    </row>
    <row r="88" spans="1:11" ht="13.5" x14ac:dyDescent="0.25">
      <c r="A88" s="101"/>
      <c r="B88" s="328"/>
      <c r="C88" s="328" t="s">
        <v>144</v>
      </c>
      <c r="D88" s="328"/>
      <c r="E88" s="328"/>
      <c r="F88" s="327"/>
      <c r="G88" s="318">
        <f>Specifikation!H141</f>
        <v>0</v>
      </c>
      <c r="H88" s="317"/>
      <c r="I88" s="261"/>
    </row>
    <row r="89" spans="1:11" ht="13.5" x14ac:dyDescent="0.25">
      <c r="A89" s="101"/>
      <c r="B89" s="328"/>
      <c r="C89" s="328" t="s">
        <v>145</v>
      </c>
      <c r="D89" s="328"/>
      <c r="E89" s="328"/>
      <c r="F89" s="327"/>
      <c r="G89" s="318">
        <f>Specifikation!H142</f>
        <v>0</v>
      </c>
      <c r="H89" s="317"/>
      <c r="I89" s="261"/>
    </row>
    <row r="90" spans="1:11" ht="13.5" x14ac:dyDescent="0.25">
      <c r="A90" s="101"/>
      <c r="B90" s="328"/>
      <c r="C90" s="283" t="s">
        <v>146</v>
      </c>
      <c r="D90" s="328"/>
      <c r="E90" s="328"/>
      <c r="F90" s="327"/>
      <c r="G90" s="318">
        <f>Specifikation!H143</f>
        <v>0</v>
      </c>
      <c r="H90" s="317"/>
      <c r="I90" s="261"/>
    </row>
    <row r="91" spans="1:11" ht="13.5" x14ac:dyDescent="0.25">
      <c r="A91" s="101"/>
      <c r="B91" s="328"/>
      <c r="C91" s="283" t="s">
        <v>147</v>
      </c>
      <c r="D91" s="328"/>
      <c r="E91" s="328"/>
      <c r="F91" s="327"/>
      <c r="G91" s="318">
        <f>Specifikation!H144</f>
        <v>0</v>
      </c>
      <c r="H91" s="317"/>
      <c r="I91" s="261"/>
    </row>
    <row r="92" spans="1:11" ht="13.5" x14ac:dyDescent="0.25">
      <c r="A92" s="101"/>
      <c r="B92" s="328"/>
      <c r="C92" s="328" t="s">
        <v>148</v>
      </c>
      <c r="D92" s="328"/>
      <c r="E92" s="328"/>
      <c r="F92" s="327"/>
      <c r="G92" s="318">
        <f>Specifikation!H145</f>
        <v>0</v>
      </c>
      <c r="H92" s="317"/>
      <c r="I92" s="261"/>
    </row>
    <row r="93" spans="1:11" ht="14.25" thickBot="1" x14ac:dyDescent="0.3">
      <c r="A93" s="109"/>
      <c r="B93" s="319" t="s">
        <v>69</v>
      </c>
      <c r="C93" s="319"/>
      <c r="D93" s="319"/>
      <c r="E93" s="319"/>
      <c r="F93" s="327"/>
      <c r="G93" s="318">
        <f>Specifikation!H146</f>
        <v>0</v>
      </c>
      <c r="H93" s="320"/>
      <c r="I93" s="262"/>
    </row>
    <row r="94" spans="1:11" ht="16.149999999999999" customHeight="1" thickBot="1" x14ac:dyDescent="0.3">
      <c r="A94" s="109"/>
      <c r="B94" s="322" t="s">
        <v>149</v>
      </c>
      <c r="C94" s="319"/>
      <c r="D94" s="319"/>
      <c r="E94" s="319"/>
      <c r="F94" s="323">
        <f>SUM(F60:F93)</f>
        <v>0</v>
      </c>
      <c r="G94" s="324">
        <f>Specifikation!K147</f>
        <v>0</v>
      </c>
      <c r="H94" s="323">
        <f>F94-G94</f>
        <v>0</v>
      </c>
      <c r="I94" s="263">
        <f>IF(G94=0,0,H94/G94)</f>
        <v>0</v>
      </c>
      <c r="K94" s="18">
        <f>SUM(G60:G93)</f>
        <v>0</v>
      </c>
    </row>
    <row r="95" spans="1:11" ht="16.149999999999999" customHeight="1" thickBot="1" x14ac:dyDescent="0.3">
      <c r="A95" s="334"/>
      <c r="B95" s="335" t="s">
        <v>150</v>
      </c>
      <c r="C95" s="335"/>
      <c r="D95" s="335"/>
      <c r="E95" s="335"/>
      <c r="F95" s="336">
        <f>F94+F57+F46+F14</f>
        <v>0</v>
      </c>
      <c r="G95" s="337">
        <f>Specifikation!K148</f>
        <v>0</v>
      </c>
      <c r="H95" s="336">
        <f>F95-G95</f>
        <v>0</v>
      </c>
      <c r="I95" s="264">
        <f>IF(G95=0,0,H95/G95)</f>
        <v>0</v>
      </c>
      <c r="K95" s="18">
        <f>SUM(K9:K94)</f>
        <v>0</v>
      </c>
    </row>
    <row r="96" spans="1:11" ht="13.5" x14ac:dyDescent="0.25">
      <c r="A96" s="113"/>
      <c r="B96" s="325"/>
      <c r="C96" s="325"/>
      <c r="D96" s="325"/>
      <c r="E96" s="325"/>
      <c r="F96" s="521"/>
      <c r="G96" s="318"/>
      <c r="H96" s="318"/>
      <c r="I96" s="179"/>
    </row>
    <row r="97" spans="1:9" ht="13.5" x14ac:dyDescent="0.25">
      <c r="A97" s="114" t="str">
        <f>Specifikation!A149</f>
        <v>05</v>
      </c>
      <c r="B97" s="316" t="s">
        <v>152</v>
      </c>
      <c r="C97" s="338"/>
      <c r="D97" s="338"/>
      <c r="E97" s="338"/>
      <c r="F97" s="522"/>
      <c r="G97" s="326"/>
      <c r="H97" s="326"/>
      <c r="I97" s="268"/>
    </row>
    <row r="98" spans="1:9" ht="13.5" x14ac:dyDescent="0.25">
      <c r="A98" s="115"/>
      <c r="B98" s="316" t="s">
        <v>153</v>
      </c>
      <c r="C98" s="316"/>
      <c r="D98" s="316"/>
      <c r="E98" s="316"/>
      <c r="F98" s="317"/>
      <c r="G98" s="318"/>
      <c r="H98" s="317"/>
      <c r="I98" s="261"/>
    </row>
    <row r="99" spans="1:9" ht="13.5" x14ac:dyDescent="0.25">
      <c r="A99" s="115"/>
      <c r="B99" s="328" t="s">
        <v>73</v>
      </c>
      <c r="C99" s="316"/>
      <c r="D99" s="316"/>
      <c r="E99" s="316"/>
      <c r="F99" s="327"/>
      <c r="G99" s="318">
        <f>Specifikation!I152</f>
        <v>0</v>
      </c>
      <c r="H99" s="317"/>
      <c r="I99" s="261"/>
    </row>
    <row r="100" spans="1:9" ht="13.5" x14ac:dyDescent="0.25">
      <c r="A100" s="101"/>
      <c r="B100" s="265" t="s">
        <v>548</v>
      </c>
      <c r="C100" s="265"/>
      <c r="D100" s="265"/>
      <c r="E100" s="265"/>
      <c r="F100" s="327"/>
      <c r="G100" s="318">
        <f>Specifikation!I155</f>
        <v>0</v>
      </c>
      <c r="H100" s="317"/>
      <c r="I100" s="261"/>
    </row>
    <row r="101" spans="1:9" ht="13.5" x14ac:dyDescent="0.25">
      <c r="A101" s="101"/>
      <c r="B101" s="265" t="s">
        <v>77</v>
      </c>
      <c r="C101" s="265"/>
      <c r="D101" s="265"/>
      <c r="E101" s="265"/>
      <c r="F101" s="327"/>
      <c r="G101" s="318">
        <f>Specifikation!I158</f>
        <v>0</v>
      </c>
      <c r="H101" s="317"/>
      <c r="I101" s="261"/>
    </row>
    <row r="102" spans="1:9" ht="13.5" x14ac:dyDescent="0.25">
      <c r="A102" s="101"/>
      <c r="B102" s="265" t="s">
        <v>78</v>
      </c>
      <c r="C102" s="265"/>
      <c r="D102" s="265"/>
      <c r="E102" s="265"/>
      <c r="F102" s="327"/>
      <c r="G102" s="318">
        <f>Specifikation!I161</f>
        <v>0</v>
      </c>
      <c r="H102" s="317"/>
      <c r="I102" s="261"/>
    </row>
    <row r="103" spans="1:9" ht="13.5" x14ac:dyDescent="0.25">
      <c r="A103" s="101"/>
      <c r="B103" s="265" t="s">
        <v>154</v>
      </c>
      <c r="C103" s="265"/>
      <c r="D103" s="265"/>
      <c r="E103" s="265"/>
      <c r="F103" s="327"/>
      <c r="G103" s="318">
        <f>Specifikation!I164</f>
        <v>0</v>
      </c>
      <c r="H103" s="317"/>
      <c r="I103" s="261"/>
    </row>
    <row r="104" spans="1:9" ht="13.5" x14ac:dyDescent="0.25">
      <c r="A104" s="101"/>
      <c r="B104" s="265" t="s">
        <v>88</v>
      </c>
      <c r="C104" s="265"/>
      <c r="D104" s="265"/>
      <c r="E104" s="265"/>
      <c r="F104" s="327"/>
      <c r="G104" s="318">
        <f>Specifikation!I167</f>
        <v>0</v>
      </c>
      <c r="H104" s="317"/>
      <c r="I104" s="261"/>
    </row>
    <row r="105" spans="1:9" ht="13.5" x14ac:dyDescent="0.25">
      <c r="A105" s="101"/>
      <c r="B105" s="265" t="s">
        <v>155</v>
      </c>
      <c r="C105" s="265"/>
      <c r="D105" s="265"/>
      <c r="E105" s="265"/>
      <c r="F105" s="327"/>
      <c r="G105" s="318">
        <f>Specifikation!I170</f>
        <v>0</v>
      </c>
      <c r="H105" s="317"/>
      <c r="I105" s="261"/>
    </row>
    <row r="106" spans="1:9" ht="13.5" x14ac:dyDescent="0.25">
      <c r="A106" s="101"/>
      <c r="B106" s="265" t="s">
        <v>85</v>
      </c>
      <c r="C106" s="265"/>
      <c r="D106" s="265"/>
      <c r="E106" s="265"/>
      <c r="F106" s="327"/>
      <c r="G106" s="318">
        <f>Specifikation!I173</f>
        <v>0</v>
      </c>
      <c r="H106" s="317"/>
      <c r="I106" s="261"/>
    </row>
    <row r="107" spans="1:9" ht="13.5" x14ac:dyDescent="0.25">
      <c r="A107" s="101"/>
      <c r="B107" s="265" t="s">
        <v>156</v>
      </c>
      <c r="C107" s="265"/>
      <c r="D107" s="265"/>
      <c r="E107" s="265"/>
      <c r="F107" s="327"/>
      <c r="G107" s="318">
        <f>Specifikation!I176</f>
        <v>0</v>
      </c>
      <c r="H107" s="317"/>
      <c r="I107" s="261"/>
    </row>
    <row r="108" spans="1:9" ht="13.5" x14ac:dyDescent="0.25">
      <c r="A108" s="101"/>
      <c r="B108" s="265" t="s">
        <v>656</v>
      </c>
      <c r="C108" s="265"/>
      <c r="D108" s="265"/>
      <c r="E108" s="265"/>
      <c r="F108" s="327"/>
      <c r="G108" s="318">
        <v>0</v>
      </c>
      <c r="H108" s="317"/>
      <c r="I108" s="261"/>
    </row>
    <row r="109" spans="1:9" ht="13.5" x14ac:dyDescent="0.25">
      <c r="A109" s="101"/>
      <c r="B109" s="265" t="s">
        <v>657</v>
      </c>
      <c r="C109" s="265"/>
      <c r="D109" s="265"/>
      <c r="E109" s="265"/>
      <c r="F109" s="327"/>
      <c r="G109" s="318">
        <v>0</v>
      </c>
      <c r="H109" s="317"/>
      <c r="I109" s="261"/>
    </row>
    <row r="110" spans="1:9" ht="13.5" x14ac:dyDescent="0.25">
      <c r="A110" s="101"/>
      <c r="B110" s="265" t="s">
        <v>157</v>
      </c>
      <c r="C110" s="265"/>
      <c r="D110" s="265"/>
      <c r="E110" s="265"/>
      <c r="F110" s="327"/>
      <c r="G110" s="318">
        <f>Specifikation!I185</f>
        <v>0</v>
      </c>
      <c r="H110" s="317"/>
      <c r="I110" s="261"/>
    </row>
    <row r="111" spans="1:9" ht="13.5" x14ac:dyDescent="0.25">
      <c r="A111" s="101"/>
      <c r="B111" s="265" t="s">
        <v>69</v>
      </c>
      <c r="C111" s="265"/>
      <c r="D111" s="265"/>
      <c r="E111" s="265"/>
      <c r="F111" s="327"/>
      <c r="G111" s="318">
        <f>Specifikation!I188</f>
        <v>0</v>
      </c>
      <c r="H111" s="317"/>
      <c r="I111" s="261"/>
    </row>
    <row r="112" spans="1:9" ht="13.5" x14ac:dyDescent="0.25">
      <c r="A112" s="115"/>
      <c r="B112" s="316" t="s">
        <v>158</v>
      </c>
      <c r="C112" s="316"/>
      <c r="D112" s="316"/>
      <c r="E112" s="316"/>
      <c r="F112" s="327"/>
      <c r="G112" s="318"/>
      <c r="H112" s="317"/>
      <c r="I112" s="261"/>
    </row>
    <row r="113" spans="1:9" ht="13.5" x14ac:dyDescent="0.25">
      <c r="A113" s="106"/>
      <c r="B113" s="265" t="s">
        <v>79</v>
      </c>
      <c r="C113" s="265"/>
      <c r="D113" s="265"/>
      <c r="E113" s="265"/>
      <c r="F113" s="327"/>
      <c r="G113" s="318">
        <f>Specifikation!I192</f>
        <v>0</v>
      </c>
      <c r="H113" s="317"/>
      <c r="I113" s="261"/>
    </row>
    <row r="114" spans="1:9" ht="13.5" x14ac:dyDescent="0.25">
      <c r="A114" s="106"/>
      <c r="B114" s="265" t="s">
        <v>159</v>
      </c>
      <c r="C114" s="265"/>
      <c r="D114" s="265"/>
      <c r="E114" s="265"/>
      <c r="F114" s="327"/>
      <c r="G114" s="318">
        <f>Specifikation!I195</f>
        <v>0</v>
      </c>
      <c r="H114" s="317"/>
      <c r="I114" s="261"/>
    </row>
    <row r="115" spans="1:9" ht="13.5" x14ac:dyDescent="0.25">
      <c r="A115" s="106"/>
      <c r="B115" s="265" t="s">
        <v>160</v>
      </c>
      <c r="C115" s="265"/>
      <c r="D115" s="265"/>
      <c r="E115" s="265"/>
      <c r="F115" s="327"/>
      <c r="G115" s="318">
        <f>Specifikation!I198</f>
        <v>0</v>
      </c>
      <c r="H115" s="317"/>
      <c r="I115" s="261"/>
    </row>
    <row r="116" spans="1:9" ht="13.5" x14ac:dyDescent="0.25">
      <c r="A116" s="101"/>
      <c r="B116" s="265" t="s">
        <v>161</v>
      </c>
      <c r="C116" s="265"/>
      <c r="D116" s="265"/>
      <c r="E116" s="265"/>
      <c r="F116" s="327"/>
      <c r="G116" s="318">
        <f>Specifikation!I201</f>
        <v>0</v>
      </c>
      <c r="H116" s="317"/>
      <c r="I116" s="261"/>
    </row>
    <row r="117" spans="1:9" ht="13.5" x14ac:dyDescent="0.25">
      <c r="A117" s="106"/>
      <c r="B117" s="265" t="s">
        <v>162</v>
      </c>
      <c r="C117" s="265"/>
      <c r="D117" s="265"/>
      <c r="E117" s="265"/>
      <c r="F117" s="327"/>
      <c r="G117" s="318">
        <f>Specifikation!I204</f>
        <v>0</v>
      </c>
      <c r="H117" s="317"/>
      <c r="I117" s="261"/>
    </row>
    <row r="118" spans="1:9" ht="13.5" x14ac:dyDescent="0.25">
      <c r="A118" s="106"/>
      <c r="B118" s="265" t="s">
        <v>69</v>
      </c>
      <c r="C118" s="265"/>
      <c r="D118" s="265"/>
      <c r="E118" s="265"/>
      <c r="F118" s="327"/>
      <c r="G118" s="318">
        <f>Specifikation!I207</f>
        <v>0</v>
      </c>
      <c r="H118" s="317"/>
      <c r="I118" s="261"/>
    </row>
    <row r="119" spans="1:9" ht="13.5" x14ac:dyDescent="0.25">
      <c r="A119" s="115"/>
      <c r="B119" s="316" t="s">
        <v>163</v>
      </c>
      <c r="C119" s="316"/>
      <c r="D119" s="316"/>
      <c r="E119" s="316"/>
      <c r="F119" s="327"/>
      <c r="G119" s="318"/>
      <c r="H119" s="317"/>
      <c r="I119" s="261"/>
    </row>
    <row r="120" spans="1:9" ht="13.5" x14ac:dyDescent="0.25">
      <c r="A120" s="106"/>
      <c r="B120" s="265" t="s">
        <v>81</v>
      </c>
      <c r="C120" s="265"/>
      <c r="D120" s="265"/>
      <c r="E120" s="265"/>
      <c r="F120" s="327"/>
      <c r="G120" s="318">
        <f>Specifikation!I211</f>
        <v>0</v>
      </c>
      <c r="H120" s="317"/>
      <c r="I120" s="261"/>
    </row>
    <row r="121" spans="1:9" ht="13.5" x14ac:dyDescent="0.25">
      <c r="A121" s="106"/>
      <c r="B121" s="265" t="s">
        <v>164</v>
      </c>
      <c r="C121" s="265"/>
      <c r="D121" s="265"/>
      <c r="E121" s="265"/>
      <c r="F121" s="327"/>
      <c r="G121" s="318">
        <f>Specifikation!I214</f>
        <v>0</v>
      </c>
      <c r="H121" s="317"/>
      <c r="I121" s="261"/>
    </row>
    <row r="122" spans="1:9" ht="13.5" x14ac:dyDescent="0.25">
      <c r="A122" s="106"/>
      <c r="B122" s="265" t="s">
        <v>165</v>
      </c>
      <c r="C122" s="265"/>
      <c r="D122" s="265"/>
      <c r="E122" s="265"/>
      <c r="F122" s="327"/>
      <c r="G122" s="318">
        <f>Specifikation!I217</f>
        <v>0</v>
      </c>
      <c r="H122" s="317"/>
      <c r="I122" s="261"/>
    </row>
    <row r="123" spans="1:9" ht="13.5" x14ac:dyDescent="0.25">
      <c r="A123" s="106"/>
      <c r="B123" s="265" t="s">
        <v>166</v>
      </c>
      <c r="C123" s="265"/>
      <c r="D123" s="265"/>
      <c r="E123" s="265"/>
      <c r="F123" s="327"/>
      <c r="G123" s="318">
        <f>Specifikation!I220</f>
        <v>0</v>
      </c>
      <c r="H123" s="317"/>
      <c r="I123" s="261"/>
    </row>
    <row r="124" spans="1:9" ht="13.5" x14ac:dyDescent="0.25">
      <c r="A124" s="106"/>
      <c r="B124" s="265" t="s">
        <v>167</v>
      </c>
      <c r="C124" s="265"/>
      <c r="D124" s="265"/>
      <c r="E124" s="265"/>
      <c r="F124" s="327"/>
      <c r="G124" s="318">
        <f>Specifikation!I223</f>
        <v>0</v>
      </c>
      <c r="H124" s="317"/>
      <c r="I124" s="261"/>
    </row>
    <row r="125" spans="1:9" ht="13.5" x14ac:dyDescent="0.25">
      <c r="A125" s="106"/>
      <c r="B125" s="265" t="s">
        <v>168</v>
      </c>
      <c r="C125" s="265"/>
      <c r="D125" s="265"/>
      <c r="E125" s="265"/>
      <c r="F125" s="327"/>
      <c r="G125" s="318">
        <f>Specifikation!I226</f>
        <v>0</v>
      </c>
      <c r="H125" s="317"/>
      <c r="I125" s="261"/>
    </row>
    <row r="126" spans="1:9" ht="13.5" x14ac:dyDescent="0.25">
      <c r="A126" s="106"/>
      <c r="B126" s="265" t="s">
        <v>169</v>
      </c>
      <c r="C126" s="265"/>
      <c r="D126" s="265"/>
      <c r="E126" s="265"/>
      <c r="F126" s="327"/>
      <c r="G126" s="318">
        <f>Specifikation!I229</f>
        <v>0</v>
      </c>
      <c r="H126" s="317"/>
      <c r="I126" s="261"/>
    </row>
    <row r="127" spans="1:9" ht="13.5" x14ac:dyDescent="0.25">
      <c r="B127" s="338" t="s">
        <v>170</v>
      </c>
      <c r="C127" s="265"/>
      <c r="D127" s="265"/>
      <c r="E127" s="265"/>
      <c r="F127" s="327"/>
      <c r="G127" s="318">
        <f>Specifikation!I232</f>
        <v>0</v>
      </c>
      <c r="H127" s="317"/>
      <c r="I127" s="261"/>
    </row>
    <row r="128" spans="1:9" ht="13.5" x14ac:dyDescent="0.25">
      <c r="B128" s="338" t="s">
        <v>171</v>
      </c>
      <c r="C128" s="265"/>
      <c r="D128" s="265"/>
      <c r="E128" s="265"/>
      <c r="F128" s="327"/>
      <c r="G128" s="318">
        <f>Specifikation!I235</f>
        <v>0</v>
      </c>
      <c r="H128" s="317"/>
      <c r="I128" s="261"/>
    </row>
    <row r="129" spans="1:9" ht="13.5" x14ac:dyDescent="0.25">
      <c r="A129" s="106"/>
      <c r="B129" s="265" t="s">
        <v>172</v>
      </c>
      <c r="C129" s="265"/>
      <c r="D129" s="265"/>
      <c r="E129" s="265"/>
      <c r="F129" s="327"/>
      <c r="G129" s="318">
        <f>Specifikation!I238</f>
        <v>0</v>
      </c>
      <c r="H129" s="317"/>
      <c r="I129" s="261"/>
    </row>
    <row r="130" spans="1:9" ht="13.5" x14ac:dyDescent="0.25">
      <c r="A130" s="106"/>
      <c r="B130" s="265" t="s">
        <v>170</v>
      </c>
      <c r="C130" s="265"/>
      <c r="D130" s="265"/>
      <c r="E130" s="265"/>
      <c r="F130" s="327"/>
      <c r="G130" s="318">
        <f>Specifikation!I241</f>
        <v>0</v>
      </c>
      <c r="H130" s="317"/>
      <c r="I130" s="261"/>
    </row>
    <row r="131" spans="1:9" ht="13.5" x14ac:dyDescent="0.25">
      <c r="A131" s="106"/>
      <c r="B131" s="265" t="s">
        <v>173</v>
      </c>
      <c r="C131" s="265"/>
      <c r="D131" s="265"/>
      <c r="E131" s="265"/>
      <c r="F131" s="327"/>
      <c r="G131" s="318">
        <f>Specifikation!I244</f>
        <v>0</v>
      </c>
      <c r="H131" s="317"/>
      <c r="I131" s="261"/>
    </row>
    <row r="132" spans="1:9" ht="13.5" x14ac:dyDescent="0.25">
      <c r="A132" s="106"/>
      <c r="B132" s="265" t="s">
        <v>69</v>
      </c>
      <c r="C132" s="265"/>
      <c r="D132" s="265"/>
      <c r="E132" s="265"/>
      <c r="F132" s="327"/>
      <c r="G132" s="318">
        <f>Specifikation!I247</f>
        <v>0</v>
      </c>
      <c r="H132" s="317"/>
      <c r="I132" s="261"/>
    </row>
    <row r="133" spans="1:9" ht="13.5" x14ac:dyDescent="0.25">
      <c r="A133" s="116"/>
      <c r="B133" s="316" t="s">
        <v>174</v>
      </c>
      <c r="C133" s="316"/>
      <c r="D133" s="316"/>
      <c r="E133" s="316"/>
      <c r="F133" s="327"/>
      <c r="G133" s="318"/>
      <c r="H133" s="317"/>
      <c r="I133" s="261"/>
    </row>
    <row r="134" spans="1:9" ht="13.5" x14ac:dyDescent="0.25">
      <c r="A134" s="106"/>
      <c r="B134" s="265" t="s">
        <v>175</v>
      </c>
      <c r="C134" s="265"/>
      <c r="D134" s="265"/>
      <c r="E134" s="265"/>
      <c r="F134" s="327"/>
      <c r="G134" s="318">
        <f>Specifikation!I251</f>
        <v>0</v>
      </c>
      <c r="H134" s="317"/>
      <c r="I134" s="261"/>
    </row>
    <row r="135" spans="1:9" ht="13.5" x14ac:dyDescent="0.25">
      <c r="A135" s="106"/>
      <c r="B135" s="265" t="s">
        <v>176</v>
      </c>
      <c r="C135" s="265"/>
      <c r="D135" s="265"/>
      <c r="E135" s="265"/>
      <c r="F135" s="327"/>
      <c r="G135" s="318">
        <f>Specifikation!I254</f>
        <v>0</v>
      </c>
      <c r="H135" s="317"/>
      <c r="I135" s="261"/>
    </row>
    <row r="136" spans="1:9" ht="13.5" x14ac:dyDescent="0.25">
      <c r="A136" s="106"/>
      <c r="B136" s="265" t="s">
        <v>69</v>
      </c>
      <c r="C136" s="265"/>
      <c r="D136" s="265"/>
      <c r="E136" s="265"/>
      <c r="F136" s="327"/>
      <c r="G136" s="318">
        <f>Specifikation!I257</f>
        <v>0</v>
      </c>
      <c r="H136" s="317"/>
      <c r="I136" s="261"/>
    </row>
    <row r="137" spans="1:9" ht="13.5" x14ac:dyDescent="0.25">
      <c r="A137" s="106"/>
      <c r="B137" s="282" t="s">
        <v>89</v>
      </c>
      <c r="C137" s="265"/>
      <c r="D137" s="265"/>
      <c r="E137" s="265"/>
      <c r="F137" s="327"/>
      <c r="G137" s="318"/>
      <c r="H137" s="317"/>
      <c r="I137" s="261"/>
    </row>
    <row r="138" spans="1:9" ht="13.5" x14ac:dyDescent="0.25">
      <c r="A138" s="106"/>
      <c r="B138" s="283" t="s">
        <v>90</v>
      </c>
      <c r="C138" s="265"/>
      <c r="D138" s="265"/>
      <c r="E138" s="265"/>
      <c r="F138" s="327"/>
      <c r="G138" s="318">
        <f>Specifikation!I261</f>
        <v>0</v>
      </c>
      <c r="H138" s="317"/>
      <c r="I138" s="261"/>
    </row>
    <row r="139" spans="1:9" ht="13.5" x14ac:dyDescent="0.25">
      <c r="A139" s="106"/>
      <c r="B139" s="283" t="s">
        <v>91</v>
      </c>
      <c r="C139" s="265"/>
      <c r="D139" s="265"/>
      <c r="E139" s="265"/>
      <c r="F139" s="327"/>
      <c r="G139" s="318">
        <f>Specifikation!I264</f>
        <v>0</v>
      </c>
      <c r="H139" s="317"/>
      <c r="I139" s="261"/>
    </row>
    <row r="140" spans="1:9" ht="13.5" x14ac:dyDescent="0.25">
      <c r="A140" s="106"/>
      <c r="B140" s="283" t="s">
        <v>90</v>
      </c>
      <c r="C140" s="265"/>
      <c r="D140" s="265"/>
      <c r="E140" s="265"/>
      <c r="F140" s="327"/>
      <c r="G140" s="318">
        <f>Specifikation!I267</f>
        <v>0</v>
      </c>
      <c r="H140" s="317"/>
      <c r="I140" s="261"/>
    </row>
    <row r="141" spans="1:9" ht="13.5" x14ac:dyDescent="0.25">
      <c r="A141" s="116"/>
      <c r="B141" s="316" t="s">
        <v>177</v>
      </c>
      <c r="C141" s="316"/>
      <c r="D141" s="316"/>
      <c r="E141" s="316"/>
      <c r="F141" s="327"/>
      <c r="G141" s="318"/>
      <c r="H141" s="317"/>
      <c r="I141" s="261"/>
    </row>
    <row r="142" spans="1:9" ht="13.5" x14ac:dyDescent="0.25">
      <c r="A142" s="116"/>
      <c r="B142" s="265" t="s">
        <v>100</v>
      </c>
      <c r="C142" s="265"/>
      <c r="D142" s="265"/>
      <c r="E142" s="265"/>
      <c r="F142" s="327"/>
      <c r="G142" s="318">
        <f>Specifikation!I271</f>
        <v>0</v>
      </c>
      <c r="H142" s="317"/>
      <c r="I142" s="261"/>
    </row>
    <row r="143" spans="1:9" ht="13.5" x14ac:dyDescent="0.25">
      <c r="A143" s="116"/>
      <c r="B143" s="279" t="s">
        <v>178</v>
      </c>
      <c r="C143" s="265"/>
      <c r="D143" s="265"/>
      <c r="E143" s="265"/>
      <c r="F143" s="327"/>
      <c r="G143" s="318">
        <f>Specifikation!I274</f>
        <v>0</v>
      </c>
      <c r="H143" s="317"/>
      <c r="I143" s="261"/>
    </row>
    <row r="144" spans="1:9" ht="13.5" x14ac:dyDescent="0.25">
      <c r="A144" s="106"/>
      <c r="B144" s="265" t="s">
        <v>179</v>
      </c>
      <c r="C144" s="265"/>
      <c r="D144" s="265"/>
      <c r="E144" s="265"/>
      <c r="F144" s="327"/>
      <c r="G144" s="318">
        <f>Specifikation!I277</f>
        <v>0</v>
      </c>
      <c r="H144" s="317"/>
      <c r="I144" s="261"/>
    </row>
    <row r="145" spans="1:9" ht="13.5" x14ac:dyDescent="0.25">
      <c r="A145" s="106"/>
      <c r="B145" s="265" t="s">
        <v>180</v>
      </c>
      <c r="C145" s="265"/>
      <c r="D145" s="265"/>
      <c r="E145" s="265"/>
      <c r="F145" s="327"/>
      <c r="G145" s="318">
        <f>Specifikation!I280</f>
        <v>0</v>
      </c>
      <c r="H145" s="317"/>
      <c r="I145" s="261"/>
    </row>
    <row r="146" spans="1:9" ht="13.5" x14ac:dyDescent="0.25">
      <c r="A146" s="101"/>
      <c r="B146" s="265" t="s">
        <v>98</v>
      </c>
      <c r="C146" s="265"/>
      <c r="D146" s="265"/>
      <c r="E146" s="265"/>
      <c r="F146" s="327"/>
      <c r="G146" s="318">
        <f>Specifikation!I283</f>
        <v>0</v>
      </c>
      <c r="H146" s="317"/>
      <c r="I146" s="261"/>
    </row>
    <row r="147" spans="1:9" ht="13.5" x14ac:dyDescent="0.25">
      <c r="A147" s="101"/>
      <c r="B147" s="265" t="s">
        <v>181</v>
      </c>
      <c r="C147" s="265"/>
      <c r="D147" s="265"/>
      <c r="E147" s="265"/>
      <c r="F147" s="327"/>
      <c r="G147" s="318">
        <f>Specifikation!I286</f>
        <v>0</v>
      </c>
      <c r="H147" s="317"/>
      <c r="I147" s="261"/>
    </row>
    <row r="148" spans="1:9" ht="13.5" x14ac:dyDescent="0.25">
      <c r="A148" s="101"/>
      <c r="B148" s="279" t="s">
        <v>182</v>
      </c>
      <c r="C148" s="265"/>
      <c r="D148" s="265"/>
      <c r="E148" s="265"/>
      <c r="F148" s="327"/>
      <c r="G148" s="318">
        <f>Specifikation!I289</f>
        <v>0</v>
      </c>
      <c r="H148" s="317"/>
      <c r="I148" s="261"/>
    </row>
    <row r="149" spans="1:9" ht="13.5" x14ac:dyDescent="0.25">
      <c r="A149" s="106"/>
      <c r="B149" s="265" t="s">
        <v>183</v>
      </c>
      <c r="C149" s="265"/>
      <c r="D149" s="265"/>
      <c r="E149" s="265"/>
      <c r="F149" s="327"/>
      <c r="G149" s="318">
        <f>Specifikation!I292</f>
        <v>0</v>
      </c>
      <c r="H149" s="317"/>
      <c r="I149" s="261"/>
    </row>
    <row r="150" spans="1:9" ht="13.5" x14ac:dyDescent="0.25">
      <c r="A150" s="106"/>
      <c r="B150" s="265" t="s">
        <v>184</v>
      </c>
      <c r="C150" s="265"/>
      <c r="D150" s="265"/>
      <c r="E150" s="265"/>
      <c r="F150" s="327"/>
      <c r="G150" s="318">
        <f>Specifikation!I295</f>
        <v>0</v>
      </c>
      <c r="H150" s="317"/>
      <c r="I150" s="261"/>
    </row>
    <row r="151" spans="1:9" ht="13.5" x14ac:dyDescent="0.25">
      <c r="A151" s="106"/>
      <c r="B151" s="279" t="s">
        <v>185</v>
      </c>
      <c r="C151" s="265"/>
      <c r="D151" s="265"/>
      <c r="E151" s="265"/>
      <c r="F151" s="327"/>
      <c r="G151" s="318">
        <f>Specifikation!I298</f>
        <v>0</v>
      </c>
      <c r="H151" s="317"/>
      <c r="I151" s="261"/>
    </row>
    <row r="152" spans="1:9" ht="13.5" x14ac:dyDescent="0.25">
      <c r="A152" s="106"/>
      <c r="B152" s="265" t="s">
        <v>186</v>
      </c>
      <c r="C152" s="265"/>
      <c r="D152" s="265"/>
      <c r="E152" s="265"/>
      <c r="F152" s="327"/>
      <c r="G152" s="318">
        <f>Specifikation!I301</f>
        <v>0</v>
      </c>
      <c r="H152" s="317"/>
      <c r="I152" s="261"/>
    </row>
    <row r="153" spans="1:9" ht="13.5" x14ac:dyDescent="0.25">
      <c r="A153" s="106"/>
      <c r="B153" s="265" t="s">
        <v>187</v>
      </c>
      <c r="C153" s="265"/>
      <c r="D153" s="265"/>
      <c r="E153" s="265"/>
      <c r="F153" s="327"/>
      <c r="G153" s="318">
        <f>Specifikation!I304</f>
        <v>0</v>
      </c>
      <c r="H153" s="317"/>
      <c r="I153" s="261"/>
    </row>
    <row r="154" spans="1:9" ht="13.5" x14ac:dyDescent="0.25">
      <c r="A154" s="101"/>
      <c r="B154" s="265" t="s">
        <v>188</v>
      </c>
      <c r="C154" s="265"/>
      <c r="D154" s="265"/>
      <c r="E154" s="265"/>
      <c r="F154" s="327"/>
      <c r="G154" s="318">
        <f>Specifikation!I307</f>
        <v>0</v>
      </c>
      <c r="H154" s="317"/>
      <c r="I154" s="261"/>
    </row>
    <row r="155" spans="1:9" ht="13.5" x14ac:dyDescent="0.25">
      <c r="A155" s="101"/>
      <c r="B155" s="265" t="s">
        <v>189</v>
      </c>
      <c r="C155" s="265"/>
      <c r="D155" s="265"/>
      <c r="E155" s="265"/>
      <c r="F155" s="327"/>
      <c r="G155" s="318">
        <f>Specifikation!I310</f>
        <v>0</v>
      </c>
      <c r="H155" s="317"/>
      <c r="I155" s="261"/>
    </row>
    <row r="156" spans="1:9" ht="13.5" x14ac:dyDescent="0.25">
      <c r="A156" s="106"/>
      <c r="B156" s="265" t="s">
        <v>190</v>
      </c>
      <c r="C156" s="265"/>
      <c r="D156" s="265"/>
      <c r="E156" s="265"/>
      <c r="F156" s="327"/>
      <c r="G156" s="318">
        <f>Specifikation!I313</f>
        <v>0</v>
      </c>
      <c r="H156" s="317"/>
      <c r="I156" s="261"/>
    </row>
    <row r="157" spans="1:9" ht="13.5" x14ac:dyDescent="0.25">
      <c r="A157" s="106"/>
      <c r="B157" s="265" t="s">
        <v>191</v>
      </c>
      <c r="C157" s="265"/>
      <c r="D157" s="265"/>
      <c r="E157" s="265"/>
      <c r="F157" s="327"/>
      <c r="G157" s="318">
        <f>Specifikation!I316</f>
        <v>0</v>
      </c>
      <c r="H157" s="317"/>
      <c r="I157" s="261"/>
    </row>
    <row r="158" spans="1:9" ht="13.5" x14ac:dyDescent="0.25">
      <c r="A158" s="106"/>
      <c r="B158" s="265" t="s">
        <v>69</v>
      </c>
      <c r="C158" s="265"/>
      <c r="D158" s="265"/>
      <c r="E158" s="265"/>
      <c r="F158" s="327"/>
      <c r="G158" s="318">
        <f>Specifikation!I319</f>
        <v>0</v>
      </c>
      <c r="H158" s="317"/>
      <c r="I158" s="261"/>
    </row>
    <row r="159" spans="1:9" ht="13.5" x14ac:dyDescent="0.25">
      <c r="A159" s="116"/>
      <c r="B159" s="316" t="s">
        <v>192</v>
      </c>
      <c r="C159" s="316"/>
      <c r="D159" s="316"/>
      <c r="E159" s="316"/>
      <c r="F159" s="327"/>
      <c r="G159" s="318"/>
      <c r="H159" s="317"/>
      <c r="I159" s="261"/>
    </row>
    <row r="160" spans="1:9" ht="13.5" x14ac:dyDescent="0.25">
      <c r="A160" s="106"/>
      <c r="B160" s="265" t="s">
        <v>83</v>
      </c>
      <c r="C160" s="265"/>
      <c r="D160" s="265"/>
      <c r="E160" s="265"/>
      <c r="F160" s="327"/>
      <c r="G160" s="318">
        <f>Specifikation!I323</f>
        <v>0</v>
      </c>
      <c r="H160" s="317"/>
      <c r="I160" s="261"/>
    </row>
    <row r="161" spans="1:9" ht="13.5" x14ac:dyDescent="0.25">
      <c r="A161" s="106"/>
      <c r="B161" s="265" t="s">
        <v>193</v>
      </c>
      <c r="C161" s="265"/>
      <c r="D161" s="265"/>
      <c r="E161" s="265"/>
      <c r="F161" s="327"/>
      <c r="G161" s="318">
        <f>Specifikation!I326</f>
        <v>0</v>
      </c>
      <c r="H161" s="317"/>
      <c r="I161" s="261"/>
    </row>
    <row r="162" spans="1:9" ht="13.5" x14ac:dyDescent="0.25">
      <c r="A162" s="106"/>
      <c r="B162" s="265" t="s">
        <v>194</v>
      </c>
      <c r="C162" s="265"/>
      <c r="D162" s="265"/>
      <c r="E162" s="265"/>
      <c r="F162" s="327"/>
      <c r="G162" s="318">
        <f>Specifikation!I329</f>
        <v>0</v>
      </c>
      <c r="H162" s="317"/>
      <c r="I162" s="261"/>
    </row>
    <row r="163" spans="1:9" ht="13.5" x14ac:dyDescent="0.25">
      <c r="A163" s="106"/>
      <c r="B163" s="265" t="s">
        <v>195</v>
      </c>
      <c r="C163" s="265"/>
      <c r="D163" s="265"/>
      <c r="E163" s="265"/>
      <c r="F163" s="327"/>
      <c r="G163" s="318">
        <f>Specifikation!I332</f>
        <v>0</v>
      </c>
      <c r="H163" s="317"/>
      <c r="I163" s="261"/>
    </row>
    <row r="164" spans="1:9" ht="13.5" x14ac:dyDescent="0.25">
      <c r="A164" s="106"/>
      <c r="B164" s="265" t="s">
        <v>196</v>
      </c>
      <c r="C164" s="265"/>
      <c r="D164" s="265"/>
      <c r="E164" s="265"/>
      <c r="F164" s="327"/>
      <c r="G164" s="318">
        <f>Specifikation!I335</f>
        <v>0</v>
      </c>
      <c r="H164" s="317"/>
      <c r="I164" s="261"/>
    </row>
    <row r="165" spans="1:9" ht="13.5" x14ac:dyDescent="0.25">
      <c r="A165" s="106"/>
      <c r="B165" s="265" t="s">
        <v>197</v>
      </c>
      <c r="C165" s="265"/>
      <c r="D165" s="265"/>
      <c r="E165" s="265"/>
      <c r="F165" s="327"/>
      <c r="G165" s="318">
        <f>Specifikation!I338</f>
        <v>0</v>
      </c>
      <c r="H165" s="317"/>
      <c r="I165" s="261"/>
    </row>
    <row r="166" spans="1:9" ht="13.5" x14ac:dyDescent="0.25">
      <c r="A166" s="106"/>
      <c r="B166" s="265" t="s">
        <v>69</v>
      </c>
      <c r="C166" s="265"/>
      <c r="D166" s="265"/>
      <c r="E166" s="265"/>
      <c r="F166" s="327"/>
      <c r="G166" s="318">
        <f>Specifikation!I341</f>
        <v>0</v>
      </c>
      <c r="H166" s="317"/>
      <c r="I166" s="261"/>
    </row>
    <row r="167" spans="1:9" ht="13.5" x14ac:dyDescent="0.25">
      <c r="A167" s="116"/>
      <c r="B167" s="316" t="s">
        <v>198</v>
      </c>
      <c r="C167" s="316"/>
      <c r="D167" s="316"/>
      <c r="E167" s="316"/>
      <c r="F167" s="327"/>
      <c r="G167" s="318"/>
      <c r="H167" s="317"/>
      <c r="I167" s="261"/>
    </row>
    <row r="168" spans="1:9" ht="13.5" x14ac:dyDescent="0.25">
      <c r="A168" s="106"/>
      <c r="B168" s="265" t="s">
        <v>84</v>
      </c>
      <c r="C168" s="265"/>
      <c r="D168" s="265"/>
      <c r="E168" s="265"/>
      <c r="F168" s="327"/>
      <c r="G168" s="318">
        <f>Specifikation!I345</f>
        <v>0</v>
      </c>
      <c r="H168" s="317"/>
      <c r="I168" s="261"/>
    </row>
    <row r="169" spans="1:9" ht="13.5" x14ac:dyDescent="0.25">
      <c r="A169" s="106"/>
      <c r="B169" s="265" t="s">
        <v>199</v>
      </c>
      <c r="C169" s="265"/>
      <c r="D169" s="265"/>
      <c r="E169" s="265"/>
      <c r="F169" s="327"/>
      <c r="G169" s="318">
        <f>Specifikation!I348</f>
        <v>0</v>
      </c>
      <c r="H169" s="317"/>
      <c r="I169" s="261"/>
    </row>
    <row r="170" spans="1:9" ht="13.5" x14ac:dyDescent="0.25">
      <c r="A170" s="106"/>
      <c r="B170" s="265" t="s">
        <v>200</v>
      </c>
      <c r="C170" s="265"/>
      <c r="D170" s="265"/>
      <c r="E170" s="265"/>
      <c r="F170" s="327"/>
      <c r="G170" s="318">
        <f>Specifikation!I351</f>
        <v>0</v>
      </c>
      <c r="H170" s="317"/>
      <c r="I170" s="261"/>
    </row>
    <row r="171" spans="1:9" ht="13.5" x14ac:dyDescent="0.25">
      <c r="A171" s="106"/>
      <c r="B171" s="265" t="s">
        <v>69</v>
      </c>
      <c r="C171" s="265"/>
      <c r="D171" s="265"/>
      <c r="E171" s="265"/>
      <c r="F171" s="327"/>
      <c r="G171" s="318">
        <f>Specifikation!I354</f>
        <v>0</v>
      </c>
      <c r="H171" s="317"/>
      <c r="I171" s="261"/>
    </row>
    <row r="172" spans="1:9" ht="13.5" x14ac:dyDescent="0.25">
      <c r="A172" s="116"/>
      <c r="B172" s="316" t="s">
        <v>201</v>
      </c>
      <c r="C172" s="316"/>
      <c r="D172" s="316"/>
      <c r="E172" s="316"/>
      <c r="F172" s="327"/>
      <c r="G172" s="318"/>
      <c r="H172" s="317"/>
      <c r="I172" s="261"/>
    </row>
    <row r="173" spans="1:9" ht="13.5" x14ac:dyDescent="0.25">
      <c r="A173" s="106"/>
      <c r="B173" s="265" t="s">
        <v>202</v>
      </c>
      <c r="C173" s="265"/>
      <c r="D173" s="265"/>
      <c r="E173" s="265"/>
      <c r="F173" s="327"/>
      <c r="G173" s="318">
        <f>Specifikation!I358</f>
        <v>0</v>
      </c>
      <c r="H173" s="317"/>
      <c r="I173" s="261"/>
    </row>
    <row r="174" spans="1:9" ht="13.5" x14ac:dyDescent="0.25">
      <c r="A174" s="106"/>
      <c r="B174" s="265" t="s">
        <v>203</v>
      </c>
      <c r="C174" s="265"/>
      <c r="D174" s="265"/>
      <c r="E174" s="265"/>
      <c r="F174" s="327"/>
      <c r="G174" s="318">
        <f>Specifikation!I361</f>
        <v>0</v>
      </c>
      <c r="H174" s="317"/>
      <c r="I174" s="261"/>
    </row>
    <row r="175" spans="1:9" ht="13.5" x14ac:dyDescent="0.25">
      <c r="A175" s="106"/>
      <c r="B175" s="265" t="s">
        <v>204</v>
      </c>
      <c r="C175" s="265"/>
      <c r="D175" s="265"/>
      <c r="E175" s="265"/>
      <c r="F175" s="327"/>
      <c r="G175" s="318">
        <f>Specifikation!I364</f>
        <v>0</v>
      </c>
      <c r="H175" s="317"/>
      <c r="I175" s="261"/>
    </row>
    <row r="176" spans="1:9" ht="13.5" x14ac:dyDescent="0.25">
      <c r="A176" s="106"/>
      <c r="B176" s="265" t="s">
        <v>205</v>
      </c>
      <c r="C176" s="265"/>
      <c r="D176" s="265"/>
      <c r="E176" s="265"/>
      <c r="F176" s="327"/>
      <c r="G176" s="318">
        <f>Specifikation!I367</f>
        <v>0</v>
      </c>
      <c r="H176" s="317"/>
      <c r="I176" s="261"/>
    </row>
    <row r="177" spans="1:11" ht="13.5" x14ac:dyDescent="0.25">
      <c r="A177" s="110"/>
      <c r="B177" s="265" t="s">
        <v>69</v>
      </c>
      <c r="C177" s="265"/>
      <c r="D177" s="265"/>
      <c r="E177" s="265"/>
      <c r="F177" s="327"/>
      <c r="G177" s="329">
        <f>Specifikation!I370</f>
        <v>0</v>
      </c>
      <c r="H177" s="317"/>
      <c r="I177" s="261"/>
    </row>
    <row r="178" spans="1:11" ht="14.25" thickBot="1" x14ac:dyDescent="0.3">
      <c r="A178" s="109"/>
      <c r="B178" s="319" t="s">
        <v>549</v>
      </c>
      <c r="C178" s="319"/>
      <c r="D178" s="319"/>
      <c r="E178" s="319"/>
      <c r="F178" s="327"/>
      <c r="G178" s="321"/>
      <c r="H178" s="320"/>
      <c r="I178" s="262"/>
    </row>
    <row r="179" spans="1:11" ht="16.149999999999999" customHeight="1" thickBot="1" x14ac:dyDescent="0.3">
      <c r="A179" s="109"/>
      <c r="B179" s="322" t="s">
        <v>206</v>
      </c>
      <c r="C179" s="319"/>
      <c r="D179" s="319"/>
      <c r="E179" s="319"/>
      <c r="F179" s="323">
        <f>SUM(F99:F178)</f>
        <v>0</v>
      </c>
      <c r="G179" s="324">
        <f>Specifikation!K371</f>
        <v>0</v>
      </c>
      <c r="H179" s="323">
        <f>F179-G179</f>
        <v>0</v>
      </c>
      <c r="I179" s="263">
        <f>IF(G179=0,0,H179/G179)</f>
        <v>0</v>
      </c>
      <c r="K179" s="18">
        <f>SUM(G98:G178)</f>
        <v>0</v>
      </c>
    </row>
    <row r="180" spans="1:11" ht="13.5" x14ac:dyDescent="0.25">
      <c r="A180" s="110"/>
      <c r="B180" s="316"/>
      <c r="C180" s="265"/>
      <c r="D180" s="265"/>
      <c r="E180" s="265"/>
      <c r="F180" s="521"/>
      <c r="G180" s="318"/>
      <c r="H180" s="318"/>
      <c r="I180" s="179"/>
    </row>
    <row r="181" spans="1:11" ht="13.5" x14ac:dyDescent="0.25">
      <c r="A181" s="106" t="str">
        <f>Specifikation!A373</f>
        <v>06</v>
      </c>
      <c r="B181" s="316" t="s">
        <v>208</v>
      </c>
      <c r="C181" s="325"/>
      <c r="D181" s="325"/>
      <c r="E181" s="325"/>
      <c r="F181" s="522"/>
      <c r="G181" s="326"/>
      <c r="H181" s="326"/>
      <c r="I181" s="268"/>
    </row>
    <row r="182" spans="1:11" ht="13.5" x14ac:dyDescent="0.25">
      <c r="A182" s="106"/>
      <c r="B182" s="265" t="s">
        <v>209</v>
      </c>
      <c r="C182" s="316"/>
      <c r="D182" s="316"/>
      <c r="E182" s="316"/>
      <c r="F182" s="327"/>
      <c r="G182" s="318">
        <f>Specifikation!L389</f>
        <v>0</v>
      </c>
      <c r="H182" s="317"/>
      <c r="I182" s="261"/>
    </row>
    <row r="183" spans="1:11" ht="13.5" x14ac:dyDescent="0.25">
      <c r="A183" s="110"/>
      <c r="B183" s="265" t="s">
        <v>211</v>
      </c>
      <c r="C183" s="316"/>
      <c r="D183" s="316"/>
      <c r="E183" s="316"/>
      <c r="F183" s="327"/>
      <c r="G183" s="318">
        <f>Specifikation!L405</f>
        <v>0</v>
      </c>
      <c r="H183" s="317"/>
      <c r="I183" s="261"/>
    </row>
    <row r="184" spans="1:11" ht="13.5" x14ac:dyDescent="0.25">
      <c r="A184" s="110"/>
      <c r="B184" s="265" t="s">
        <v>212</v>
      </c>
      <c r="C184" s="316"/>
      <c r="D184" s="316"/>
      <c r="E184" s="316"/>
      <c r="F184" s="327"/>
      <c r="G184" s="318">
        <f>Specifikation!L409</f>
        <v>0</v>
      </c>
      <c r="H184" s="317"/>
      <c r="I184" s="261"/>
    </row>
    <row r="185" spans="1:11" ht="13.5" x14ac:dyDescent="0.25">
      <c r="A185" s="110"/>
      <c r="B185" s="265" t="s">
        <v>69</v>
      </c>
      <c r="C185" s="316"/>
      <c r="D185" s="316"/>
      <c r="E185" s="316"/>
      <c r="F185" s="327"/>
      <c r="G185" s="318">
        <f>Specifikation!L411</f>
        <v>0</v>
      </c>
      <c r="H185" s="317"/>
      <c r="I185" s="261"/>
    </row>
    <row r="186" spans="1:11" ht="14.25" thickBot="1" x14ac:dyDescent="0.3">
      <c r="A186" s="109"/>
      <c r="B186" s="319" t="s">
        <v>549</v>
      </c>
      <c r="C186" s="322"/>
      <c r="D186" s="322"/>
      <c r="E186" s="322"/>
      <c r="F186" s="327"/>
      <c r="G186" s="321"/>
      <c r="H186" s="320"/>
      <c r="I186" s="262"/>
    </row>
    <row r="187" spans="1:11" ht="16.149999999999999" customHeight="1" thickBot="1" x14ac:dyDescent="0.3">
      <c r="A187" s="109"/>
      <c r="B187" s="322" t="s">
        <v>214</v>
      </c>
      <c r="C187" s="319"/>
      <c r="D187" s="319"/>
      <c r="E187" s="319"/>
      <c r="F187" s="323">
        <f>SUM(F182:F186)</f>
        <v>0</v>
      </c>
      <c r="G187" s="324">
        <f>Specifikation!K412</f>
        <v>0</v>
      </c>
      <c r="H187" s="323">
        <f>F187-G187</f>
        <v>0</v>
      </c>
      <c r="I187" s="263">
        <f>IF(G187=0,0,H187/G187)</f>
        <v>0</v>
      </c>
      <c r="K187" s="18">
        <f>SUM(G182:G186)</f>
        <v>0</v>
      </c>
    </row>
    <row r="188" spans="1:11" ht="13.5" x14ac:dyDescent="0.25">
      <c r="A188" s="110"/>
      <c r="B188" s="316"/>
      <c r="C188" s="265"/>
      <c r="D188" s="265"/>
      <c r="E188" s="265"/>
      <c r="F188" s="521"/>
      <c r="G188" s="318"/>
      <c r="H188" s="318"/>
      <c r="I188" s="179"/>
    </row>
    <row r="189" spans="1:11" ht="13.5" x14ac:dyDescent="0.25">
      <c r="A189" s="106" t="str">
        <f>Specifikation!A414</f>
        <v>07</v>
      </c>
      <c r="B189" s="325" t="s">
        <v>103</v>
      </c>
      <c r="C189" s="325"/>
      <c r="D189" s="325"/>
      <c r="E189" s="325"/>
      <c r="F189" s="522"/>
      <c r="G189" s="326"/>
      <c r="H189" s="326"/>
      <c r="I189" s="268"/>
    </row>
    <row r="190" spans="1:11" ht="13.5" x14ac:dyDescent="0.25">
      <c r="A190" s="106"/>
      <c r="B190" s="265" t="s">
        <v>106</v>
      </c>
      <c r="C190" s="316"/>
      <c r="D190" s="316"/>
      <c r="E190" s="316"/>
      <c r="F190" s="327"/>
      <c r="G190" s="318">
        <f>Specifikation!I416</f>
        <v>0</v>
      </c>
      <c r="H190" s="317"/>
      <c r="I190" s="261"/>
    </row>
    <row r="191" spans="1:11" ht="13.5" x14ac:dyDescent="0.25">
      <c r="A191" s="106"/>
      <c r="B191" s="265" t="s">
        <v>216</v>
      </c>
      <c r="C191" s="316"/>
      <c r="D191" s="316"/>
      <c r="E191" s="316"/>
      <c r="F191" s="327"/>
      <c r="G191" s="318">
        <f>Specifikation!I421</f>
        <v>0</v>
      </c>
      <c r="H191" s="317"/>
      <c r="I191" s="261"/>
    </row>
    <row r="192" spans="1:11" ht="13.5" x14ac:dyDescent="0.25">
      <c r="A192" s="106"/>
      <c r="B192" s="265" t="s">
        <v>217</v>
      </c>
      <c r="C192" s="316"/>
      <c r="D192" s="316"/>
      <c r="E192" s="316"/>
      <c r="F192" s="327"/>
      <c r="G192" s="318">
        <f>Specifikation!I423</f>
        <v>0</v>
      </c>
      <c r="H192" s="317"/>
      <c r="I192" s="261"/>
    </row>
    <row r="193" spans="1:11" ht="13.5" x14ac:dyDescent="0.25">
      <c r="A193" s="106"/>
      <c r="B193" s="265" t="s">
        <v>218</v>
      </c>
      <c r="C193" s="265"/>
      <c r="D193" s="265"/>
      <c r="E193" s="265"/>
      <c r="F193" s="327"/>
      <c r="G193" s="318">
        <f>Specifikation!I425</f>
        <v>0</v>
      </c>
      <c r="H193" s="317"/>
      <c r="I193" s="261"/>
    </row>
    <row r="194" spans="1:11" ht="13.5" x14ac:dyDescent="0.25">
      <c r="A194" s="106"/>
      <c r="B194" s="265" t="s">
        <v>105</v>
      </c>
      <c r="C194" s="316"/>
      <c r="D194" s="316"/>
      <c r="E194" s="316"/>
      <c r="F194" s="327"/>
      <c r="G194" s="318">
        <f>Specifikation!I427</f>
        <v>0</v>
      </c>
      <c r="H194" s="317"/>
      <c r="I194" s="261"/>
    </row>
    <row r="195" spans="1:11" ht="13.5" x14ac:dyDescent="0.25">
      <c r="A195" s="106"/>
      <c r="B195" s="265" t="s">
        <v>109</v>
      </c>
      <c r="C195" s="316"/>
      <c r="D195" s="316"/>
      <c r="E195" s="316"/>
      <c r="F195" s="327"/>
      <c r="G195" s="318">
        <f>Specifikation!I429</f>
        <v>0</v>
      </c>
      <c r="H195" s="317"/>
      <c r="I195" s="261"/>
    </row>
    <row r="196" spans="1:11" ht="13.5" x14ac:dyDescent="0.25">
      <c r="A196" s="106"/>
      <c r="B196" s="265" t="s">
        <v>222</v>
      </c>
      <c r="C196" s="316"/>
      <c r="D196" s="316"/>
      <c r="E196" s="316"/>
      <c r="F196" s="327"/>
      <c r="G196" s="318">
        <f>Specifikation!I431</f>
        <v>0</v>
      </c>
      <c r="H196" s="317"/>
      <c r="I196" s="261"/>
    </row>
    <row r="197" spans="1:11" ht="13.5" x14ac:dyDescent="0.25">
      <c r="A197" s="106"/>
      <c r="B197" s="265" t="s">
        <v>224</v>
      </c>
      <c r="C197" s="316"/>
      <c r="D197" s="316"/>
      <c r="E197" s="316"/>
      <c r="F197" s="327"/>
      <c r="G197" s="318">
        <f>Specifikation!I433</f>
        <v>0</v>
      </c>
      <c r="H197" s="317"/>
      <c r="I197" s="261"/>
    </row>
    <row r="198" spans="1:11" ht="13.5" x14ac:dyDescent="0.25">
      <c r="A198" s="106"/>
      <c r="B198" s="265" t="s">
        <v>225</v>
      </c>
      <c r="C198" s="316"/>
      <c r="D198" s="316"/>
      <c r="E198" s="316"/>
      <c r="F198" s="327"/>
      <c r="G198" s="318">
        <f>Specifikation!I435</f>
        <v>0</v>
      </c>
      <c r="H198" s="317"/>
      <c r="I198" s="261"/>
    </row>
    <row r="199" spans="1:11" ht="13.5" x14ac:dyDescent="0.25">
      <c r="A199" s="101"/>
      <c r="B199" s="265" t="s">
        <v>226</v>
      </c>
      <c r="C199" s="316"/>
      <c r="D199" s="316"/>
      <c r="E199" s="316"/>
      <c r="F199" s="327"/>
      <c r="G199" s="318">
        <f>Specifikation!I437</f>
        <v>0</v>
      </c>
      <c r="H199" s="317"/>
      <c r="I199" s="261"/>
    </row>
    <row r="200" spans="1:11" ht="13.5" x14ac:dyDescent="0.25">
      <c r="A200" s="101"/>
      <c r="B200" s="265" t="s">
        <v>108</v>
      </c>
      <c r="C200" s="316"/>
      <c r="D200" s="316"/>
      <c r="E200" s="316"/>
      <c r="F200" s="327"/>
      <c r="G200" s="318">
        <f>Specifikation!I439</f>
        <v>0</v>
      </c>
      <c r="H200" s="317"/>
      <c r="I200" s="261"/>
    </row>
    <row r="201" spans="1:11" ht="13.5" x14ac:dyDescent="0.25">
      <c r="A201" s="101"/>
      <c r="B201" s="265" t="s">
        <v>227</v>
      </c>
      <c r="C201" s="316"/>
      <c r="D201" s="316"/>
      <c r="E201" s="316"/>
      <c r="F201" s="327"/>
      <c r="G201" s="318">
        <f>Specifikation!I441</f>
        <v>0</v>
      </c>
      <c r="H201" s="317"/>
      <c r="I201" s="261"/>
    </row>
    <row r="202" spans="1:11" ht="14.25" thickBot="1" x14ac:dyDescent="0.3">
      <c r="A202" s="112"/>
      <c r="B202" s="319" t="s">
        <v>69</v>
      </c>
      <c r="C202" s="322"/>
      <c r="D202" s="322"/>
      <c r="E202" s="322"/>
      <c r="F202" s="327"/>
      <c r="G202" s="321">
        <f>Specifikation!I443</f>
        <v>0</v>
      </c>
      <c r="H202" s="320"/>
      <c r="I202" s="262"/>
    </row>
    <row r="203" spans="1:11" ht="16.149999999999999" customHeight="1" thickBot="1" x14ac:dyDescent="0.3">
      <c r="A203" s="109"/>
      <c r="B203" s="322" t="s">
        <v>111</v>
      </c>
      <c r="C203" s="322"/>
      <c r="D203" s="322"/>
      <c r="E203" s="322"/>
      <c r="F203" s="323">
        <f>SUM(F190:F202)</f>
        <v>0</v>
      </c>
      <c r="G203" s="324">
        <f>Specifikation!K444</f>
        <v>0</v>
      </c>
      <c r="H203" s="323">
        <f>F203-G203</f>
        <v>0</v>
      </c>
      <c r="I203" s="263">
        <f>IF(G203=0,0,H203/G203)</f>
        <v>0</v>
      </c>
      <c r="K203" s="18">
        <f>SUM(G190:G202)</f>
        <v>0</v>
      </c>
    </row>
    <row r="204" spans="1:11" ht="13.5" x14ac:dyDescent="0.25">
      <c r="A204" s="110"/>
      <c r="B204" s="316"/>
      <c r="C204" s="316"/>
      <c r="D204" s="316"/>
      <c r="E204" s="316"/>
      <c r="F204" s="521"/>
      <c r="G204" s="318"/>
      <c r="H204" s="318"/>
      <c r="I204" s="179"/>
    </row>
    <row r="205" spans="1:11" ht="13.5" x14ac:dyDescent="0.25">
      <c r="A205" s="101" t="str">
        <f>Specifikation!A446</f>
        <v>08</v>
      </c>
      <c r="B205" s="325" t="s">
        <v>229</v>
      </c>
      <c r="C205" s="325"/>
      <c r="D205" s="325"/>
      <c r="E205" s="325"/>
      <c r="F205" s="522"/>
      <c r="G205" s="326"/>
      <c r="H205" s="326"/>
      <c r="I205" s="268"/>
    </row>
    <row r="206" spans="1:11" ht="13.5" x14ac:dyDescent="0.25">
      <c r="A206" s="101"/>
      <c r="B206" s="265" t="s">
        <v>230</v>
      </c>
      <c r="C206" s="316"/>
      <c r="D206" s="316"/>
      <c r="E206" s="316"/>
      <c r="F206" s="327"/>
      <c r="G206" s="318">
        <f>Specifikation!I448</f>
        <v>0</v>
      </c>
      <c r="H206" s="317"/>
      <c r="I206" s="261"/>
    </row>
    <row r="207" spans="1:11" ht="13.5" x14ac:dyDescent="0.25">
      <c r="A207" s="106"/>
      <c r="B207" s="265" t="s">
        <v>231</v>
      </c>
      <c r="C207" s="316"/>
      <c r="D207" s="316"/>
      <c r="E207" s="316"/>
      <c r="F207" s="327"/>
      <c r="G207" s="318">
        <f>Specifikation!I450</f>
        <v>0</v>
      </c>
      <c r="H207" s="317"/>
      <c r="I207" s="261"/>
    </row>
    <row r="208" spans="1:11" ht="13.5" x14ac:dyDescent="0.25">
      <c r="A208" s="106"/>
      <c r="B208" s="265" t="s">
        <v>232</v>
      </c>
      <c r="C208" s="265"/>
      <c r="D208" s="265"/>
      <c r="E208" s="265"/>
      <c r="F208" s="327"/>
      <c r="G208" s="318">
        <f>Specifikation!I452</f>
        <v>0</v>
      </c>
      <c r="H208" s="317"/>
      <c r="I208" s="261"/>
    </row>
    <row r="209" spans="1:11" ht="13.5" x14ac:dyDescent="0.25">
      <c r="A209" s="106"/>
      <c r="B209" s="265" t="s">
        <v>233</v>
      </c>
      <c r="C209" s="265"/>
      <c r="D209" s="265"/>
      <c r="E209" s="265"/>
      <c r="F209" s="327"/>
      <c r="G209" s="318">
        <f>Specifikation!I454</f>
        <v>0</v>
      </c>
      <c r="H209" s="317"/>
      <c r="I209" s="261"/>
    </row>
    <row r="210" spans="1:11" ht="13.5" x14ac:dyDescent="0.25">
      <c r="A210" s="106"/>
      <c r="B210" s="265" t="s">
        <v>234</v>
      </c>
      <c r="C210" s="265"/>
      <c r="D210" s="265"/>
      <c r="E210" s="265"/>
      <c r="F210" s="327"/>
      <c r="G210" s="318">
        <f>Specifikation!I456</f>
        <v>0</v>
      </c>
      <c r="H210" s="317"/>
      <c r="I210" s="261"/>
    </row>
    <row r="211" spans="1:11" ht="13.5" x14ac:dyDescent="0.25">
      <c r="A211" s="106"/>
      <c r="B211" s="265" t="s">
        <v>197</v>
      </c>
      <c r="C211" s="265"/>
      <c r="D211" s="265"/>
      <c r="E211" s="265"/>
      <c r="F211" s="327"/>
      <c r="G211" s="318">
        <f>Specifikation!I458</f>
        <v>0</v>
      </c>
      <c r="H211" s="317"/>
      <c r="I211" s="261"/>
    </row>
    <row r="212" spans="1:11" ht="13.5" x14ac:dyDescent="0.25">
      <c r="A212" s="101"/>
      <c r="B212" s="265" t="s">
        <v>227</v>
      </c>
      <c r="C212" s="265"/>
      <c r="D212" s="265"/>
      <c r="E212" s="265"/>
      <c r="F212" s="327"/>
      <c r="G212" s="318">
        <f>Specifikation!I460</f>
        <v>0</v>
      </c>
      <c r="H212" s="317"/>
      <c r="I212" s="261"/>
    </row>
    <row r="213" spans="1:11" ht="13.5" x14ac:dyDescent="0.25">
      <c r="A213" s="101"/>
      <c r="B213" s="265" t="s">
        <v>235</v>
      </c>
      <c r="C213" s="316"/>
      <c r="D213" s="316"/>
      <c r="E213" s="316"/>
      <c r="F213" s="327"/>
      <c r="G213" s="318">
        <f>Specifikation!I462</f>
        <v>0</v>
      </c>
      <c r="H213" s="317"/>
      <c r="I213" s="261"/>
    </row>
    <row r="214" spans="1:11" ht="14.25" thickBot="1" x14ac:dyDescent="0.3">
      <c r="A214" s="112"/>
      <c r="B214" s="319" t="s">
        <v>69</v>
      </c>
      <c r="C214" s="322"/>
      <c r="D214" s="322"/>
      <c r="E214" s="322"/>
      <c r="F214" s="327"/>
      <c r="G214" s="321">
        <f>Specifikation!I464</f>
        <v>0</v>
      </c>
      <c r="H214" s="320"/>
      <c r="I214" s="262"/>
    </row>
    <row r="215" spans="1:11" ht="16.149999999999999" customHeight="1" thickBot="1" x14ac:dyDescent="0.3">
      <c r="A215" s="109"/>
      <c r="B215" s="322" t="s">
        <v>236</v>
      </c>
      <c r="C215" s="322"/>
      <c r="D215" s="322"/>
      <c r="E215" s="322"/>
      <c r="F215" s="520">
        <f>SUM(F206:F214)</f>
        <v>0</v>
      </c>
      <c r="G215" s="324">
        <f>Specifikation!K465</f>
        <v>0</v>
      </c>
      <c r="H215" s="323">
        <f>F215-G215</f>
        <v>0</v>
      </c>
      <c r="I215" s="263">
        <f>IF(G215=0,0,H215/G215)</f>
        <v>0</v>
      </c>
      <c r="K215" s="18">
        <f>SUM(G206:G214)</f>
        <v>0</v>
      </c>
    </row>
    <row r="216" spans="1:11" ht="13.5" x14ac:dyDescent="0.25">
      <c r="A216" s="110"/>
      <c r="B216" s="316"/>
      <c r="C216" s="316"/>
      <c r="D216" s="316"/>
      <c r="E216" s="316"/>
      <c r="F216" s="521"/>
      <c r="G216" s="318"/>
      <c r="H216" s="318"/>
      <c r="I216" s="179"/>
    </row>
    <row r="217" spans="1:11" ht="13.5" x14ac:dyDescent="0.25">
      <c r="A217" s="101" t="str">
        <f>Specifikation!A467</f>
        <v>09</v>
      </c>
      <c r="B217" s="316" t="s">
        <v>238</v>
      </c>
      <c r="C217" s="316"/>
      <c r="D217" s="316"/>
      <c r="E217" s="316"/>
      <c r="F217" s="522"/>
      <c r="G217" s="326"/>
      <c r="H217" s="326"/>
      <c r="I217" s="268"/>
    </row>
    <row r="218" spans="1:11" ht="13.5" x14ac:dyDescent="0.25">
      <c r="A218" s="101"/>
      <c r="B218" s="265" t="s">
        <v>198</v>
      </c>
      <c r="C218" s="316"/>
      <c r="D218" s="316"/>
      <c r="E218" s="316"/>
      <c r="F218" s="327"/>
      <c r="G218" s="318">
        <f>Specifikation!I469</f>
        <v>0</v>
      </c>
      <c r="H218" s="317"/>
      <c r="I218" s="261"/>
    </row>
    <row r="219" spans="1:11" ht="13.5" x14ac:dyDescent="0.25">
      <c r="A219" s="106"/>
      <c r="B219" s="265" t="s">
        <v>234</v>
      </c>
      <c r="C219" s="265"/>
      <c r="D219" s="265"/>
      <c r="E219" s="265"/>
      <c r="F219" s="327"/>
      <c r="G219" s="318">
        <f>Specifikation!I471</f>
        <v>0</v>
      </c>
      <c r="H219" s="317"/>
      <c r="I219" s="261"/>
    </row>
    <row r="220" spans="1:11" ht="13.5" x14ac:dyDescent="0.25">
      <c r="A220" s="101"/>
      <c r="B220" s="265" t="s">
        <v>239</v>
      </c>
      <c r="C220" s="265"/>
      <c r="D220" s="265"/>
      <c r="E220" s="265"/>
      <c r="F220" s="327"/>
      <c r="G220" s="318">
        <f>Specifikation!I473</f>
        <v>0</v>
      </c>
      <c r="H220" s="317"/>
      <c r="I220" s="261"/>
    </row>
    <row r="221" spans="1:11" ht="13.5" x14ac:dyDescent="0.25">
      <c r="A221" s="101"/>
      <c r="B221" s="265" t="s">
        <v>227</v>
      </c>
      <c r="C221" s="316"/>
      <c r="D221" s="316"/>
      <c r="E221" s="316"/>
      <c r="F221" s="327"/>
      <c r="G221" s="318">
        <f>Specifikation!I475</f>
        <v>0</v>
      </c>
      <c r="H221" s="317"/>
      <c r="I221" s="261"/>
    </row>
    <row r="222" spans="1:11" ht="13.5" x14ac:dyDescent="0.25">
      <c r="A222" s="101"/>
      <c r="B222" s="265" t="s">
        <v>240</v>
      </c>
      <c r="C222" s="316"/>
      <c r="D222" s="316"/>
      <c r="E222" s="316"/>
      <c r="F222" s="327"/>
      <c r="G222" s="318">
        <f>Specifikation!I477</f>
        <v>0</v>
      </c>
      <c r="H222" s="317"/>
      <c r="I222" s="261"/>
    </row>
    <row r="223" spans="1:11" ht="14.25" thickBot="1" x14ac:dyDescent="0.3">
      <c r="A223" s="112"/>
      <c r="B223" s="319" t="s">
        <v>69</v>
      </c>
      <c r="C223" s="322"/>
      <c r="D223" s="322"/>
      <c r="E223" s="322"/>
      <c r="F223" s="327"/>
      <c r="G223" s="321">
        <f>Specifikation!I479</f>
        <v>0</v>
      </c>
      <c r="H223" s="320"/>
      <c r="I223" s="262"/>
    </row>
    <row r="224" spans="1:11" ht="16.149999999999999" customHeight="1" thickBot="1" x14ac:dyDescent="0.3">
      <c r="A224" s="109"/>
      <c r="B224" s="322" t="s">
        <v>241</v>
      </c>
      <c r="C224" s="322"/>
      <c r="D224" s="322"/>
      <c r="E224" s="322"/>
      <c r="F224" s="323">
        <f>SUM(F218:F223)</f>
        <v>0</v>
      </c>
      <c r="G224" s="324">
        <f>Specifikation!K480</f>
        <v>0</v>
      </c>
      <c r="H224" s="323">
        <f>F224-G224</f>
        <v>0</v>
      </c>
      <c r="I224" s="263">
        <f>IF(G224=0,0,H224/G224)</f>
        <v>0</v>
      </c>
      <c r="K224" s="18">
        <f>SUM(G218:G223)</f>
        <v>0</v>
      </c>
    </row>
    <row r="225" spans="1:11" ht="13.5" x14ac:dyDescent="0.25">
      <c r="A225" s="110"/>
      <c r="B225" s="316"/>
      <c r="C225" s="316"/>
      <c r="D225" s="316"/>
      <c r="E225" s="316"/>
      <c r="F225" s="521"/>
      <c r="G225" s="318"/>
      <c r="H225" s="318"/>
      <c r="I225" s="179"/>
    </row>
    <row r="226" spans="1:11" ht="13.5" x14ac:dyDescent="0.25">
      <c r="A226" s="101" t="str">
        <f>Specifikation!A482</f>
        <v>10</v>
      </c>
      <c r="B226" s="316" t="s">
        <v>243</v>
      </c>
      <c r="C226" s="265"/>
      <c r="D226" s="265"/>
      <c r="E226" s="265"/>
      <c r="F226" s="522"/>
      <c r="G226" s="326"/>
      <c r="H226" s="326"/>
      <c r="I226" s="268"/>
    </row>
    <row r="227" spans="1:11" ht="13.5" x14ac:dyDescent="0.25">
      <c r="A227" s="101"/>
      <c r="B227" s="265" t="s">
        <v>244</v>
      </c>
      <c r="C227" s="316"/>
      <c r="D227" s="316"/>
      <c r="E227" s="316"/>
      <c r="F227" s="327"/>
      <c r="G227" s="318">
        <f>Specifikation!I484</f>
        <v>0</v>
      </c>
      <c r="H227" s="317"/>
      <c r="I227" s="261"/>
    </row>
    <row r="228" spans="1:11" ht="13.5" x14ac:dyDescent="0.25">
      <c r="A228" s="101"/>
      <c r="B228" s="265" t="s">
        <v>245</v>
      </c>
      <c r="C228" s="316"/>
      <c r="D228" s="316"/>
      <c r="E228" s="316"/>
      <c r="F228" s="327"/>
      <c r="G228" s="318">
        <f>Specifikation!I486</f>
        <v>0</v>
      </c>
      <c r="H228" s="317"/>
      <c r="I228" s="261"/>
    </row>
    <row r="229" spans="1:11" ht="13.5" x14ac:dyDescent="0.25">
      <c r="A229" s="101"/>
      <c r="B229" s="265" t="s">
        <v>240</v>
      </c>
      <c r="C229" s="316"/>
      <c r="D229" s="316"/>
      <c r="E229" s="316"/>
      <c r="F229" s="327"/>
      <c r="G229" s="318">
        <f>Specifikation!I488</f>
        <v>0</v>
      </c>
      <c r="H229" s="317"/>
      <c r="I229" s="261"/>
    </row>
    <row r="230" spans="1:11" ht="14.25" thickBot="1" x14ac:dyDescent="0.3">
      <c r="A230" s="112"/>
      <c r="B230" s="319" t="s">
        <v>69</v>
      </c>
      <c r="C230" s="322"/>
      <c r="D230" s="322"/>
      <c r="E230" s="322"/>
      <c r="F230" s="327"/>
      <c r="G230" s="321">
        <f>Specifikation!I490</f>
        <v>0</v>
      </c>
      <c r="H230" s="320"/>
      <c r="I230" s="262"/>
    </row>
    <row r="231" spans="1:11" ht="16.149999999999999" customHeight="1" thickBot="1" x14ac:dyDescent="0.3">
      <c r="A231" s="109"/>
      <c r="B231" s="322" t="s">
        <v>246</v>
      </c>
      <c r="C231" s="322"/>
      <c r="D231" s="322"/>
      <c r="E231" s="322"/>
      <c r="F231" s="323">
        <f>SUM(F227:F230)</f>
        <v>0</v>
      </c>
      <c r="G231" s="324">
        <f>Specifikation!K491</f>
        <v>0</v>
      </c>
      <c r="H231" s="323">
        <f>F231-G231</f>
        <v>0</v>
      </c>
      <c r="I231" s="263">
        <f>IF(G231=0,0,H231/G231)</f>
        <v>0</v>
      </c>
      <c r="K231" s="18">
        <f>SUM(G227:G230)</f>
        <v>0</v>
      </c>
    </row>
    <row r="232" spans="1:11" ht="13.5" x14ac:dyDescent="0.25">
      <c r="A232" s="110"/>
      <c r="B232" s="316"/>
      <c r="C232" s="316"/>
      <c r="D232" s="316"/>
      <c r="E232" s="316"/>
      <c r="F232" s="521"/>
      <c r="G232" s="318"/>
      <c r="H232" s="318"/>
      <c r="I232" s="179"/>
    </row>
    <row r="233" spans="1:11" ht="13.5" x14ac:dyDescent="0.25">
      <c r="A233" s="101" t="str">
        <f>Specifikation!A493</f>
        <v>11</v>
      </c>
      <c r="B233" s="325" t="s">
        <v>248</v>
      </c>
      <c r="C233" s="325"/>
      <c r="D233" s="325"/>
      <c r="E233" s="325"/>
      <c r="F233" s="522"/>
      <c r="G233" s="326"/>
      <c r="H233" s="326"/>
      <c r="I233" s="268"/>
    </row>
    <row r="234" spans="1:11" ht="13.5" x14ac:dyDescent="0.25">
      <c r="A234" s="106"/>
      <c r="B234" s="328" t="s">
        <v>249</v>
      </c>
      <c r="C234" s="325"/>
      <c r="D234" s="325"/>
      <c r="E234" s="325"/>
      <c r="F234" s="327"/>
      <c r="G234" s="318">
        <f>Specifikation!I495</f>
        <v>0</v>
      </c>
      <c r="H234" s="317"/>
      <c r="I234" s="261"/>
    </row>
    <row r="235" spans="1:11" ht="13.5" x14ac:dyDescent="0.25">
      <c r="A235" s="106"/>
      <c r="B235" s="328" t="s">
        <v>250</v>
      </c>
      <c r="C235" s="325"/>
      <c r="D235" s="325"/>
      <c r="E235" s="325"/>
      <c r="F235" s="327"/>
      <c r="G235" s="318">
        <f>Specifikation!I497</f>
        <v>0</v>
      </c>
      <c r="H235" s="317"/>
      <c r="I235" s="261"/>
    </row>
    <row r="236" spans="1:11" ht="13.5" x14ac:dyDescent="0.25">
      <c r="A236" s="106"/>
      <c r="B236" s="265" t="s">
        <v>251</v>
      </c>
      <c r="C236" s="265"/>
      <c r="D236" s="265"/>
      <c r="E236" s="265"/>
      <c r="F236" s="327"/>
      <c r="G236" s="318">
        <f>Specifikation!I499</f>
        <v>0</v>
      </c>
      <c r="H236" s="317"/>
      <c r="I236" s="261"/>
    </row>
    <row r="237" spans="1:11" ht="13.5" x14ac:dyDescent="0.25">
      <c r="A237" s="106"/>
      <c r="B237" s="265" t="s">
        <v>252</v>
      </c>
      <c r="C237" s="265"/>
      <c r="D237" s="265"/>
      <c r="E237" s="265"/>
      <c r="F237" s="327"/>
      <c r="G237" s="318">
        <f>Specifikation!I501</f>
        <v>0</v>
      </c>
      <c r="H237" s="317"/>
      <c r="I237" s="261"/>
    </row>
    <row r="238" spans="1:11" ht="13.5" x14ac:dyDescent="0.25">
      <c r="A238" s="106"/>
      <c r="B238" s="265" t="s">
        <v>253</v>
      </c>
      <c r="C238" s="265"/>
      <c r="D238" s="265"/>
      <c r="E238" s="265"/>
      <c r="F238" s="327"/>
      <c r="G238" s="318">
        <f>Specifikation!I503</f>
        <v>0</v>
      </c>
      <c r="H238" s="317"/>
      <c r="I238" s="261"/>
    </row>
    <row r="239" spans="1:11" ht="13.5" x14ac:dyDescent="0.25">
      <c r="A239" s="106"/>
      <c r="B239" s="265" t="s">
        <v>254</v>
      </c>
      <c r="C239" s="265"/>
      <c r="D239" s="265"/>
      <c r="E239" s="265"/>
      <c r="F239" s="327"/>
      <c r="G239" s="318">
        <f>Specifikation!I505</f>
        <v>0</v>
      </c>
      <c r="H239" s="317"/>
      <c r="I239" s="261"/>
    </row>
    <row r="240" spans="1:11" ht="13.5" x14ac:dyDescent="0.25">
      <c r="A240" s="106"/>
      <c r="B240" s="265" t="s">
        <v>255</v>
      </c>
      <c r="C240" s="265"/>
      <c r="D240" s="265"/>
      <c r="E240" s="265"/>
      <c r="F240" s="327"/>
      <c r="G240" s="318">
        <f>Specifikation!I507</f>
        <v>0</v>
      </c>
      <c r="H240" s="317"/>
      <c r="I240" s="261"/>
    </row>
    <row r="241" spans="1:11" ht="13.5" x14ac:dyDescent="0.25">
      <c r="A241" s="106"/>
      <c r="B241" s="265" t="s">
        <v>256</v>
      </c>
      <c r="C241" s="265"/>
      <c r="D241" s="265"/>
      <c r="E241" s="265"/>
      <c r="F241" s="327"/>
      <c r="G241" s="318">
        <f>Specifikation!I509</f>
        <v>0</v>
      </c>
      <c r="H241" s="317"/>
      <c r="I241" s="261"/>
    </row>
    <row r="242" spans="1:11" ht="13.5" x14ac:dyDescent="0.25">
      <c r="A242" s="106"/>
      <c r="B242" s="265" t="s">
        <v>227</v>
      </c>
      <c r="C242" s="265"/>
      <c r="D242" s="265"/>
      <c r="E242" s="265"/>
      <c r="F242" s="327"/>
      <c r="G242" s="318">
        <f>Specifikation!I511</f>
        <v>0</v>
      </c>
      <c r="H242" s="317"/>
      <c r="I242" s="261"/>
    </row>
    <row r="243" spans="1:11" ht="13.5" x14ac:dyDescent="0.25">
      <c r="A243" s="106"/>
      <c r="B243" s="265" t="s">
        <v>260</v>
      </c>
      <c r="C243" s="265"/>
      <c r="D243" s="265"/>
      <c r="E243" s="265"/>
      <c r="F243" s="327"/>
      <c r="G243" s="318">
        <f>Specifikation!I513</f>
        <v>0</v>
      </c>
      <c r="H243" s="317"/>
      <c r="I243" s="261"/>
    </row>
    <row r="244" spans="1:11" ht="13.5" x14ac:dyDescent="0.25">
      <c r="A244" s="106"/>
      <c r="B244" s="265" t="s">
        <v>235</v>
      </c>
      <c r="C244" s="265"/>
      <c r="D244" s="265"/>
      <c r="E244" s="265"/>
      <c r="F244" s="327"/>
      <c r="G244" s="318">
        <f>Specifikation!I515</f>
        <v>0</v>
      </c>
      <c r="H244" s="317"/>
      <c r="I244" s="261"/>
    </row>
    <row r="245" spans="1:11" ht="13.5" x14ac:dyDescent="0.25">
      <c r="A245" s="106"/>
      <c r="B245" s="265" t="s">
        <v>261</v>
      </c>
      <c r="C245" s="265"/>
      <c r="D245" s="265"/>
      <c r="E245" s="265"/>
      <c r="F245" s="327"/>
      <c r="G245" s="318">
        <f>Specifikation!I517</f>
        <v>0</v>
      </c>
      <c r="H245" s="317"/>
      <c r="I245" s="261"/>
    </row>
    <row r="246" spans="1:11" ht="13.5" x14ac:dyDescent="0.25">
      <c r="A246" s="106"/>
      <c r="B246" s="265" t="s">
        <v>262</v>
      </c>
      <c r="C246" s="265"/>
      <c r="D246" s="265"/>
      <c r="E246" s="265"/>
      <c r="F246" s="327"/>
      <c r="G246" s="318">
        <f>Specifikation!I519</f>
        <v>0</v>
      </c>
      <c r="H246" s="317"/>
      <c r="I246" s="261"/>
    </row>
    <row r="247" spans="1:11" ht="13.5" x14ac:dyDescent="0.25">
      <c r="A247" s="106"/>
      <c r="B247" s="265" t="s">
        <v>263</v>
      </c>
      <c r="C247" s="265"/>
      <c r="D247" s="265"/>
      <c r="E247" s="265"/>
      <c r="F247" s="327"/>
      <c r="G247" s="318">
        <f>Specifikation!I521</f>
        <v>0</v>
      </c>
      <c r="H247" s="317"/>
      <c r="I247" s="261"/>
    </row>
    <row r="248" spans="1:11" ht="14.25" thickBot="1" x14ac:dyDescent="0.3">
      <c r="A248" s="109"/>
      <c r="B248" s="319" t="s">
        <v>69</v>
      </c>
      <c r="C248" s="319"/>
      <c r="D248" s="319"/>
      <c r="E248" s="319"/>
      <c r="F248" s="327"/>
      <c r="G248" s="321">
        <f>Specifikation!I523</f>
        <v>0</v>
      </c>
      <c r="H248" s="320"/>
      <c r="I248" s="262"/>
    </row>
    <row r="249" spans="1:11" ht="16.149999999999999" customHeight="1" thickBot="1" x14ac:dyDescent="0.3">
      <c r="A249" s="109"/>
      <c r="B249" s="322" t="s">
        <v>264</v>
      </c>
      <c r="C249" s="322"/>
      <c r="D249" s="322"/>
      <c r="E249" s="322"/>
      <c r="F249" s="323">
        <f>SUM(F234:F248)</f>
        <v>0</v>
      </c>
      <c r="G249" s="324">
        <f>Specifikation!K524</f>
        <v>0</v>
      </c>
      <c r="H249" s="323">
        <f>F249-G249</f>
        <v>0</v>
      </c>
      <c r="I249" s="263">
        <f>IF(G249=0,0,H249/G249)</f>
        <v>0</v>
      </c>
      <c r="K249" s="18">
        <f>SUM(G234:G248)</f>
        <v>0</v>
      </c>
    </row>
    <row r="250" spans="1:11" ht="13.5" x14ac:dyDescent="0.25">
      <c r="A250" s="110"/>
      <c r="B250" s="316"/>
      <c r="C250" s="316"/>
      <c r="D250" s="316"/>
      <c r="E250" s="316"/>
      <c r="F250" s="521"/>
      <c r="G250" s="318"/>
      <c r="H250" s="318"/>
      <c r="I250" s="179"/>
    </row>
    <row r="251" spans="1:11" ht="13.5" x14ac:dyDescent="0.25">
      <c r="A251" s="101" t="str">
        <f>Specifikation!A526</f>
        <v>12</v>
      </c>
      <c r="B251" s="325" t="s">
        <v>266</v>
      </c>
      <c r="C251" s="325"/>
      <c r="D251" s="325"/>
      <c r="E251" s="325"/>
      <c r="F251" s="522"/>
      <c r="G251" s="326"/>
      <c r="H251" s="326"/>
      <c r="I251" s="268"/>
    </row>
    <row r="252" spans="1:11" ht="13.5" x14ac:dyDescent="0.25">
      <c r="A252" s="101"/>
      <c r="B252" s="265" t="s">
        <v>267</v>
      </c>
      <c r="C252" s="300"/>
      <c r="D252" s="316"/>
      <c r="E252" s="316"/>
      <c r="F252" s="327"/>
      <c r="G252" s="318">
        <f>Specifikation!I534</f>
        <v>0</v>
      </c>
      <c r="H252" s="317"/>
      <c r="I252" s="261"/>
    </row>
    <row r="253" spans="1:11" ht="13.5" x14ac:dyDescent="0.25">
      <c r="A253" s="101"/>
      <c r="B253" s="265" t="s">
        <v>276</v>
      </c>
      <c r="C253" s="300"/>
      <c r="D253" s="316"/>
      <c r="E253" s="316"/>
      <c r="F253" s="327"/>
      <c r="G253" s="318">
        <f>Specifikation!I541</f>
        <v>0</v>
      </c>
      <c r="H253" s="317"/>
      <c r="I253" s="261"/>
    </row>
    <row r="254" spans="1:11" ht="13.5" x14ac:dyDescent="0.25">
      <c r="A254" s="101"/>
      <c r="B254" s="265" t="s">
        <v>283</v>
      </c>
      <c r="C254" s="300"/>
      <c r="D254" s="316"/>
      <c r="E254" s="316"/>
      <c r="F254" s="327"/>
      <c r="G254" s="318">
        <f>Specifikation!I548</f>
        <v>0</v>
      </c>
      <c r="H254" s="317"/>
      <c r="I254" s="261"/>
    </row>
    <row r="255" spans="1:11" ht="13.5" x14ac:dyDescent="0.25">
      <c r="A255" s="101"/>
      <c r="B255" s="265" t="s">
        <v>288</v>
      </c>
      <c r="C255" s="300"/>
      <c r="D255" s="316"/>
      <c r="E255" s="316"/>
      <c r="F255" s="327"/>
      <c r="G255" s="318">
        <f>Specifikation!I552</f>
        <v>0</v>
      </c>
      <c r="H255" s="317"/>
      <c r="I255" s="261"/>
    </row>
    <row r="256" spans="1:11" ht="13.5" x14ac:dyDescent="0.25">
      <c r="A256" s="101"/>
      <c r="B256" s="265" t="s">
        <v>291</v>
      </c>
      <c r="C256" s="316"/>
      <c r="D256" s="316"/>
      <c r="E256" s="316"/>
      <c r="F256" s="327"/>
      <c r="G256" s="318">
        <f>Specifikation!I563</f>
        <v>0</v>
      </c>
      <c r="H256" s="317"/>
      <c r="I256" s="261"/>
    </row>
    <row r="257" spans="1:11" ht="13.5" x14ac:dyDescent="0.25">
      <c r="A257" s="101"/>
      <c r="B257" s="265" t="s">
        <v>95</v>
      </c>
      <c r="C257" s="316"/>
      <c r="D257" s="316"/>
      <c r="E257" s="316"/>
      <c r="F257" s="327"/>
      <c r="G257" s="318">
        <f>Specifikation!I584</f>
        <v>0</v>
      </c>
      <c r="H257" s="317"/>
      <c r="I257" s="261"/>
    </row>
    <row r="258" spans="1:11" ht="13.5" x14ac:dyDescent="0.25">
      <c r="A258" s="101"/>
      <c r="B258" s="265" t="s">
        <v>235</v>
      </c>
      <c r="C258" s="316"/>
      <c r="D258" s="316"/>
      <c r="E258" s="316"/>
      <c r="F258" s="327"/>
      <c r="G258" s="318">
        <f>Specifikation!I586</f>
        <v>0</v>
      </c>
      <c r="H258" s="317"/>
      <c r="I258" s="261"/>
    </row>
    <row r="259" spans="1:11" ht="13.5" x14ac:dyDescent="0.25">
      <c r="A259" s="101"/>
      <c r="B259" s="265" t="s">
        <v>320</v>
      </c>
      <c r="C259" s="316"/>
      <c r="D259" s="316"/>
      <c r="E259" s="316"/>
      <c r="F259" s="327"/>
      <c r="G259" s="318">
        <f>Specifikation!I588</f>
        <v>0</v>
      </c>
      <c r="H259" s="317"/>
      <c r="I259" s="261"/>
    </row>
    <row r="260" spans="1:11" ht="14.25" thickBot="1" x14ac:dyDescent="0.3">
      <c r="A260" s="112"/>
      <c r="B260" s="319" t="s">
        <v>69</v>
      </c>
      <c r="C260" s="322"/>
      <c r="D260" s="322"/>
      <c r="E260" s="322"/>
      <c r="F260" s="327"/>
      <c r="G260" s="321">
        <f>Specifikation!I590</f>
        <v>0</v>
      </c>
      <c r="H260" s="320"/>
      <c r="I260" s="262"/>
    </row>
    <row r="261" spans="1:11" ht="16.149999999999999" customHeight="1" thickBot="1" x14ac:dyDescent="0.3">
      <c r="A261" s="109"/>
      <c r="B261" s="322" t="s">
        <v>321</v>
      </c>
      <c r="C261" s="322"/>
      <c r="D261" s="322"/>
      <c r="E261" s="322"/>
      <c r="F261" s="323">
        <f>SUM(F252:F260)</f>
        <v>0</v>
      </c>
      <c r="G261" s="324">
        <f>Specifikation!K591</f>
        <v>0</v>
      </c>
      <c r="H261" s="323">
        <f>F261-G261</f>
        <v>0</v>
      </c>
      <c r="I261" s="263">
        <f>IF(G261=0,0,H261/G261)</f>
        <v>0</v>
      </c>
      <c r="K261" s="18">
        <f>SUM(G252:G260)</f>
        <v>0</v>
      </c>
    </row>
    <row r="262" spans="1:11" ht="13.5" x14ac:dyDescent="0.25">
      <c r="A262" s="110"/>
      <c r="B262" s="316"/>
      <c r="C262" s="316"/>
      <c r="D262" s="316"/>
      <c r="E262" s="316"/>
      <c r="F262" s="521"/>
      <c r="G262" s="318"/>
      <c r="H262" s="318"/>
      <c r="I262" s="179"/>
    </row>
    <row r="263" spans="1:11" ht="13.5" x14ac:dyDescent="0.25">
      <c r="A263" s="101" t="str">
        <f>Specifikation!A593</f>
        <v>13</v>
      </c>
      <c r="B263" s="325" t="s">
        <v>323</v>
      </c>
      <c r="C263" s="325"/>
      <c r="D263" s="325"/>
      <c r="E263" s="325"/>
      <c r="F263" s="522"/>
      <c r="G263" s="326"/>
      <c r="H263" s="326"/>
      <c r="I263" s="268"/>
    </row>
    <row r="264" spans="1:11" ht="13.5" x14ac:dyDescent="0.25">
      <c r="A264" s="101"/>
      <c r="B264" s="265" t="s">
        <v>324</v>
      </c>
      <c r="C264" s="316"/>
      <c r="D264" s="316"/>
      <c r="E264" s="316"/>
      <c r="F264" s="327"/>
      <c r="G264" s="318">
        <f>Specifikation!I597</f>
        <v>0</v>
      </c>
      <c r="H264" s="317"/>
      <c r="I264" s="261"/>
    </row>
    <row r="265" spans="1:11" ht="13.5" x14ac:dyDescent="0.25">
      <c r="A265" s="101"/>
      <c r="B265" s="265" t="s">
        <v>329</v>
      </c>
      <c r="C265" s="316"/>
      <c r="D265" s="316"/>
      <c r="E265" s="316"/>
      <c r="F265" s="327"/>
      <c r="G265" s="318">
        <f>Specifikation!I599</f>
        <v>0</v>
      </c>
      <c r="H265" s="317"/>
      <c r="I265" s="261"/>
    </row>
    <row r="266" spans="1:11" ht="13.5" x14ac:dyDescent="0.25">
      <c r="A266" s="106"/>
      <c r="B266" s="279" t="s">
        <v>332</v>
      </c>
      <c r="C266" s="265"/>
      <c r="D266" s="265"/>
      <c r="E266" s="265"/>
      <c r="F266" s="327"/>
      <c r="G266" s="318">
        <f>Specifikation!I601</f>
        <v>0</v>
      </c>
      <c r="H266" s="317"/>
      <c r="I266" s="261"/>
    </row>
    <row r="267" spans="1:11" ht="13.5" x14ac:dyDescent="0.25">
      <c r="A267" s="106"/>
      <c r="B267" s="265" t="s">
        <v>333</v>
      </c>
      <c r="C267" s="265"/>
      <c r="D267" s="265"/>
      <c r="E267" s="265"/>
      <c r="F267" s="327"/>
      <c r="G267" s="318">
        <f>Specifikation!I603</f>
        <v>0</v>
      </c>
      <c r="H267" s="317"/>
      <c r="I267" s="261"/>
    </row>
    <row r="268" spans="1:11" ht="14.25" thickBot="1" x14ac:dyDescent="0.3">
      <c r="A268" s="109"/>
      <c r="B268" s="319" t="s">
        <v>69</v>
      </c>
      <c r="C268" s="319"/>
      <c r="D268" s="319"/>
      <c r="E268" s="319"/>
      <c r="F268" s="327"/>
      <c r="G268" s="321">
        <f>Specifikation!I605</f>
        <v>0</v>
      </c>
      <c r="H268" s="320"/>
      <c r="I268" s="262"/>
    </row>
    <row r="269" spans="1:11" ht="16.149999999999999" customHeight="1" thickBot="1" x14ac:dyDescent="0.3">
      <c r="A269" s="109"/>
      <c r="B269" s="322" t="s">
        <v>334</v>
      </c>
      <c r="C269" s="322"/>
      <c r="D269" s="322"/>
      <c r="E269" s="322"/>
      <c r="F269" s="323">
        <f>SUM(F264:F268)</f>
        <v>0</v>
      </c>
      <c r="G269" s="324">
        <f>Specifikation!K606</f>
        <v>0</v>
      </c>
      <c r="H269" s="323">
        <f>F269-G269</f>
        <v>0</v>
      </c>
      <c r="I269" s="263">
        <f>IF(G269=0,0,H269/G269)</f>
        <v>0</v>
      </c>
      <c r="K269" s="18">
        <f>SUM(G264:G268)</f>
        <v>0</v>
      </c>
    </row>
    <row r="270" spans="1:11" ht="13.5" x14ac:dyDescent="0.25">
      <c r="A270" s="110"/>
      <c r="B270" s="316"/>
      <c r="C270" s="316"/>
      <c r="D270" s="316"/>
      <c r="E270" s="316"/>
      <c r="F270" s="521"/>
      <c r="G270" s="318"/>
      <c r="H270" s="318"/>
      <c r="I270" s="179"/>
    </row>
    <row r="271" spans="1:11" ht="13.5" x14ac:dyDescent="0.25">
      <c r="A271" s="106" t="str">
        <f>Specifikation!A608</f>
        <v>14</v>
      </c>
      <c r="B271" s="316" t="s">
        <v>336</v>
      </c>
      <c r="C271" s="265"/>
      <c r="D271" s="265"/>
      <c r="E271" s="265"/>
      <c r="F271" s="522"/>
      <c r="G271" s="326"/>
      <c r="H271" s="326"/>
      <c r="I271" s="268"/>
    </row>
    <row r="272" spans="1:11" ht="13.5" x14ac:dyDescent="0.25">
      <c r="A272" s="106"/>
      <c r="B272" s="265" t="s">
        <v>337</v>
      </c>
      <c r="C272" s="265"/>
      <c r="D272" s="265"/>
      <c r="E272" s="265"/>
      <c r="F272" s="327"/>
      <c r="G272" s="318">
        <f>Specifikation!H609</f>
        <v>0</v>
      </c>
      <c r="H272" s="317"/>
      <c r="I272" s="261"/>
    </row>
    <row r="273" spans="1:11" ht="13.5" x14ac:dyDescent="0.25">
      <c r="A273" s="106"/>
      <c r="B273" s="265" t="s">
        <v>338</v>
      </c>
      <c r="C273" s="265"/>
      <c r="D273" s="265"/>
      <c r="E273" s="265"/>
      <c r="F273" s="327"/>
      <c r="G273" s="318">
        <f>Specifikation!H610</f>
        <v>0</v>
      </c>
      <c r="H273" s="317"/>
      <c r="I273" s="261"/>
    </row>
    <row r="274" spans="1:11" ht="13.5" x14ac:dyDescent="0.25">
      <c r="A274" s="106"/>
      <c r="B274" s="265" t="s">
        <v>339</v>
      </c>
      <c r="C274" s="265"/>
      <c r="D274" s="265"/>
      <c r="E274" s="265"/>
      <c r="F274" s="327"/>
      <c r="G274" s="318">
        <f>Specifikation!H611</f>
        <v>0</v>
      </c>
      <c r="H274" s="317"/>
      <c r="I274" s="261"/>
    </row>
    <row r="275" spans="1:11" ht="13.5" x14ac:dyDescent="0.25">
      <c r="A275" s="101"/>
      <c r="B275" s="265" t="s">
        <v>353</v>
      </c>
      <c r="C275" s="265"/>
      <c r="D275" s="265"/>
      <c r="E275" s="265"/>
      <c r="F275" s="327"/>
      <c r="G275" s="318">
        <f>Specifikation!I613</f>
        <v>0</v>
      </c>
      <c r="H275" s="317"/>
      <c r="I275" s="261"/>
    </row>
    <row r="276" spans="1:11" ht="13.5" x14ac:dyDescent="0.25">
      <c r="A276" s="101"/>
      <c r="B276" s="279" t="s">
        <v>342</v>
      </c>
      <c r="C276" s="265"/>
      <c r="D276" s="265"/>
      <c r="E276" s="265"/>
      <c r="F276" s="327"/>
      <c r="G276" s="318">
        <f>Specifikation!I615</f>
        <v>0</v>
      </c>
      <c r="H276" s="317"/>
      <c r="I276" s="261"/>
    </row>
    <row r="277" spans="1:11" ht="13.5" x14ac:dyDescent="0.25">
      <c r="A277" s="101"/>
      <c r="B277" s="265" t="s">
        <v>343</v>
      </c>
      <c r="C277" s="265"/>
      <c r="D277" s="265"/>
      <c r="E277" s="265"/>
      <c r="F277" s="327"/>
      <c r="G277" s="318">
        <f>Specifikation!I618</f>
        <v>0</v>
      </c>
      <c r="H277" s="317"/>
      <c r="I277" s="261"/>
    </row>
    <row r="278" spans="1:11" ht="14.25" thickBot="1" x14ac:dyDescent="0.3">
      <c r="A278" s="112"/>
      <c r="B278" s="319" t="s">
        <v>69</v>
      </c>
      <c r="C278" s="319"/>
      <c r="D278" s="319"/>
      <c r="E278" s="319"/>
      <c r="F278" s="603"/>
      <c r="G278" s="321">
        <f>Specifikation!I620</f>
        <v>0</v>
      </c>
      <c r="H278" s="320"/>
      <c r="I278" s="262"/>
    </row>
    <row r="279" spans="1:11" ht="16.149999999999999" customHeight="1" thickBot="1" x14ac:dyDescent="0.3">
      <c r="A279" s="112"/>
      <c r="B279" s="331" t="s">
        <v>347</v>
      </c>
      <c r="C279" s="322"/>
      <c r="D279" s="322"/>
      <c r="E279" s="322"/>
      <c r="F279" s="320">
        <f>SUM(F272:F278)</f>
        <v>0</v>
      </c>
      <c r="G279" s="321">
        <f>Specifikation!K621</f>
        <v>0</v>
      </c>
      <c r="H279" s="323">
        <f>F279-G279</f>
        <v>0</v>
      </c>
      <c r="I279" s="263">
        <f>IF(G279=0,0,H279/G279)</f>
        <v>0</v>
      </c>
      <c r="K279" s="18">
        <f>SUM(G272:G278)</f>
        <v>0</v>
      </c>
    </row>
    <row r="280" spans="1:11" ht="16.149999999999999" customHeight="1" thickBot="1" x14ac:dyDescent="0.3">
      <c r="A280" s="117"/>
      <c r="B280" s="335" t="s">
        <v>348</v>
      </c>
      <c r="C280" s="335"/>
      <c r="D280" s="335"/>
      <c r="E280" s="335"/>
      <c r="F280" s="336">
        <f>F279+F269+F261+F249+F231+F224+F215+F203+F187+F179</f>
        <v>0</v>
      </c>
      <c r="G280" s="337">
        <f>Specifikation!K622</f>
        <v>0</v>
      </c>
      <c r="H280" s="336">
        <f>F280-G280</f>
        <v>0</v>
      </c>
      <c r="I280" s="264">
        <f>IF(G280=0,0,H280/G280)</f>
        <v>0</v>
      </c>
      <c r="K280" s="18">
        <f>SUM(K179:K279)</f>
        <v>0</v>
      </c>
    </row>
    <row r="281" spans="1:11" ht="13.5" x14ac:dyDescent="0.25">
      <c r="A281" s="101"/>
      <c r="B281" s="325"/>
      <c r="C281" s="325"/>
      <c r="D281" s="325"/>
      <c r="E281" s="325"/>
      <c r="F281" s="521"/>
      <c r="G281" s="318"/>
      <c r="H281" s="318"/>
      <c r="I281" s="179"/>
    </row>
    <row r="282" spans="1:11" ht="13.5" x14ac:dyDescent="0.25">
      <c r="A282" s="101" t="str">
        <f>Specifikation!A624</f>
        <v>15</v>
      </c>
      <c r="B282" s="325" t="s">
        <v>350</v>
      </c>
      <c r="C282" s="325"/>
      <c r="D282" s="325"/>
      <c r="E282" s="325"/>
      <c r="F282" s="522"/>
      <c r="G282" s="326"/>
      <c r="H282" s="326"/>
      <c r="I282" s="268"/>
    </row>
    <row r="283" spans="1:11" ht="13.5" x14ac:dyDescent="0.25">
      <c r="A283" s="106"/>
      <c r="B283" s="265" t="s">
        <v>124</v>
      </c>
      <c r="C283" s="265"/>
      <c r="D283" s="265"/>
      <c r="E283" s="265"/>
      <c r="F283" s="327"/>
      <c r="G283" s="318">
        <f>Specifikation!I627</f>
        <v>0</v>
      </c>
      <c r="H283" s="317"/>
      <c r="I283" s="261"/>
    </row>
    <row r="284" spans="1:11" ht="13.5" x14ac:dyDescent="0.25">
      <c r="A284" s="106"/>
      <c r="B284" s="265" t="s">
        <v>125</v>
      </c>
      <c r="C284" s="265"/>
      <c r="D284" s="265"/>
      <c r="E284" s="265"/>
      <c r="F284" s="327"/>
      <c r="G284" s="318">
        <f>Specifikation!I630</f>
        <v>0</v>
      </c>
      <c r="H284" s="317"/>
      <c r="I284" s="261"/>
    </row>
    <row r="285" spans="1:11" ht="13.5" x14ac:dyDescent="0.25">
      <c r="A285" s="106"/>
      <c r="B285" s="265" t="s">
        <v>351</v>
      </c>
      <c r="C285" s="265"/>
      <c r="D285" s="265"/>
      <c r="E285" s="265"/>
      <c r="F285" s="327"/>
      <c r="G285" s="318">
        <f>Specifikation!I633</f>
        <v>0</v>
      </c>
      <c r="H285" s="317"/>
      <c r="I285" s="261"/>
    </row>
    <row r="286" spans="1:11" ht="13.5" x14ac:dyDescent="0.25">
      <c r="A286" s="106"/>
      <c r="B286" s="265" t="s">
        <v>352</v>
      </c>
      <c r="C286" s="265"/>
      <c r="D286" s="265"/>
      <c r="E286" s="265"/>
      <c r="F286" s="327"/>
      <c r="G286" s="318">
        <f>Specifikation!I636</f>
        <v>0</v>
      </c>
      <c r="H286" s="317"/>
      <c r="I286" s="261"/>
    </row>
    <row r="287" spans="1:11" ht="13.5" x14ac:dyDescent="0.25">
      <c r="A287" s="106"/>
      <c r="B287" s="265" t="s">
        <v>92</v>
      </c>
      <c r="C287" s="265"/>
      <c r="D287" s="265"/>
      <c r="E287" s="265"/>
      <c r="F287" s="327"/>
      <c r="G287" s="318">
        <f>Specifikation!I639</f>
        <v>0</v>
      </c>
      <c r="H287" s="317"/>
      <c r="I287" s="261"/>
    </row>
    <row r="288" spans="1:11" ht="13.5" x14ac:dyDescent="0.25">
      <c r="A288" s="101"/>
      <c r="B288" s="265" t="s">
        <v>353</v>
      </c>
      <c r="C288" s="265"/>
      <c r="D288" s="265"/>
      <c r="E288" s="265"/>
      <c r="F288" s="327"/>
      <c r="G288" s="318">
        <f>Specifikation!I642</f>
        <v>0</v>
      </c>
      <c r="H288" s="317"/>
      <c r="I288" s="261"/>
    </row>
    <row r="289" spans="1:11" ht="13.5" x14ac:dyDescent="0.25">
      <c r="A289" s="101"/>
      <c r="B289" s="265" t="s">
        <v>357</v>
      </c>
      <c r="C289" s="265"/>
      <c r="D289" s="265"/>
      <c r="E289" s="265"/>
      <c r="F289" s="327"/>
      <c r="G289" s="318">
        <f>Specifikation!I643</f>
        <v>0</v>
      </c>
      <c r="H289" s="317"/>
      <c r="I289" s="261"/>
    </row>
    <row r="290" spans="1:11" ht="13.5" x14ac:dyDescent="0.25">
      <c r="A290" s="106"/>
      <c r="B290" s="265" t="s">
        <v>358</v>
      </c>
      <c r="C290" s="265"/>
      <c r="D290" s="265"/>
      <c r="E290" s="265"/>
      <c r="F290" s="327"/>
      <c r="G290" s="318">
        <f>Specifikation!I644</f>
        <v>0</v>
      </c>
      <c r="H290" s="317"/>
      <c r="I290" s="261"/>
    </row>
    <row r="291" spans="1:11" ht="13.5" x14ac:dyDescent="0.25">
      <c r="A291" s="106"/>
      <c r="B291" s="265" t="s">
        <v>359</v>
      </c>
      <c r="C291" s="265"/>
      <c r="D291" s="265"/>
      <c r="E291" s="265"/>
      <c r="F291" s="327"/>
      <c r="G291" s="318">
        <f>Specifikation!I649</f>
        <v>0</v>
      </c>
      <c r="H291" s="317"/>
      <c r="I291" s="261"/>
    </row>
    <row r="292" spans="1:11" ht="13.5" x14ac:dyDescent="0.25">
      <c r="A292" s="106"/>
      <c r="B292" s="265" t="s">
        <v>365</v>
      </c>
      <c r="C292" s="265"/>
      <c r="D292" s="265"/>
      <c r="E292" s="265"/>
      <c r="F292" s="327"/>
      <c r="G292" s="318">
        <f>Specifikation!I653</f>
        <v>0</v>
      </c>
      <c r="H292" s="317"/>
      <c r="I292" s="261"/>
    </row>
    <row r="293" spans="1:11" ht="13.5" x14ac:dyDescent="0.25">
      <c r="A293" s="106"/>
      <c r="B293" s="279" t="s">
        <v>370</v>
      </c>
      <c r="C293" s="265"/>
      <c r="D293" s="265"/>
      <c r="E293" s="265"/>
      <c r="F293" s="327"/>
      <c r="G293" s="318">
        <f>Specifikation!I655</f>
        <v>0</v>
      </c>
      <c r="H293" s="317"/>
      <c r="I293" s="261"/>
    </row>
    <row r="294" spans="1:11" ht="13.5" x14ac:dyDescent="0.25">
      <c r="A294" s="106"/>
      <c r="B294" s="265" t="s">
        <v>371</v>
      </c>
      <c r="C294" s="265"/>
      <c r="D294" s="265"/>
      <c r="E294" s="265"/>
      <c r="F294" s="327"/>
      <c r="G294" s="318">
        <f>Specifikation!I657</f>
        <v>0</v>
      </c>
      <c r="H294" s="317"/>
      <c r="I294" s="261"/>
    </row>
    <row r="295" spans="1:11" ht="13.5" x14ac:dyDescent="0.25">
      <c r="A295" s="106"/>
      <c r="B295" s="265" t="s">
        <v>372</v>
      </c>
      <c r="C295" s="265"/>
      <c r="D295" s="265"/>
      <c r="E295" s="265"/>
      <c r="F295" s="327"/>
      <c r="G295" s="318">
        <f>Specifikation!I659</f>
        <v>0</v>
      </c>
      <c r="H295" s="317"/>
      <c r="I295" s="261"/>
    </row>
    <row r="296" spans="1:11" ht="13.5" x14ac:dyDescent="0.25">
      <c r="A296" s="110"/>
      <c r="B296" s="265" t="s">
        <v>69</v>
      </c>
      <c r="C296" s="265"/>
      <c r="D296" s="265"/>
      <c r="E296" s="265"/>
      <c r="F296" s="327"/>
      <c r="G296" s="318">
        <f>Specifikation!I661</f>
        <v>0</v>
      </c>
      <c r="H296" s="317"/>
      <c r="I296" s="261"/>
    </row>
    <row r="297" spans="1:11" ht="14.25" thickBot="1" x14ac:dyDescent="0.3">
      <c r="A297" s="109"/>
      <c r="B297" s="319" t="s">
        <v>549</v>
      </c>
      <c r="C297" s="319"/>
      <c r="D297" s="319"/>
      <c r="E297" s="319"/>
      <c r="F297" s="327"/>
      <c r="G297" s="318"/>
      <c r="H297" s="317"/>
      <c r="I297" s="261"/>
    </row>
    <row r="298" spans="1:11" ht="16.149999999999999" customHeight="1" thickBot="1" x14ac:dyDescent="0.3">
      <c r="A298" s="109"/>
      <c r="B298" s="331" t="s">
        <v>350</v>
      </c>
      <c r="C298" s="322"/>
      <c r="D298" s="322"/>
      <c r="E298" s="322"/>
      <c r="F298" s="323">
        <f>SUM(F283:F297)</f>
        <v>0</v>
      </c>
      <c r="G298" s="324">
        <f>Specifikation!K662</f>
        <v>0</v>
      </c>
      <c r="H298" s="347">
        <f>F298-G298</f>
        <v>0</v>
      </c>
      <c r="I298" s="348">
        <f>IF(G298=0,0,H298/G298)</f>
        <v>0</v>
      </c>
      <c r="K298" s="18">
        <f>SUM(G283:G296)</f>
        <v>0</v>
      </c>
    </row>
    <row r="299" spans="1:11" ht="13.5" x14ac:dyDescent="0.25">
      <c r="A299" s="110"/>
      <c r="B299" s="325"/>
      <c r="C299" s="316"/>
      <c r="D299" s="316"/>
      <c r="E299" s="316"/>
      <c r="F299" s="521"/>
      <c r="G299" s="318"/>
      <c r="H299" s="318"/>
      <c r="I299" s="179"/>
    </row>
    <row r="300" spans="1:11" ht="13.5" x14ac:dyDescent="0.25">
      <c r="A300" s="106" t="str">
        <f>Specifikation!A664</f>
        <v>16</v>
      </c>
      <c r="B300" s="316" t="s">
        <v>374</v>
      </c>
      <c r="C300" s="265"/>
      <c r="D300" s="265"/>
      <c r="E300" s="265"/>
      <c r="F300" s="522"/>
      <c r="G300" s="326"/>
      <c r="H300" s="326"/>
      <c r="I300" s="268"/>
    </row>
    <row r="301" spans="1:11" ht="13.5" x14ac:dyDescent="0.25">
      <c r="A301" s="106"/>
      <c r="B301" s="265" t="s">
        <v>82</v>
      </c>
      <c r="C301" s="265"/>
      <c r="D301" s="265"/>
      <c r="E301" s="265"/>
      <c r="F301" s="327"/>
      <c r="G301" s="318">
        <f>Specifikation!I667</f>
        <v>0</v>
      </c>
      <c r="H301" s="317"/>
      <c r="I301" s="261"/>
    </row>
    <row r="302" spans="1:11" ht="13.5" x14ac:dyDescent="0.25">
      <c r="A302" s="106"/>
      <c r="B302" s="265" t="s">
        <v>375</v>
      </c>
      <c r="C302" s="265"/>
      <c r="D302" s="265"/>
      <c r="E302" s="265"/>
      <c r="F302" s="327"/>
      <c r="G302" s="318">
        <f>Specifikation!I670</f>
        <v>0</v>
      </c>
      <c r="H302" s="317"/>
      <c r="I302" s="261"/>
    </row>
    <row r="303" spans="1:11" ht="13.5" x14ac:dyDescent="0.25">
      <c r="A303" s="106"/>
      <c r="B303" s="265" t="s">
        <v>376</v>
      </c>
      <c r="C303" s="265"/>
      <c r="D303" s="265"/>
      <c r="E303" s="265"/>
      <c r="F303" s="327"/>
      <c r="G303" s="318">
        <f>Specifikation!I673</f>
        <v>0</v>
      </c>
      <c r="H303" s="317"/>
      <c r="I303" s="261"/>
    </row>
    <row r="304" spans="1:11" ht="13.5" x14ac:dyDescent="0.25">
      <c r="A304" s="106"/>
      <c r="B304" s="265" t="s">
        <v>554</v>
      </c>
      <c r="C304" s="316"/>
      <c r="D304" s="316"/>
      <c r="E304" s="316"/>
      <c r="F304" s="327"/>
      <c r="G304" s="318">
        <f>Specifikation!I675</f>
        <v>0</v>
      </c>
      <c r="H304" s="317"/>
      <c r="I304" s="261"/>
    </row>
    <row r="305" spans="1:11" ht="13.5" x14ac:dyDescent="0.25">
      <c r="A305" s="106"/>
      <c r="B305" s="265" t="s">
        <v>378</v>
      </c>
      <c r="C305" s="265"/>
      <c r="D305" s="265"/>
      <c r="E305" s="265"/>
      <c r="F305" s="327"/>
      <c r="G305" s="318"/>
      <c r="H305" s="317"/>
      <c r="I305" s="261"/>
    </row>
    <row r="306" spans="1:11" ht="13.5" x14ac:dyDescent="0.25">
      <c r="A306" s="106"/>
      <c r="B306" s="339" t="s">
        <v>379</v>
      </c>
      <c r="C306" s="265"/>
      <c r="D306" s="265"/>
      <c r="E306" s="265"/>
      <c r="F306" s="327"/>
      <c r="G306" s="318">
        <f>Specifikation!I679</f>
        <v>0</v>
      </c>
      <c r="H306" s="317"/>
      <c r="I306" s="261"/>
    </row>
    <row r="307" spans="1:11" ht="13.5" x14ac:dyDescent="0.25">
      <c r="A307" s="106"/>
      <c r="B307" s="339" t="s">
        <v>220</v>
      </c>
      <c r="C307" s="265"/>
      <c r="D307" s="265"/>
      <c r="E307" s="265"/>
      <c r="F307" s="327"/>
      <c r="G307" s="318">
        <f>Specifikation!I682</f>
        <v>0</v>
      </c>
      <c r="H307" s="317"/>
      <c r="I307" s="261"/>
    </row>
    <row r="308" spans="1:11" ht="13.5" x14ac:dyDescent="0.25">
      <c r="A308" s="106"/>
      <c r="B308" s="339" t="s">
        <v>380</v>
      </c>
      <c r="C308" s="265"/>
      <c r="D308" s="265"/>
      <c r="E308" s="265"/>
      <c r="F308" s="327"/>
      <c r="G308" s="318">
        <f>Specifikation!I684</f>
        <v>0</v>
      </c>
      <c r="H308" s="317"/>
      <c r="I308" s="261"/>
    </row>
    <row r="309" spans="1:11" ht="13.5" x14ac:dyDescent="0.25">
      <c r="A309" s="106"/>
      <c r="B309" s="265" t="s">
        <v>555</v>
      </c>
      <c r="C309" s="265"/>
      <c r="D309" s="265"/>
      <c r="E309" s="265"/>
      <c r="F309" s="327"/>
      <c r="G309" s="318"/>
      <c r="H309" s="317"/>
      <c r="I309" s="261"/>
    </row>
    <row r="310" spans="1:11" ht="13.5" x14ac:dyDescent="0.25">
      <c r="A310" s="106"/>
      <c r="B310" s="339" t="s">
        <v>382</v>
      </c>
      <c r="C310" s="265"/>
      <c r="D310" s="265"/>
      <c r="E310" s="265"/>
      <c r="F310" s="327"/>
      <c r="G310" s="318">
        <f>Specifikation!I687</f>
        <v>0</v>
      </c>
      <c r="H310" s="317"/>
      <c r="I310" s="261"/>
    </row>
    <row r="311" spans="1:11" ht="13.5" x14ac:dyDescent="0.25">
      <c r="A311" s="106"/>
      <c r="B311" s="339" t="s">
        <v>383</v>
      </c>
      <c r="C311" s="265"/>
      <c r="D311" s="265"/>
      <c r="E311" s="265"/>
      <c r="F311" s="327"/>
      <c r="G311" s="318">
        <f>Specifikation!I688</f>
        <v>0</v>
      </c>
      <c r="H311" s="317"/>
      <c r="I311" s="261"/>
    </row>
    <row r="312" spans="1:11" ht="13.5" x14ac:dyDescent="0.25">
      <c r="A312" s="106"/>
      <c r="B312" s="279" t="s">
        <v>370</v>
      </c>
      <c r="C312" s="265"/>
      <c r="D312" s="265"/>
      <c r="E312" s="265"/>
      <c r="F312" s="327"/>
      <c r="G312" s="318">
        <f>Specifikation!I655</f>
        <v>0</v>
      </c>
      <c r="H312" s="317"/>
      <c r="I312" s="261"/>
    </row>
    <row r="313" spans="1:11" ht="13.5" x14ac:dyDescent="0.25">
      <c r="A313" s="106"/>
      <c r="B313" s="265" t="s">
        <v>384</v>
      </c>
      <c r="C313" s="265"/>
      <c r="D313" s="265"/>
      <c r="E313" s="265"/>
      <c r="F313" s="327"/>
      <c r="G313" s="318">
        <f>Specifikation!I692</f>
        <v>0</v>
      </c>
      <c r="H313" s="317"/>
      <c r="I313" s="261"/>
    </row>
    <row r="314" spans="1:11" ht="13.5" x14ac:dyDescent="0.25">
      <c r="A314" s="106"/>
      <c r="B314" s="265" t="s">
        <v>389</v>
      </c>
      <c r="C314" s="316"/>
      <c r="D314" s="316"/>
      <c r="E314" s="316"/>
      <c r="F314" s="327"/>
      <c r="G314" s="318">
        <f>Specifikation!I694</f>
        <v>0</v>
      </c>
      <c r="H314" s="317"/>
      <c r="I314" s="261"/>
    </row>
    <row r="315" spans="1:11" ht="13.5" x14ac:dyDescent="0.25">
      <c r="A315" s="106"/>
      <c r="B315" s="265" t="s">
        <v>371</v>
      </c>
      <c r="C315" s="265"/>
      <c r="D315" s="265"/>
      <c r="E315" s="265"/>
      <c r="F315" s="327"/>
      <c r="G315" s="318">
        <f>Specifikation!I696</f>
        <v>0</v>
      </c>
      <c r="H315" s="317"/>
      <c r="I315" s="261"/>
    </row>
    <row r="316" spans="1:11" ht="13.5" x14ac:dyDescent="0.25">
      <c r="A316" s="106"/>
      <c r="B316" s="265" t="s">
        <v>109</v>
      </c>
      <c r="C316" s="265"/>
      <c r="D316" s="265"/>
      <c r="E316" s="265"/>
      <c r="F316" s="327"/>
      <c r="G316" s="318">
        <f>Specifikation!I698</f>
        <v>0</v>
      </c>
      <c r="H316" s="317"/>
      <c r="I316" s="261"/>
    </row>
    <row r="317" spans="1:11" ht="13.5" x14ac:dyDescent="0.25">
      <c r="A317" s="106"/>
      <c r="B317" s="265" t="s">
        <v>372</v>
      </c>
      <c r="C317" s="265"/>
      <c r="D317" s="265"/>
      <c r="E317" s="265"/>
      <c r="F317" s="327"/>
      <c r="G317" s="318">
        <f>Specifikation!I700</f>
        <v>0</v>
      </c>
      <c r="H317" s="317"/>
      <c r="I317" s="261"/>
    </row>
    <row r="318" spans="1:11" ht="13.5" x14ac:dyDescent="0.25">
      <c r="A318" s="110"/>
      <c r="B318" s="265" t="s">
        <v>69</v>
      </c>
      <c r="C318" s="265"/>
      <c r="D318" s="265"/>
      <c r="E318" s="265"/>
      <c r="F318" s="327"/>
      <c r="G318" s="329">
        <f>Specifikation!I702</f>
        <v>0</v>
      </c>
      <c r="H318" s="317"/>
      <c r="I318" s="261"/>
    </row>
    <row r="319" spans="1:11" ht="14.25" thickBot="1" x14ac:dyDescent="0.3">
      <c r="A319" s="109"/>
      <c r="B319" s="319" t="s">
        <v>549</v>
      </c>
      <c r="C319" s="319"/>
      <c r="D319" s="319"/>
      <c r="E319" s="319"/>
      <c r="F319" s="327"/>
      <c r="G319" s="321"/>
      <c r="H319" s="320"/>
      <c r="I319" s="262"/>
    </row>
    <row r="320" spans="1:11" ht="16.149999999999999" customHeight="1" thickBot="1" x14ac:dyDescent="0.3">
      <c r="A320" s="109"/>
      <c r="B320" s="322" t="s">
        <v>391</v>
      </c>
      <c r="C320" s="322"/>
      <c r="D320" s="322"/>
      <c r="E320" s="322"/>
      <c r="F320" s="323">
        <f>SUM(F301:F319)</f>
        <v>0</v>
      </c>
      <c r="G320" s="324">
        <f>Specifikation!K703</f>
        <v>0</v>
      </c>
      <c r="H320" s="347">
        <f>F320-G320</f>
        <v>0</v>
      </c>
      <c r="I320" s="348">
        <f>IF(G320=0,0,H320/G320)</f>
        <v>0</v>
      </c>
      <c r="K320" s="18">
        <f>SUM(G301:G318)</f>
        <v>0</v>
      </c>
    </row>
    <row r="321" spans="1:9" ht="13.5" x14ac:dyDescent="0.25">
      <c r="A321" s="110"/>
      <c r="B321" s="316"/>
      <c r="C321" s="316"/>
      <c r="D321" s="316"/>
      <c r="E321" s="316"/>
      <c r="F321" s="521"/>
      <c r="G321" s="318"/>
      <c r="H321" s="318"/>
      <c r="I321" s="179"/>
    </row>
    <row r="322" spans="1:9" ht="13.5" x14ac:dyDescent="0.25">
      <c r="A322" s="106" t="str">
        <f>Specifikation!A705</f>
        <v>17</v>
      </c>
      <c r="B322" s="325" t="s">
        <v>393</v>
      </c>
      <c r="C322" s="325"/>
      <c r="D322" s="325"/>
      <c r="E322" s="325"/>
      <c r="F322" s="522"/>
      <c r="G322" s="326"/>
      <c r="H322" s="326"/>
      <c r="I322" s="268"/>
    </row>
    <row r="323" spans="1:9" ht="13.5" x14ac:dyDescent="0.25">
      <c r="A323" s="106"/>
      <c r="B323" s="265" t="s">
        <v>394</v>
      </c>
      <c r="C323" s="265"/>
      <c r="D323" s="265"/>
      <c r="E323" s="265"/>
      <c r="F323" s="327"/>
      <c r="G323" s="318">
        <f>Specifikation!I707</f>
        <v>0</v>
      </c>
      <c r="H323" s="317"/>
      <c r="I323" s="261"/>
    </row>
    <row r="324" spans="1:9" ht="13.5" x14ac:dyDescent="0.25">
      <c r="A324" s="106"/>
      <c r="B324" s="265" t="s">
        <v>395</v>
      </c>
      <c r="C324" s="265"/>
      <c r="D324" s="265"/>
      <c r="E324" s="265"/>
      <c r="F324" s="327"/>
      <c r="G324" s="318">
        <f>Specifikation!I709</f>
        <v>0</v>
      </c>
      <c r="H324" s="317"/>
      <c r="I324" s="261"/>
    </row>
    <row r="325" spans="1:9" ht="13.5" x14ac:dyDescent="0.25">
      <c r="A325" s="106"/>
      <c r="B325" s="265" t="s">
        <v>396</v>
      </c>
      <c r="C325" s="265"/>
      <c r="D325" s="265"/>
      <c r="E325" s="265"/>
      <c r="F325" s="327"/>
      <c r="G325" s="318">
        <f>Specifikation!I711</f>
        <v>0</v>
      </c>
      <c r="H325" s="317"/>
      <c r="I325" s="261"/>
    </row>
    <row r="326" spans="1:9" ht="13.5" x14ac:dyDescent="0.25">
      <c r="A326" s="101"/>
      <c r="B326" s="265" t="s">
        <v>379</v>
      </c>
      <c r="C326" s="265"/>
      <c r="D326" s="265"/>
      <c r="E326" s="265"/>
      <c r="F326" s="327"/>
      <c r="G326" s="318">
        <f>Specifikation!I713</f>
        <v>0</v>
      </c>
      <c r="H326" s="317"/>
      <c r="I326" s="261"/>
    </row>
    <row r="327" spans="1:9" ht="13.5" x14ac:dyDescent="0.25">
      <c r="A327" s="101"/>
      <c r="B327" s="265" t="s">
        <v>397</v>
      </c>
      <c r="C327" s="265"/>
      <c r="D327" s="265"/>
      <c r="E327" s="265"/>
      <c r="F327" s="327"/>
      <c r="G327" s="318">
        <f>Specifikation!I715</f>
        <v>0</v>
      </c>
      <c r="H327" s="317"/>
      <c r="I327" s="261"/>
    </row>
    <row r="328" spans="1:9" ht="13.5" x14ac:dyDescent="0.25">
      <c r="A328" s="101"/>
      <c r="B328" s="265" t="s">
        <v>384</v>
      </c>
      <c r="C328" s="265"/>
      <c r="D328" s="265"/>
      <c r="E328" s="265"/>
      <c r="F328" s="327"/>
      <c r="G328" s="318">
        <f>Specifikation!I717</f>
        <v>0</v>
      </c>
      <c r="H328" s="317"/>
      <c r="I328" s="261"/>
    </row>
    <row r="329" spans="1:9" ht="13.5" x14ac:dyDescent="0.25">
      <c r="A329" s="101"/>
      <c r="B329" s="265" t="s">
        <v>398</v>
      </c>
      <c r="C329" s="265"/>
      <c r="D329" s="265"/>
      <c r="E329" s="265"/>
      <c r="F329" s="327"/>
      <c r="G329" s="318">
        <f>Specifikation!I719</f>
        <v>0</v>
      </c>
      <c r="H329" s="317"/>
      <c r="I329" s="261"/>
    </row>
    <row r="330" spans="1:9" ht="13.5" x14ac:dyDescent="0.25">
      <c r="A330" s="101"/>
      <c r="B330" s="265" t="s">
        <v>399</v>
      </c>
      <c r="C330" s="265"/>
      <c r="D330" s="265"/>
      <c r="E330" s="265"/>
      <c r="F330" s="327"/>
      <c r="G330" s="318">
        <f>Specifikation!I721</f>
        <v>0</v>
      </c>
      <c r="H330" s="317"/>
      <c r="I330" s="261"/>
    </row>
    <row r="331" spans="1:9" ht="13.5" x14ac:dyDescent="0.25">
      <c r="A331" s="101"/>
      <c r="B331" s="265" t="s">
        <v>400</v>
      </c>
      <c r="C331" s="265"/>
      <c r="D331" s="265"/>
      <c r="E331" s="265"/>
      <c r="F331" s="327"/>
      <c r="G331" s="318">
        <f>Specifikation!I724</f>
        <v>0</v>
      </c>
      <c r="H331" s="317"/>
      <c r="I331" s="261"/>
    </row>
    <row r="332" spans="1:9" ht="13.5" x14ac:dyDescent="0.25">
      <c r="A332" s="101"/>
      <c r="B332" s="265" t="s">
        <v>403</v>
      </c>
      <c r="C332" s="265"/>
      <c r="D332" s="265"/>
      <c r="E332" s="265"/>
      <c r="F332" s="327"/>
      <c r="G332" s="318">
        <f>Specifikation!I726</f>
        <v>0</v>
      </c>
      <c r="H332" s="317"/>
      <c r="I332" s="261"/>
    </row>
    <row r="333" spans="1:9" ht="13.5" x14ac:dyDescent="0.25">
      <c r="A333" s="101"/>
      <c r="B333" s="265" t="s">
        <v>371</v>
      </c>
      <c r="C333" s="265"/>
      <c r="D333" s="265"/>
      <c r="E333" s="265"/>
      <c r="F333" s="327"/>
      <c r="G333" s="318">
        <f>Specifikation!I728</f>
        <v>0</v>
      </c>
      <c r="H333" s="317"/>
      <c r="I333" s="261"/>
    </row>
    <row r="334" spans="1:9" ht="13.5" x14ac:dyDescent="0.25">
      <c r="A334" s="101"/>
      <c r="B334" s="265" t="s">
        <v>109</v>
      </c>
      <c r="C334" s="265"/>
      <c r="D334" s="265"/>
      <c r="E334" s="265"/>
      <c r="F334" s="327"/>
      <c r="G334" s="318">
        <f>Specifikation!I730</f>
        <v>0</v>
      </c>
      <c r="H334" s="317"/>
      <c r="I334" s="261"/>
    </row>
    <row r="335" spans="1:9" ht="13.5" x14ac:dyDescent="0.25">
      <c r="A335" s="101"/>
      <c r="B335" s="265" t="s">
        <v>372</v>
      </c>
      <c r="C335" s="265"/>
      <c r="D335" s="265"/>
      <c r="E335" s="265"/>
      <c r="F335" s="327"/>
      <c r="G335" s="318">
        <f>Specifikation!I732</f>
        <v>0</v>
      </c>
      <c r="H335" s="317"/>
      <c r="I335" s="261"/>
    </row>
    <row r="336" spans="1:9" ht="13.5" x14ac:dyDescent="0.25">
      <c r="A336" s="101"/>
      <c r="B336" s="265" t="s">
        <v>69</v>
      </c>
      <c r="C336" s="265"/>
      <c r="D336" s="265"/>
      <c r="E336" s="265"/>
      <c r="F336" s="327"/>
      <c r="G336" s="318">
        <f>Specifikation!I734</f>
        <v>0</v>
      </c>
      <c r="H336" s="317"/>
      <c r="I336" s="261"/>
    </row>
    <row r="337" spans="1:11" ht="14.25" thickBot="1" x14ac:dyDescent="0.3">
      <c r="A337" s="112"/>
      <c r="B337" s="319" t="s">
        <v>549</v>
      </c>
      <c r="C337" s="319"/>
      <c r="D337" s="319"/>
      <c r="E337" s="319"/>
      <c r="F337" s="327"/>
      <c r="G337" s="321"/>
      <c r="H337" s="320"/>
      <c r="I337" s="262"/>
    </row>
    <row r="338" spans="1:11" ht="16.149999999999999" customHeight="1" thickBot="1" x14ac:dyDescent="0.3">
      <c r="A338" s="112"/>
      <c r="B338" s="322" t="s">
        <v>404</v>
      </c>
      <c r="C338" s="322"/>
      <c r="D338" s="322"/>
      <c r="E338" s="322"/>
      <c r="F338" s="323">
        <f>SUM(F323:F337)</f>
        <v>0</v>
      </c>
      <c r="G338" s="324">
        <f>Specifikation!K735</f>
        <v>0</v>
      </c>
      <c r="H338" s="347">
        <f>F338-G338</f>
        <v>0</v>
      </c>
      <c r="I338" s="348">
        <f>IF(G338=0,0,H338/G338)</f>
        <v>0</v>
      </c>
      <c r="K338" s="18">
        <f>SUM(G323:G337)</f>
        <v>0</v>
      </c>
    </row>
    <row r="339" spans="1:11" ht="13.5" x14ac:dyDescent="0.25">
      <c r="A339" s="101"/>
      <c r="B339" s="316"/>
      <c r="C339" s="316"/>
      <c r="D339" s="316"/>
      <c r="E339" s="316"/>
      <c r="F339" s="521"/>
      <c r="G339" s="318"/>
      <c r="H339" s="318"/>
      <c r="I339" s="179"/>
    </row>
    <row r="340" spans="1:11" ht="13.5" x14ac:dyDescent="0.25">
      <c r="A340" s="101"/>
      <c r="B340" s="316"/>
      <c r="C340" s="316"/>
      <c r="D340" s="316"/>
      <c r="E340" s="316"/>
      <c r="F340" s="521"/>
      <c r="G340" s="318"/>
      <c r="H340" s="318"/>
      <c r="I340" s="179"/>
    </row>
    <row r="341" spans="1:11" ht="13.5" x14ac:dyDescent="0.25">
      <c r="A341" s="101" t="str">
        <f>Specifikation!A737</f>
        <v>18</v>
      </c>
      <c r="B341" s="316" t="s">
        <v>406</v>
      </c>
      <c r="C341" s="265"/>
      <c r="D341" s="265"/>
      <c r="E341" s="265"/>
      <c r="F341" s="522"/>
      <c r="G341" s="326"/>
      <c r="H341" s="326"/>
      <c r="I341" s="268"/>
    </row>
    <row r="342" spans="1:11" ht="14.25" thickBot="1" x14ac:dyDescent="0.3">
      <c r="A342" s="112"/>
      <c r="B342" s="319" t="s">
        <v>556</v>
      </c>
      <c r="C342" s="319"/>
      <c r="D342" s="319"/>
      <c r="E342" s="319"/>
      <c r="F342" s="327"/>
      <c r="G342" s="321">
        <f>Specifikation!I740</f>
        <v>0</v>
      </c>
      <c r="H342" s="320"/>
      <c r="I342" s="262"/>
    </row>
    <row r="343" spans="1:11" ht="16.149999999999999" customHeight="1" thickBot="1" x14ac:dyDescent="0.3">
      <c r="A343" s="101"/>
      <c r="B343" s="322" t="s">
        <v>410</v>
      </c>
      <c r="C343" s="319"/>
      <c r="D343" s="319"/>
      <c r="E343" s="319"/>
      <c r="F343" s="323">
        <f>SUM(F341:F342)</f>
        <v>0</v>
      </c>
      <c r="G343" s="324">
        <f>Specifikation!K741</f>
        <v>0</v>
      </c>
      <c r="H343" s="347">
        <f>F343-G343</f>
        <v>0</v>
      </c>
      <c r="I343" s="348">
        <f>IF(G343=0,0,H343/G343)</f>
        <v>0</v>
      </c>
      <c r="K343" s="18">
        <f>SUM(G342)</f>
        <v>0</v>
      </c>
    </row>
    <row r="344" spans="1:11" ht="14.25" thickBot="1" x14ac:dyDescent="0.3">
      <c r="A344" s="118"/>
      <c r="B344" s="340" t="s">
        <v>348</v>
      </c>
      <c r="C344" s="335"/>
      <c r="D344" s="335"/>
      <c r="E344" s="335"/>
      <c r="F344" s="336">
        <f>F343+F338+F320+F298</f>
        <v>0</v>
      </c>
      <c r="G344" s="337">
        <f>Specifikation!K742</f>
        <v>0</v>
      </c>
      <c r="H344" s="336">
        <f>F344-G344</f>
        <v>0</v>
      </c>
      <c r="I344" s="264">
        <f>IF(G344=0,0,H344/G344)</f>
        <v>0</v>
      </c>
      <c r="K344" s="18">
        <f>SUM(K298:K343)</f>
        <v>0</v>
      </c>
    </row>
    <row r="345" spans="1:11" ht="13.5" x14ac:dyDescent="0.25">
      <c r="A345" s="101"/>
      <c r="B345" s="325"/>
      <c r="C345" s="325"/>
      <c r="D345" s="325"/>
      <c r="E345" s="325"/>
      <c r="F345" s="521"/>
      <c r="G345" s="318"/>
      <c r="H345" s="318"/>
      <c r="I345" s="179"/>
    </row>
    <row r="346" spans="1:11" ht="13.5" x14ac:dyDescent="0.25">
      <c r="A346" s="101" t="str">
        <f>Specifikation!A744</f>
        <v>19</v>
      </c>
      <c r="B346" s="325" t="s">
        <v>412</v>
      </c>
      <c r="C346" s="316"/>
      <c r="D346" s="316"/>
      <c r="E346" s="316"/>
      <c r="F346" s="522"/>
      <c r="G346" s="326"/>
      <c r="H346" s="326"/>
      <c r="I346" s="268"/>
    </row>
    <row r="347" spans="1:11" ht="13.5" x14ac:dyDescent="0.25">
      <c r="A347" s="101"/>
      <c r="B347" s="328" t="s">
        <v>413</v>
      </c>
      <c r="C347" s="316"/>
      <c r="D347" s="316"/>
      <c r="E347" s="316"/>
      <c r="F347" s="327"/>
      <c r="G347" s="318">
        <f>Specifikation!I752</f>
        <v>0</v>
      </c>
      <c r="H347" s="317"/>
      <c r="I347" s="261"/>
    </row>
    <row r="348" spans="1:11" ht="13.5" x14ac:dyDescent="0.25">
      <c r="A348" s="101"/>
      <c r="B348" s="279" t="s">
        <v>557</v>
      </c>
      <c r="C348" s="265"/>
      <c r="D348" s="265"/>
      <c r="E348" s="265"/>
      <c r="F348" s="327"/>
      <c r="G348" s="318">
        <f>Specifikation!I755</f>
        <v>0</v>
      </c>
      <c r="H348" s="317"/>
      <c r="I348" s="261"/>
    </row>
    <row r="349" spans="1:11" ht="13.5" x14ac:dyDescent="0.25">
      <c r="A349" s="101"/>
      <c r="B349" s="265" t="s">
        <v>426</v>
      </c>
      <c r="C349" s="265"/>
      <c r="D349" s="265"/>
      <c r="E349" s="265"/>
      <c r="F349" s="327"/>
      <c r="G349" s="318">
        <f>Specifikation!I757</f>
        <v>0</v>
      </c>
      <c r="H349" s="317"/>
      <c r="I349" s="261"/>
    </row>
    <row r="350" spans="1:11" ht="13.5" x14ac:dyDescent="0.25">
      <c r="A350" s="106"/>
      <c r="B350" s="265" t="s">
        <v>427</v>
      </c>
      <c r="C350" s="265"/>
      <c r="D350" s="265"/>
      <c r="E350" s="265"/>
      <c r="F350" s="327"/>
      <c r="G350" s="318">
        <f>Specifikation!I759</f>
        <v>0</v>
      </c>
      <c r="H350" s="317"/>
      <c r="I350" s="261"/>
    </row>
    <row r="351" spans="1:11" ht="13.5" x14ac:dyDescent="0.25">
      <c r="A351" s="106"/>
      <c r="B351" s="265" t="s">
        <v>428</v>
      </c>
      <c r="C351" s="265"/>
      <c r="D351" s="265"/>
      <c r="E351" s="265"/>
      <c r="F351" s="327"/>
      <c r="G351" s="318">
        <f>Specifikation!I761</f>
        <v>0</v>
      </c>
      <c r="H351" s="317"/>
      <c r="I351" s="261"/>
    </row>
    <row r="352" spans="1:11" ht="13.5" x14ac:dyDescent="0.25">
      <c r="A352" s="106"/>
      <c r="B352" s="265" t="s">
        <v>429</v>
      </c>
      <c r="C352" s="265"/>
      <c r="D352" s="265"/>
      <c r="E352" s="265"/>
      <c r="F352" s="327"/>
      <c r="G352" s="318">
        <f>Specifikation!I763</f>
        <v>0</v>
      </c>
      <c r="H352" s="317"/>
      <c r="I352" s="261"/>
    </row>
    <row r="353" spans="1:11" ht="14.25" thickBot="1" x14ac:dyDescent="0.3">
      <c r="A353" s="109"/>
      <c r="B353" s="319" t="s">
        <v>69</v>
      </c>
      <c r="C353" s="319"/>
      <c r="D353" s="319"/>
      <c r="E353" s="319"/>
      <c r="F353" s="327"/>
      <c r="G353" s="321">
        <f>Specifikation!I765</f>
        <v>0</v>
      </c>
      <c r="H353" s="320"/>
      <c r="I353" s="262"/>
    </row>
    <row r="354" spans="1:11" ht="16.149999999999999" customHeight="1" thickBot="1" x14ac:dyDescent="0.3">
      <c r="A354" s="109"/>
      <c r="B354" s="322" t="s">
        <v>430</v>
      </c>
      <c r="C354" s="322"/>
      <c r="D354" s="322"/>
      <c r="E354" s="322"/>
      <c r="F354" s="323">
        <f>SUM(F347:F353)</f>
        <v>0</v>
      </c>
      <c r="G354" s="324">
        <f>Specifikation!K766</f>
        <v>0</v>
      </c>
      <c r="H354" s="347">
        <f>F354-G354</f>
        <v>0</v>
      </c>
      <c r="I354" s="348">
        <f>IF(G354=0,0,H354/G354)</f>
        <v>0</v>
      </c>
      <c r="K354" s="18">
        <f>SUM(G347:G353)</f>
        <v>0</v>
      </c>
    </row>
    <row r="355" spans="1:11" ht="13.5" x14ac:dyDescent="0.25">
      <c r="A355" s="110"/>
      <c r="B355" s="316"/>
      <c r="C355" s="316"/>
      <c r="D355" s="316"/>
      <c r="E355" s="316"/>
      <c r="F355" s="521"/>
      <c r="G355" s="318"/>
      <c r="H355" s="318"/>
      <c r="I355" s="179"/>
    </row>
    <row r="356" spans="1:11" ht="13.5" x14ac:dyDescent="0.25">
      <c r="A356" s="101" t="str">
        <f>Specifikation!A768</f>
        <v>20</v>
      </c>
      <c r="B356" s="325" t="s">
        <v>432</v>
      </c>
      <c r="C356" s="325"/>
      <c r="D356" s="325"/>
      <c r="E356" s="325"/>
      <c r="F356" s="522"/>
      <c r="G356" s="326"/>
      <c r="H356" s="326"/>
      <c r="I356" s="268"/>
    </row>
    <row r="357" spans="1:11" ht="13.5" x14ac:dyDescent="0.25">
      <c r="A357" s="106"/>
      <c r="B357" s="993" t="s">
        <v>433</v>
      </c>
      <c r="C357" s="993"/>
      <c r="D357" s="209"/>
      <c r="E357" s="209"/>
      <c r="F357" s="327"/>
      <c r="G357" s="317">
        <f>Specifikation!I770</f>
        <v>0</v>
      </c>
      <c r="H357" s="329"/>
      <c r="I357" s="261"/>
    </row>
    <row r="358" spans="1:11" ht="13.5" x14ac:dyDescent="0.25">
      <c r="A358" s="106"/>
      <c r="B358" s="993" t="s">
        <v>434</v>
      </c>
      <c r="C358" s="993"/>
      <c r="D358" s="209"/>
      <c r="E358" s="209"/>
      <c r="F358" s="327"/>
      <c r="G358" s="318">
        <f>Specifikation!I772</f>
        <v>0</v>
      </c>
      <c r="H358" s="341"/>
      <c r="I358" s="261"/>
    </row>
    <row r="359" spans="1:11" ht="13.5" x14ac:dyDescent="0.25">
      <c r="A359" s="106"/>
      <c r="B359" s="265" t="s">
        <v>435</v>
      </c>
      <c r="C359" s="557"/>
      <c r="D359" s="557"/>
      <c r="E359" s="557"/>
      <c r="F359" s="327"/>
      <c r="G359" s="318">
        <f>Specifikation!I774</f>
        <v>0</v>
      </c>
      <c r="H359" s="341"/>
      <c r="I359" s="261"/>
    </row>
    <row r="360" spans="1:11" ht="13.5" x14ac:dyDescent="0.25">
      <c r="A360" s="106"/>
      <c r="B360" s="265" t="s">
        <v>436</v>
      </c>
      <c r="C360" s="557"/>
      <c r="D360" s="557"/>
      <c r="E360" s="557"/>
      <c r="F360" s="327"/>
      <c r="G360" s="318">
        <f>Specifikation!I776</f>
        <v>0</v>
      </c>
      <c r="H360" s="341"/>
      <c r="I360" s="261"/>
    </row>
    <row r="361" spans="1:11" ht="13.5" x14ac:dyDescent="0.25">
      <c r="A361" s="101"/>
      <c r="B361" s="265" t="s">
        <v>69</v>
      </c>
      <c r="C361" s="557"/>
      <c r="D361" s="557"/>
      <c r="E361" s="557"/>
      <c r="F361" s="327"/>
      <c r="G361" s="318">
        <f>Specifikation!I778</f>
        <v>0</v>
      </c>
      <c r="H361" s="341"/>
      <c r="I361" s="261"/>
    </row>
    <row r="362" spans="1:11" ht="13.5" x14ac:dyDescent="0.25">
      <c r="A362" s="101"/>
      <c r="B362" s="328" t="s">
        <v>437</v>
      </c>
      <c r="C362" s="339"/>
      <c r="D362" s="265"/>
      <c r="E362" s="265"/>
      <c r="F362" s="327"/>
      <c r="G362" s="318"/>
      <c r="H362" s="341"/>
      <c r="I362" s="261"/>
    </row>
    <row r="363" spans="1:11" ht="13.5" x14ac:dyDescent="0.25">
      <c r="A363" s="101"/>
      <c r="B363" s="328" t="s">
        <v>438</v>
      </c>
      <c r="C363" s="339"/>
      <c r="D363" s="265"/>
      <c r="E363" s="265"/>
      <c r="F363" s="327"/>
      <c r="G363" s="318">
        <f>Specifikation!H780</f>
        <v>0</v>
      </c>
      <c r="H363" s="341"/>
      <c r="I363" s="261"/>
    </row>
    <row r="364" spans="1:11" ht="13.5" x14ac:dyDescent="0.25">
      <c r="A364" s="101"/>
      <c r="B364" s="265" t="s">
        <v>439</v>
      </c>
      <c r="C364" s="265" t="s">
        <v>240</v>
      </c>
      <c r="D364" s="265"/>
      <c r="E364" s="265"/>
      <c r="F364" s="327"/>
      <c r="G364" s="318">
        <f>Specifikation!H781</f>
        <v>0</v>
      </c>
      <c r="H364" s="341"/>
      <c r="I364" s="261"/>
    </row>
    <row r="365" spans="1:11" ht="13.5" x14ac:dyDescent="0.25">
      <c r="A365" s="101"/>
      <c r="B365" s="572"/>
      <c r="C365" s="573" t="s">
        <v>440</v>
      </c>
      <c r="D365" s="265"/>
      <c r="E365" s="265"/>
      <c r="F365" s="327"/>
      <c r="G365" s="318">
        <f>Specifikation!H782</f>
        <v>0</v>
      </c>
      <c r="H365" s="341"/>
      <c r="I365" s="261"/>
    </row>
    <row r="366" spans="1:11" ht="13.5" x14ac:dyDescent="0.25">
      <c r="A366" s="101"/>
      <c r="B366" s="265" t="s">
        <v>310</v>
      </c>
      <c r="C366" s="265" t="s">
        <v>441</v>
      </c>
      <c r="D366" s="265"/>
      <c r="E366" s="265"/>
      <c r="F366" s="327"/>
      <c r="G366" s="318">
        <f>Specifikation!H783</f>
        <v>0</v>
      </c>
      <c r="H366" s="341"/>
      <c r="I366" s="261"/>
    </row>
    <row r="367" spans="1:11" ht="13.5" x14ac:dyDescent="0.25">
      <c r="A367" s="101"/>
      <c r="B367" s="572"/>
      <c r="C367" s="573" t="s">
        <v>442</v>
      </c>
      <c r="D367" s="265"/>
      <c r="E367" s="265"/>
      <c r="F367" s="327"/>
      <c r="G367" s="318">
        <f>Specifikation!H784</f>
        <v>0</v>
      </c>
      <c r="H367" s="341"/>
      <c r="I367" s="261"/>
    </row>
    <row r="368" spans="1:11" ht="13.5" x14ac:dyDescent="0.25">
      <c r="A368" s="101"/>
      <c r="B368" s="265" t="s">
        <v>443</v>
      </c>
      <c r="C368" s="265"/>
      <c r="D368" s="265"/>
      <c r="E368" s="265"/>
      <c r="F368" s="327"/>
      <c r="G368" s="318"/>
      <c r="H368" s="341"/>
      <c r="I368" s="261"/>
    </row>
    <row r="369" spans="1:11" ht="13.5" x14ac:dyDescent="0.25">
      <c r="A369" s="101"/>
      <c r="B369" s="265" t="s">
        <v>444</v>
      </c>
      <c r="C369" s="265"/>
      <c r="D369" s="265"/>
      <c r="E369" s="265"/>
      <c r="F369" s="327"/>
      <c r="G369" s="318">
        <f>Specifikation!H786</f>
        <v>0</v>
      </c>
      <c r="H369" s="341"/>
      <c r="I369" s="261"/>
    </row>
    <row r="370" spans="1:11" ht="13.5" x14ac:dyDescent="0.25">
      <c r="A370" s="101"/>
      <c r="B370" s="265" t="s">
        <v>445</v>
      </c>
      <c r="C370" s="265"/>
      <c r="D370" s="265"/>
      <c r="E370" s="265"/>
      <c r="F370" s="327"/>
      <c r="G370" s="318">
        <f>Specifikation!H787</f>
        <v>0</v>
      </c>
      <c r="H370" s="341"/>
      <c r="I370" s="261"/>
    </row>
    <row r="371" spans="1:11" ht="13.5" x14ac:dyDescent="0.25">
      <c r="A371" s="101"/>
      <c r="B371" s="573" t="s">
        <v>446</v>
      </c>
      <c r="C371" s="573"/>
      <c r="D371" s="265"/>
      <c r="E371" s="265"/>
      <c r="F371" s="327"/>
      <c r="G371" s="318">
        <f>Specifikation!H788</f>
        <v>0</v>
      </c>
      <c r="H371" s="341"/>
      <c r="I371" s="261"/>
    </row>
    <row r="372" spans="1:11" ht="13.5" x14ac:dyDescent="0.25">
      <c r="A372" s="101"/>
      <c r="B372" s="265" t="s">
        <v>371</v>
      </c>
      <c r="C372" s="265"/>
      <c r="D372" s="265"/>
      <c r="E372" s="265"/>
      <c r="F372" s="327"/>
      <c r="G372" s="318">
        <f>Specifikation!I790</f>
        <v>0</v>
      </c>
      <c r="H372" s="341"/>
      <c r="I372" s="261"/>
    </row>
    <row r="373" spans="1:11" ht="13.5" x14ac:dyDescent="0.25">
      <c r="A373" s="101"/>
      <c r="B373" s="265" t="s">
        <v>69</v>
      </c>
      <c r="C373" s="265"/>
      <c r="D373" s="265"/>
      <c r="E373" s="265"/>
      <c r="F373" s="327"/>
      <c r="G373" s="318">
        <f>Specifikation!I792</f>
        <v>0</v>
      </c>
      <c r="H373" s="341"/>
      <c r="I373" s="261"/>
    </row>
    <row r="374" spans="1:11" ht="14.25" thickBot="1" x14ac:dyDescent="0.3">
      <c r="A374" s="112"/>
      <c r="B374" s="319" t="s">
        <v>549</v>
      </c>
      <c r="C374" s="319"/>
      <c r="D374" s="319"/>
      <c r="E374" s="319"/>
      <c r="F374" s="327"/>
      <c r="G374" s="321"/>
      <c r="H374" s="342"/>
      <c r="I374" s="262"/>
    </row>
    <row r="375" spans="1:11" ht="16.149999999999999" customHeight="1" thickBot="1" x14ac:dyDescent="0.3">
      <c r="A375" s="112"/>
      <c r="B375" s="322" t="s">
        <v>447</v>
      </c>
      <c r="C375" s="322"/>
      <c r="D375" s="322"/>
      <c r="E375" s="322"/>
      <c r="F375" s="323">
        <f>SUM(F357:F374)</f>
        <v>0</v>
      </c>
      <c r="G375" s="324">
        <f>Specifikation!K793</f>
        <v>0</v>
      </c>
      <c r="H375" s="347">
        <f>F375-G375</f>
        <v>0</v>
      </c>
      <c r="I375" s="348">
        <f>IF(G375=0,0,H375/G375)</f>
        <v>0</v>
      </c>
      <c r="K375" s="18">
        <f>SUM(G357:G374)</f>
        <v>0</v>
      </c>
    </row>
    <row r="376" spans="1:11" ht="13.5" x14ac:dyDescent="0.25">
      <c r="A376" s="101"/>
      <c r="B376" s="316"/>
      <c r="C376" s="316"/>
      <c r="D376" s="316"/>
      <c r="E376" s="316"/>
      <c r="F376" s="521"/>
      <c r="G376" s="318"/>
      <c r="H376" s="318"/>
      <c r="I376" s="179"/>
    </row>
    <row r="377" spans="1:11" ht="13.5" x14ac:dyDescent="0.25">
      <c r="A377" s="101" t="str">
        <f>Specifikation!A795</f>
        <v>21</v>
      </c>
      <c r="B377" s="325" t="s">
        <v>449</v>
      </c>
      <c r="C377" s="325"/>
      <c r="D377" s="325"/>
      <c r="E377" s="325"/>
      <c r="F377" s="522"/>
      <c r="G377" s="326"/>
      <c r="H377" s="326"/>
      <c r="I377" s="268"/>
    </row>
    <row r="378" spans="1:11" ht="13.5" x14ac:dyDescent="0.25">
      <c r="A378" s="101"/>
      <c r="B378" s="265" t="s">
        <v>235</v>
      </c>
      <c r="C378" s="265"/>
      <c r="D378" s="265"/>
      <c r="E378" s="265"/>
      <c r="F378" s="327"/>
      <c r="G378" s="318"/>
      <c r="H378" s="317"/>
      <c r="I378" s="261"/>
    </row>
    <row r="379" spans="1:11" ht="13.5" x14ac:dyDescent="0.25">
      <c r="A379" s="101"/>
      <c r="B379" s="339" t="s">
        <v>450</v>
      </c>
      <c r="C379" s="265"/>
      <c r="D379" s="265"/>
      <c r="E379" s="265"/>
      <c r="F379" s="327"/>
      <c r="G379" s="318">
        <f>Specifikation!H797</f>
        <v>0</v>
      </c>
      <c r="H379" s="317"/>
      <c r="I379" s="261"/>
    </row>
    <row r="380" spans="1:11" ht="13.5" x14ac:dyDescent="0.25">
      <c r="A380" s="101"/>
      <c r="B380" s="339" t="s">
        <v>558</v>
      </c>
      <c r="C380" s="316"/>
      <c r="D380" s="316"/>
      <c r="E380" s="316"/>
      <c r="F380" s="327"/>
      <c r="G380" s="318">
        <f>Specifikation!H798</f>
        <v>0</v>
      </c>
      <c r="H380" s="317"/>
      <c r="I380" s="261"/>
    </row>
    <row r="381" spans="1:11" ht="13.5" x14ac:dyDescent="0.25">
      <c r="A381" s="101"/>
      <c r="B381" s="339" t="s">
        <v>452</v>
      </c>
      <c r="C381" s="265"/>
      <c r="D381" s="265"/>
      <c r="E381" s="265"/>
      <c r="F381" s="327"/>
      <c r="G381" s="318">
        <f>Specifikation!H799</f>
        <v>0</v>
      </c>
      <c r="H381" s="317"/>
      <c r="I381" s="261"/>
    </row>
    <row r="382" spans="1:11" ht="13.5" x14ac:dyDescent="0.25">
      <c r="A382" s="101"/>
      <c r="B382" s="265" t="s">
        <v>453</v>
      </c>
      <c r="C382" s="265"/>
      <c r="D382" s="265"/>
      <c r="E382" s="265"/>
      <c r="F382" s="327"/>
      <c r="G382" s="318">
        <f>Specifikation!H800</f>
        <v>0</v>
      </c>
      <c r="H382" s="317"/>
      <c r="I382" s="261"/>
    </row>
    <row r="383" spans="1:11" ht="13.5" x14ac:dyDescent="0.25">
      <c r="A383" s="101"/>
      <c r="B383" s="265" t="s">
        <v>138</v>
      </c>
      <c r="C383" s="265"/>
      <c r="D383" s="265"/>
      <c r="E383" s="265"/>
      <c r="F383" s="327"/>
      <c r="G383" s="318">
        <f>Specifikation!H801</f>
        <v>0</v>
      </c>
      <c r="H383" s="317"/>
      <c r="I383" s="261"/>
    </row>
    <row r="384" spans="1:11" ht="13.5" customHeight="1" x14ac:dyDescent="0.25">
      <c r="A384" s="101"/>
      <c r="B384" s="265" t="s">
        <v>454</v>
      </c>
      <c r="C384" s="265"/>
      <c r="D384" s="265"/>
      <c r="E384" s="265"/>
      <c r="F384" s="327"/>
      <c r="G384" s="318">
        <f>Specifikation!H802</f>
        <v>0</v>
      </c>
      <c r="H384" s="317"/>
      <c r="I384" s="261"/>
    </row>
    <row r="385" spans="1:12" ht="13.5" x14ac:dyDescent="0.25">
      <c r="A385" s="101"/>
      <c r="B385" s="265" t="s">
        <v>137</v>
      </c>
      <c r="C385" s="265"/>
      <c r="D385" s="265"/>
      <c r="E385" s="265"/>
      <c r="F385" s="327"/>
      <c r="G385" s="318">
        <f>Specifikation!H803</f>
        <v>0</v>
      </c>
      <c r="H385" s="317"/>
      <c r="I385" s="261"/>
    </row>
    <row r="386" spans="1:12" ht="13.5" x14ac:dyDescent="0.25">
      <c r="A386" s="101"/>
      <c r="B386" s="265" t="s">
        <v>455</v>
      </c>
      <c r="C386" s="265"/>
      <c r="D386" s="265"/>
      <c r="E386" s="265"/>
      <c r="F386" s="327"/>
      <c r="G386" s="318">
        <f>Specifikation!H804</f>
        <v>0</v>
      </c>
      <c r="H386" s="317"/>
      <c r="I386" s="261"/>
    </row>
    <row r="387" spans="1:12" ht="14.25" thickBot="1" x14ac:dyDescent="0.3">
      <c r="A387" s="112"/>
      <c r="B387" s="319" t="s">
        <v>69</v>
      </c>
      <c r="C387" s="319"/>
      <c r="D387" s="319"/>
      <c r="E387" s="319"/>
      <c r="F387" s="327"/>
      <c r="G387" s="321">
        <f>Specifikation!H805</f>
        <v>0</v>
      </c>
      <c r="H387" s="320"/>
      <c r="I387" s="262"/>
    </row>
    <row r="388" spans="1:12" ht="16.149999999999999" customHeight="1" thickBot="1" x14ac:dyDescent="0.3">
      <c r="A388" s="101"/>
      <c r="B388" s="316" t="s">
        <v>456</v>
      </c>
      <c r="C388" s="316"/>
      <c r="D388" s="316"/>
      <c r="E388" s="316"/>
      <c r="F388" s="520">
        <f>SUM(F378:F387)</f>
        <v>0</v>
      </c>
      <c r="G388" s="324">
        <f>Specifikation!K806</f>
        <v>0</v>
      </c>
      <c r="H388" s="347">
        <f>F388-G388</f>
        <v>0</v>
      </c>
      <c r="I388" s="348">
        <f>IF(G388=0,0,H388/G388)</f>
        <v>0</v>
      </c>
      <c r="K388" s="18">
        <f>SUM(G379:G387)</f>
        <v>0</v>
      </c>
    </row>
    <row r="389" spans="1:12" ht="16.149999999999999" customHeight="1" thickBot="1" x14ac:dyDescent="0.3">
      <c r="A389" s="118"/>
      <c r="B389" s="340" t="s">
        <v>457</v>
      </c>
      <c r="C389" s="340"/>
      <c r="D389" s="340"/>
      <c r="E389" s="340"/>
      <c r="F389" s="336">
        <f>F388+F375+F354</f>
        <v>0</v>
      </c>
      <c r="G389" s="337">
        <f>Specifikation!K807</f>
        <v>0</v>
      </c>
      <c r="H389" s="336">
        <f>F389-G389</f>
        <v>0</v>
      </c>
      <c r="I389" s="264">
        <f>IF(G389=0,0,H389/G389)</f>
        <v>0</v>
      </c>
      <c r="K389" s="18">
        <f>SUM(K354:K388)</f>
        <v>0</v>
      </c>
    </row>
    <row r="390" spans="1:12" x14ac:dyDescent="0.2">
      <c r="H390" s="345"/>
      <c r="I390" s="270"/>
    </row>
    <row r="391" spans="1:12" ht="16.149999999999999" customHeight="1" x14ac:dyDescent="0.25">
      <c r="B391" s="544" t="s">
        <v>458</v>
      </c>
      <c r="C391" s="574"/>
      <c r="D391" s="574"/>
      <c r="E391" s="574"/>
      <c r="F391" s="524">
        <f>F95</f>
        <v>0</v>
      </c>
      <c r="G391" s="569">
        <f>Specifikation!I809</f>
        <v>0</v>
      </c>
      <c r="H391" s="346">
        <f>F391-G391</f>
        <v>0</v>
      </c>
      <c r="I391" s="269">
        <f>IF(G391=0,0,H391/G391)</f>
        <v>0</v>
      </c>
      <c r="J391" s="86"/>
      <c r="K391" s="87"/>
    </row>
    <row r="392" spans="1:12" ht="16.149999999999999" customHeight="1" x14ac:dyDescent="0.25">
      <c r="B392" s="544" t="s">
        <v>459</v>
      </c>
      <c r="C392" s="575"/>
      <c r="D392" s="575"/>
      <c r="E392" s="575"/>
      <c r="F392" s="524">
        <f>F389+F344+F280</f>
        <v>0</v>
      </c>
      <c r="G392" s="569">
        <f>Specifikation!I810</f>
        <v>0</v>
      </c>
      <c r="H392" s="346">
        <f>F392-G392</f>
        <v>0</v>
      </c>
      <c r="I392" s="269">
        <f>IF(G392=0,0,H392/G392)</f>
        <v>0</v>
      </c>
      <c r="J392" s="86"/>
      <c r="K392" s="87">
        <f>K389+K344+K280</f>
        <v>0</v>
      </c>
      <c r="L392" s="289"/>
    </row>
    <row r="393" spans="1:12" ht="16.149999999999999" customHeight="1" x14ac:dyDescent="0.25">
      <c r="B393" s="545" t="s">
        <v>559</v>
      </c>
      <c r="C393" s="576"/>
      <c r="D393" s="577" t="s">
        <v>560</v>
      </c>
      <c r="E393" s="271">
        <f>Specifikation!G811</f>
        <v>0.05</v>
      </c>
      <c r="F393" s="629">
        <f>(F$391+F$392)*E393</f>
        <v>0</v>
      </c>
      <c r="G393" s="570">
        <f>Specifikation!I811</f>
        <v>0</v>
      </c>
      <c r="H393" s="349">
        <f>F393-G393</f>
        <v>0</v>
      </c>
      <c r="I393" s="350">
        <f>IF(G393=0,0,H393/G393)</f>
        <v>0</v>
      </c>
      <c r="J393" s="86"/>
      <c r="K393" s="93"/>
    </row>
    <row r="394" spans="1:12" ht="16.149999999999999" customHeight="1" x14ac:dyDescent="0.25">
      <c r="B394" s="546" t="s">
        <v>561</v>
      </c>
      <c r="C394" s="558"/>
      <c r="D394" s="559"/>
      <c r="E394" s="578">
        <f>Specifikation!G812</f>
        <v>0.1</v>
      </c>
      <c r="F394" s="601">
        <v>0</v>
      </c>
      <c r="G394" s="571">
        <f>Specifikation!I812</f>
        <v>0</v>
      </c>
      <c r="H394" s="349">
        <f>F394-G394</f>
        <v>0</v>
      </c>
      <c r="I394" s="350">
        <f>IF(G394=0,0,H394/G394)</f>
        <v>0</v>
      </c>
      <c r="J394" s="86"/>
      <c r="K394" s="93"/>
    </row>
    <row r="395" spans="1:12" ht="16.149999999999999" customHeight="1" x14ac:dyDescent="0.25">
      <c r="B395" s="544" t="s">
        <v>462</v>
      </c>
      <c r="C395" s="575"/>
      <c r="D395" s="575"/>
      <c r="E395" s="575"/>
      <c r="F395" s="524">
        <f>SUM(F391:F394)</f>
        <v>0</v>
      </c>
      <c r="G395" s="569">
        <f>Specifikation!I813</f>
        <v>0</v>
      </c>
      <c r="H395" s="346">
        <f>F395-G395</f>
        <v>0</v>
      </c>
      <c r="I395" s="269">
        <f>IF(G395=0,0,H395/G395)</f>
        <v>0</v>
      </c>
      <c r="J395" s="86"/>
      <c r="K395" s="93"/>
    </row>
  </sheetData>
  <sheetProtection sheet="1" objects="1" scenarios="1"/>
  <mergeCells count="2">
    <mergeCell ref="B357:C357"/>
    <mergeCell ref="B358:C358"/>
  </mergeCells>
  <phoneticPr fontId="0" type="noConversion"/>
  <pageMargins left="0.78740157480314965" right="0" top="0.59055118110236227" bottom="0.59055118110236227" header="0.51181102362204722" footer="0.51181102362204722"/>
  <pageSetup paperSize="9" orientation="portrait" r:id="rId1"/>
  <headerFooter alignWithMargins="0">
    <oddHeader xml:space="preserve">&amp;R&amp;"Arial Narrow,Lihavoitu"&amp;9&amp;P/&amp;N&amp;9&amp;"Arial,Normaali"
</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5"/>
  <sheetViews>
    <sheetView zoomScaleNormal="100" workbookViewId="0">
      <selection activeCell="A43" sqref="A43"/>
    </sheetView>
  </sheetViews>
  <sheetFormatPr defaultColWidth="9.28515625" defaultRowHeight="13.5" x14ac:dyDescent="0.25"/>
  <cols>
    <col min="1" max="1" width="2.28515625" style="46" customWidth="1"/>
    <col min="2" max="2" width="29.42578125" style="46" customWidth="1"/>
    <col min="3" max="5" width="10.7109375" style="46" customWidth="1"/>
    <col min="6" max="16384" width="9.28515625" style="46"/>
  </cols>
  <sheetData>
    <row r="1" spans="1:6" ht="15.75" x14ac:dyDescent="0.25">
      <c r="B1" s="561" t="s">
        <v>562</v>
      </c>
      <c r="C1" s="180"/>
    </row>
    <row r="2" spans="1:6" x14ac:dyDescent="0.25">
      <c r="B2" s="536"/>
      <c r="C2" s="180"/>
    </row>
    <row r="3" spans="1:6" x14ac:dyDescent="0.25">
      <c r="B3" s="562" t="s">
        <v>62</v>
      </c>
      <c r="C3" s="605">
        <f>Specifikation!C2</f>
        <v>0</v>
      </c>
    </row>
    <row r="4" spans="1:6" x14ac:dyDescent="0.25">
      <c r="B4" s="562" t="s">
        <v>63</v>
      </c>
      <c r="C4" s="605">
        <f>Specifikation!C3</f>
        <v>0</v>
      </c>
    </row>
    <row r="5" spans="1:6" ht="14.25" thickBot="1" x14ac:dyDescent="0.3">
      <c r="B5" s="180"/>
      <c r="C5" s="180"/>
    </row>
    <row r="6" spans="1:6" x14ac:dyDescent="0.25">
      <c r="B6" s="563" t="s">
        <v>515</v>
      </c>
      <c r="C6" s="187" t="s">
        <v>516</v>
      </c>
      <c r="D6" s="187" t="s">
        <v>519</v>
      </c>
      <c r="E6" s="525" t="s">
        <v>520</v>
      </c>
      <c r="F6" s="188" t="s">
        <v>520</v>
      </c>
    </row>
    <row r="7" spans="1:6" x14ac:dyDescent="0.25">
      <c r="B7" s="564"/>
      <c r="C7" s="189" t="s">
        <v>521</v>
      </c>
      <c r="D7" s="189"/>
      <c r="E7" s="526" t="s">
        <v>523</v>
      </c>
      <c r="F7" s="530" t="s">
        <v>547</v>
      </c>
    </row>
    <row r="8" spans="1:6" ht="15" customHeight="1" x14ac:dyDescent="0.25">
      <c r="B8" s="203" t="s">
        <v>494</v>
      </c>
      <c r="C8" s="191">
        <f>'Slutredovisning Specifikation'!F95</f>
        <v>0</v>
      </c>
      <c r="D8" s="191">
        <f>Specifikation!K148</f>
        <v>0</v>
      </c>
      <c r="E8" s="191">
        <f t="shared" ref="E8:E31" si="0">+C8-D8</f>
        <v>0</v>
      </c>
      <c r="F8" s="533">
        <f>IF(D8=0,0,E8/D8)</f>
        <v>0</v>
      </c>
    </row>
    <row r="9" spans="1:6" ht="15" customHeight="1" x14ac:dyDescent="0.25">
      <c r="B9" s="203" t="s">
        <v>495</v>
      </c>
      <c r="C9" s="191">
        <f>'Slutredovisning Specifikation'!F179</f>
        <v>0</v>
      </c>
      <c r="D9" s="191">
        <f>Specifikation!K371</f>
        <v>0</v>
      </c>
      <c r="E9" s="191">
        <f t="shared" si="0"/>
        <v>0</v>
      </c>
      <c r="F9" s="533">
        <f t="shared" ref="F9:F32" si="1">IF(D9=0,0,E9/D9)</f>
        <v>0</v>
      </c>
    </row>
    <row r="10" spans="1:6" ht="15" customHeight="1" x14ac:dyDescent="0.25">
      <c r="B10" s="204" t="s">
        <v>220</v>
      </c>
      <c r="C10" s="191">
        <f>'Slutredovisning Specifikation'!F187</f>
        <v>0</v>
      </c>
      <c r="D10" s="191">
        <f>Specifikation!K412</f>
        <v>0</v>
      </c>
      <c r="E10" s="191">
        <f t="shared" si="0"/>
        <v>0</v>
      </c>
      <c r="F10" s="533">
        <f t="shared" si="1"/>
        <v>0</v>
      </c>
    </row>
    <row r="11" spans="1:6" ht="15" customHeight="1" x14ac:dyDescent="0.25">
      <c r="B11" s="203" t="s">
        <v>496</v>
      </c>
      <c r="C11" s="191">
        <f>'Slutredovisning Specifikation'!F203</f>
        <v>0</v>
      </c>
      <c r="D11" s="191">
        <f>Specifikation!K444</f>
        <v>0</v>
      </c>
      <c r="E11" s="191">
        <f t="shared" si="0"/>
        <v>0</v>
      </c>
      <c r="F11" s="533">
        <f t="shared" si="1"/>
        <v>0</v>
      </c>
    </row>
    <row r="12" spans="1:6" ht="15" customHeight="1" x14ac:dyDescent="0.25">
      <c r="B12" s="203" t="s">
        <v>497</v>
      </c>
      <c r="C12" s="191">
        <f>'Slutredovisning Specifikation'!F215</f>
        <v>0</v>
      </c>
      <c r="D12" s="191">
        <f>Specifikation!K465</f>
        <v>0</v>
      </c>
      <c r="E12" s="191">
        <f t="shared" si="0"/>
        <v>0</v>
      </c>
      <c r="F12" s="533">
        <f t="shared" si="1"/>
        <v>0</v>
      </c>
    </row>
    <row r="13" spans="1:6" ht="15" customHeight="1" x14ac:dyDescent="0.25">
      <c r="B13" s="203" t="s">
        <v>198</v>
      </c>
      <c r="C13" s="191">
        <f>'Slutredovisning Specifikation'!F224</f>
        <v>0</v>
      </c>
      <c r="D13" s="191">
        <f>Specifikation!K480</f>
        <v>0</v>
      </c>
      <c r="E13" s="191">
        <f t="shared" si="0"/>
        <v>0</v>
      </c>
      <c r="F13" s="533">
        <f t="shared" si="1"/>
        <v>0</v>
      </c>
    </row>
    <row r="14" spans="1:6" ht="15" customHeight="1" x14ac:dyDescent="0.25">
      <c r="B14" s="203" t="s">
        <v>498</v>
      </c>
      <c r="C14" s="191">
        <f>'Slutredovisning Specifikation'!F231</f>
        <v>0</v>
      </c>
      <c r="D14" s="191">
        <f>Specifikation!K491</f>
        <v>0</v>
      </c>
      <c r="E14" s="191">
        <f t="shared" si="0"/>
        <v>0</v>
      </c>
      <c r="F14" s="533">
        <f t="shared" si="1"/>
        <v>0</v>
      </c>
    </row>
    <row r="15" spans="1:6" ht="15" customHeight="1" x14ac:dyDescent="0.25">
      <c r="B15" s="203" t="s">
        <v>499</v>
      </c>
      <c r="C15" s="191">
        <f>'Slutredovisning Specifikation'!F249</f>
        <v>0</v>
      </c>
      <c r="D15" s="191">
        <f>Specifikation!K524</f>
        <v>0</v>
      </c>
      <c r="E15" s="191">
        <f t="shared" si="0"/>
        <v>0</v>
      </c>
      <c r="F15" s="533">
        <f t="shared" si="1"/>
        <v>0</v>
      </c>
    </row>
    <row r="16" spans="1:6" ht="15" customHeight="1" x14ac:dyDescent="0.25">
      <c r="B16" s="203" t="s">
        <v>500</v>
      </c>
      <c r="C16" s="191">
        <f>'Slutredovisning Specifikation'!F261</f>
        <v>0</v>
      </c>
      <c r="D16" s="191">
        <f>Specifikation!K591</f>
        <v>0</v>
      </c>
      <c r="E16" s="191">
        <f t="shared" si="0"/>
        <v>0</v>
      </c>
      <c r="F16" s="533">
        <f t="shared" si="1"/>
        <v>0</v>
      </c>
    </row>
    <row r="17" spans="2:8" ht="15" customHeight="1" x14ac:dyDescent="0.25">
      <c r="B17" s="203" t="s">
        <v>501</v>
      </c>
      <c r="C17" s="191">
        <f>'Slutredovisning Specifikation'!F269</f>
        <v>0</v>
      </c>
      <c r="D17" s="191">
        <f>Specifikation!K606</f>
        <v>0</v>
      </c>
      <c r="E17" s="191">
        <f t="shared" si="0"/>
        <v>0</v>
      </c>
      <c r="F17" s="533">
        <f t="shared" si="1"/>
        <v>0</v>
      </c>
    </row>
    <row r="18" spans="2:8" ht="15" customHeight="1" x14ac:dyDescent="0.25">
      <c r="B18" s="203" t="s">
        <v>524</v>
      </c>
      <c r="C18" s="191">
        <f>'Slutredovisning Specifikation'!F279</f>
        <v>0</v>
      </c>
      <c r="D18" s="191">
        <f>Specifikation!K621</f>
        <v>0</v>
      </c>
      <c r="E18" s="191">
        <f t="shared" si="0"/>
        <v>0</v>
      </c>
      <c r="F18" s="533">
        <f t="shared" si="1"/>
        <v>0</v>
      </c>
    </row>
    <row r="19" spans="2:8" ht="15" customHeight="1" x14ac:dyDescent="0.25">
      <c r="B19" s="203" t="s">
        <v>503</v>
      </c>
      <c r="C19" s="191">
        <f>'Slutredovisning Specifikation'!F298</f>
        <v>0</v>
      </c>
      <c r="D19" s="191">
        <f>Specifikation!K662</f>
        <v>0</v>
      </c>
      <c r="E19" s="191">
        <f t="shared" si="0"/>
        <v>0</v>
      </c>
      <c r="F19" s="533">
        <f t="shared" si="1"/>
        <v>0</v>
      </c>
    </row>
    <row r="20" spans="2:8" ht="15" customHeight="1" x14ac:dyDescent="0.25">
      <c r="B20" s="203" t="s">
        <v>504</v>
      </c>
      <c r="C20" s="191">
        <f>'Slutredovisning Specifikation'!F320</f>
        <v>0</v>
      </c>
      <c r="D20" s="191">
        <f>Specifikation!K703</f>
        <v>0</v>
      </c>
      <c r="E20" s="191">
        <f t="shared" si="0"/>
        <v>0</v>
      </c>
      <c r="F20" s="533">
        <f t="shared" si="1"/>
        <v>0</v>
      </c>
    </row>
    <row r="21" spans="2:8" ht="15" customHeight="1" x14ac:dyDescent="0.25">
      <c r="B21" s="205" t="s">
        <v>505</v>
      </c>
      <c r="C21" s="191">
        <f>'Slutredovisning Specifikation'!F338</f>
        <v>0</v>
      </c>
      <c r="D21" s="191">
        <f>Specifikation!K735</f>
        <v>0</v>
      </c>
      <c r="E21" s="191">
        <f t="shared" si="0"/>
        <v>0</v>
      </c>
      <c r="F21" s="533">
        <f t="shared" si="1"/>
        <v>0</v>
      </c>
    </row>
    <row r="22" spans="2:8" ht="15" customHeight="1" x14ac:dyDescent="0.25">
      <c r="B22" s="203" t="s">
        <v>506</v>
      </c>
      <c r="C22" s="191">
        <f>'Slutredovisning Specifikation'!F343</f>
        <v>0</v>
      </c>
      <c r="D22" s="191">
        <f>Specifikation!K741</f>
        <v>0</v>
      </c>
      <c r="E22" s="191">
        <f t="shared" si="0"/>
        <v>0</v>
      </c>
      <c r="F22" s="533">
        <f t="shared" si="1"/>
        <v>0</v>
      </c>
    </row>
    <row r="23" spans="2:8" ht="15" customHeight="1" x14ac:dyDescent="0.25">
      <c r="B23" s="203" t="s">
        <v>507</v>
      </c>
      <c r="C23" s="191">
        <f>'Slutredovisning Specifikation'!F354</f>
        <v>0</v>
      </c>
      <c r="D23" s="191">
        <f>Specifikation!K766</f>
        <v>0</v>
      </c>
      <c r="E23" s="191">
        <f t="shared" si="0"/>
        <v>0</v>
      </c>
      <c r="F23" s="533">
        <f t="shared" si="1"/>
        <v>0</v>
      </c>
    </row>
    <row r="24" spans="2:8" ht="15" customHeight="1" x14ac:dyDescent="0.25">
      <c r="B24" s="203" t="s">
        <v>508</v>
      </c>
      <c r="C24" s="191">
        <f>'Slutredovisning Specifikation'!F375</f>
        <v>0</v>
      </c>
      <c r="D24" s="191">
        <f>Specifikation!K793</f>
        <v>0</v>
      </c>
      <c r="E24" s="191">
        <f t="shared" si="0"/>
        <v>0</v>
      </c>
      <c r="F24" s="533">
        <f t="shared" si="1"/>
        <v>0</v>
      </c>
    </row>
    <row r="25" spans="2:8" ht="15" customHeight="1" x14ac:dyDescent="0.25">
      <c r="B25" s="203" t="s">
        <v>509</v>
      </c>
      <c r="C25" s="191">
        <f>'Slutredovisning Specifikation'!F388</f>
        <v>0</v>
      </c>
      <c r="D25" s="191">
        <f>Specifikation!K806</f>
        <v>0</v>
      </c>
      <c r="E25" s="191">
        <f t="shared" si="0"/>
        <v>0</v>
      </c>
      <c r="F25" s="533">
        <f t="shared" si="1"/>
        <v>0</v>
      </c>
      <c r="H25" s="600"/>
    </row>
    <row r="26" spans="2:8" s="47" customFormat="1" ht="15" customHeight="1" x14ac:dyDescent="0.25">
      <c r="B26" s="565" t="s">
        <v>525</v>
      </c>
      <c r="C26" s="193">
        <f>+C8</f>
        <v>0</v>
      </c>
      <c r="D26" s="193">
        <f>+D8</f>
        <v>0</v>
      </c>
      <c r="E26" s="527">
        <f t="shared" si="0"/>
        <v>0</v>
      </c>
      <c r="F26" s="534">
        <f t="shared" si="1"/>
        <v>0</v>
      </c>
    </row>
    <row r="27" spans="2:8" s="47" customFormat="1" ht="15" customHeight="1" x14ac:dyDescent="0.25">
      <c r="B27" s="565" t="s">
        <v>479</v>
      </c>
      <c r="C27" s="193">
        <f>SUM(C9:C18)</f>
        <v>0</v>
      </c>
      <c r="D27" s="193">
        <f>SUM(D9:D18)</f>
        <v>0</v>
      </c>
      <c r="E27" s="527">
        <f t="shared" si="0"/>
        <v>0</v>
      </c>
      <c r="F27" s="534">
        <f t="shared" si="1"/>
        <v>0</v>
      </c>
      <c r="G27" s="376"/>
    </row>
    <row r="28" spans="2:8" s="47" customFormat="1" ht="15" customHeight="1" x14ac:dyDescent="0.25">
      <c r="B28" s="565" t="s">
        <v>480</v>
      </c>
      <c r="C28" s="193">
        <f>SUM(C19:C22)</f>
        <v>0</v>
      </c>
      <c r="D28" s="193">
        <f>SUM(D19:D22)</f>
        <v>0</v>
      </c>
      <c r="E28" s="527">
        <f t="shared" si="0"/>
        <v>0</v>
      </c>
      <c r="F28" s="534">
        <f t="shared" si="1"/>
        <v>0</v>
      </c>
    </row>
    <row r="29" spans="2:8" s="47" customFormat="1" ht="15" customHeight="1" x14ac:dyDescent="0.25">
      <c r="B29" s="566" t="s">
        <v>481</v>
      </c>
      <c r="C29" s="193">
        <f>SUM(C23:C25)</f>
        <v>0</v>
      </c>
      <c r="D29" s="193">
        <f>SUM(D23:D25)</f>
        <v>0</v>
      </c>
      <c r="E29" s="528">
        <f t="shared" si="0"/>
        <v>0</v>
      </c>
      <c r="F29" s="534">
        <f t="shared" si="1"/>
        <v>0</v>
      </c>
      <c r="G29" s="376"/>
    </row>
    <row r="30" spans="2:8" ht="15" customHeight="1" x14ac:dyDescent="0.25">
      <c r="B30" s="377" t="s">
        <v>526</v>
      </c>
      <c r="C30" s="385">
        <f>'Slutredovisning Specifikation'!F393</f>
        <v>0</v>
      </c>
      <c r="D30" s="191">
        <f>Specifikation!I811</f>
        <v>0</v>
      </c>
      <c r="E30" s="191">
        <f t="shared" si="0"/>
        <v>0</v>
      </c>
      <c r="F30" s="533">
        <f t="shared" si="1"/>
        <v>0</v>
      </c>
    </row>
    <row r="31" spans="2:8" ht="15" customHeight="1" thickBot="1" x14ac:dyDescent="0.3">
      <c r="B31" s="378" t="s">
        <v>527</v>
      </c>
      <c r="C31" s="379">
        <f>'Slutredovisning Specifikation'!F394</f>
        <v>0</v>
      </c>
      <c r="D31" s="191">
        <f>Specifikation!I812</f>
        <v>0</v>
      </c>
      <c r="E31" s="191">
        <f t="shared" si="0"/>
        <v>0</v>
      </c>
      <c r="F31" s="533">
        <f t="shared" si="1"/>
        <v>0</v>
      </c>
    </row>
    <row r="32" spans="2:8" ht="18" customHeight="1" thickBot="1" x14ac:dyDescent="0.35">
      <c r="B32" s="383" t="s">
        <v>528</v>
      </c>
      <c r="C32" s="195">
        <f>SUM(C26:C31)</f>
        <v>0</v>
      </c>
      <c r="D32" s="195">
        <f>SUM(D26:D31)</f>
        <v>0</v>
      </c>
      <c r="E32" s="195">
        <f>SUM(E26:E31)</f>
        <v>0</v>
      </c>
      <c r="F32" s="529">
        <f t="shared" si="1"/>
        <v>0</v>
      </c>
    </row>
    <row r="33" spans="1:6" s="180" customFormat="1" ht="14.25" thickBot="1" x14ac:dyDescent="0.3">
      <c r="E33" s="536"/>
      <c r="F33" s="536"/>
    </row>
    <row r="34" spans="1:6" s="180" customFormat="1" ht="16.5" x14ac:dyDescent="0.3">
      <c r="B34" s="198" t="s">
        <v>529</v>
      </c>
      <c r="C34" s="182" t="s">
        <v>530</v>
      </c>
      <c r="D34" s="182" t="s">
        <v>563</v>
      </c>
      <c r="E34" s="525" t="s">
        <v>520</v>
      </c>
      <c r="F34" s="531" t="s">
        <v>520</v>
      </c>
    </row>
    <row r="35" spans="1:6" s="180" customFormat="1" x14ac:dyDescent="0.25">
      <c r="B35" s="202"/>
      <c r="C35" s="184"/>
      <c r="D35" s="184"/>
      <c r="E35" s="526" t="s">
        <v>523</v>
      </c>
      <c r="F35" s="532" t="s">
        <v>547</v>
      </c>
    </row>
    <row r="36" spans="1:6" s="180" customFormat="1" ht="15" customHeight="1" x14ac:dyDescent="0.25">
      <c r="B36" s="206"/>
      <c r="C36" s="186"/>
      <c r="D36" s="186"/>
      <c r="E36" s="385">
        <f>+C36-D36</f>
        <v>0</v>
      </c>
      <c r="F36" s="533">
        <f t="shared" ref="F36:F44" si="2">IF(D36=0,0,E36/D36)</f>
        <v>0</v>
      </c>
    </row>
    <row r="37" spans="1:6" s="180" customFormat="1" ht="15" customHeight="1" x14ac:dyDescent="0.25">
      <c r="B37" s="206"/>
      <c r="C37" s="186"/>
      <c r="D37" s="186"/>
      <c r="E37" s="385">
        <f t="shared" ref="E37:E43" si="3">+C37-D37</f>
        <v>0</v>
      </c>
      <c r="F37" s="533">
        <f t="shared" si="2"/>
        <v>0</v>
      </c>
    </row>
    <row r="38" spans="1:6" s="180" customFormat="1" ht="15" customHeight="1" x14ac:dyDescent="0.25">
      <c r="B38" s="206"/>
      <c r="C38" s="186"/>
      <c r="D38" s="186"/>
      <c r="E38" s="385">
        <f t="shared" si="3"/>
        <v>0</v>
      </c>
      <c r="F38" s="533">
        <f t="shared" si="2"/>
        <v>0</v>
      </c>
    </row>
    <row r="39" spans="1:6" s="180" customFormat="1" ht="15" customHeight="1" x14ac:dyDescent="0.25">
      <c r="B39" s="206"/>
      <c r="C39" s="186"/>
      <c r="D39" s="186"/>
      <c r="E39" s="385">
        <f t="shared" si="3"/>
        <v>0</v>
      </c>
      <c r="F39" s="533">
        <f t="shared" si="2"/>
        <v>0</v>
      </c>
    </row>
    <row r="40" spans="1:6" s="180" customFormat="1" ht="15" customHeight="1" x14ac:dyDescent="0.25">
      <c r="B40" s="206"/>
      <c r="C40" s="186"/>
      <c r="D40" s="186"/>
      <c r="E40" s="385">
        <f t="shared" si="3"/>
        <v>0</v>
      </c>
      <c r="F40" s="533">
        <f t="shared" si="2"/>
        <v>0</v>
      </c>
    </row>
    <row r="41" spans="1:6" s="180" customFormat="1" ht="15" customHeight="1" x14ac:dyDescent="0.25">
      <c r="B41" s="206"/>
      <c r="C41" s="186"/>
      <c r="D41" s="186"/>
      <c r="E41" s="385">
        <f t="shared" si="3"/>
        <v>0</v>
      </c>
      <c r="F41" s="533">
        <f t="shared" si="2"/>
        <v>0</v>
      </c>
    </row>
    <row r="42" spans="1:6" s="180" customFormat="1" ht="15" customHeight="1" x14ac:dyDescent="0.25">
      <c r="A42" s="556"/>
      <c r="B42" s="206"/>
      <c r="C42" s="186"/>
      <c r="D42" s="186"/>
      <c r="E42" s="385">
        <f t="shared" si="3"/>
        <v>0</v>
      </c>
      <c r="F42" s="533">
        <f t="shared" si="2"/>
        <v>0</v>
      </c>
    </row>
    <row r="43" spans="1:6" s="180" customFormat="1" ht="15" customHeight="1" thickBot="1" x14ac:dyDescent="0.3">
      <c r="A43" s="556"/>
      <c r="B43" s="207"/>
      <c r="C43" s="200"/>
      <c r="D43" s="200"/>
      <c r="E43" s="385">
        <f t="shared" si="3"/>
        <v>0</v>
      </c>
      <c r="F43" s="535">
        <f t="shared" si="2"/>
        <v>0</v>
      </c>
    </row>
    <row r="44" spans="1:6" s="201" customFormat="1" ht="18" customHeight="1" thickBot="1" x14ac:dyDescent="0.35">
      <c r="B44" s="197" t="s">
        <v>534</v>
      </c>
      <c r="C44" s="381">
        <f>SUM(C36:C43)</f>
        <v>0</v>
      </c>
      <c r="D44" s="381">
        <f>SUM(D36:D43)</f>
        <v>0</v>
      </c>
      <c r="E44" s="381">
        <f>SUM(E36:E43)</f>
        <v>0</v>
      </c>
      <c r="F44" s="529">
        <f t="shared" si="2"/>
        <v>0</v>
      </c>
    </row>
    <row r="45" spans="1:6" s="180" customFormat="1" x14ac:dyDescent="0.25"/>
    <row r="46" spans="1:6" s="180" customFormat="1" x14ac:dyDescent="0.25">
      <c r="B46" s="180" t="s">
        <v>535</v>
      </c>
    </row>
    <row r="47" spans="1:6" s="180" customFormat="1" x14ac:dyDescent="0.25"/>
    <row r="48" spans="1:6" s="180" customFormat="1" x14ac:dyDescent="0.25"/>
    <row r="49" spans="2:5" s="180" customFormat="1" x14ac:dyDescent="0.25">
      <c r="B49" s="180" t="s">
        <v>536</v>
      </c>
      <c r="C49" s="199"/>
      <c r="D49" s="199"/>
      <c r="E49" s="199"/>
    </row>
    <row r="50" spans="2:5" s="180" customFormat="1" x14ac:dyDescent="0.25">
      <c r="C50" s="180" t="s">
        <v>537</v>
      </c>
    </row>
    <row r="51" spans="2:5" s="180" customFormat="1" x14ac:dyDescent="0.25">
      <c r="B51" s="626" t="s">
        <v>564</v>
      </c>
    </row>
    <row r="52" spans="2:5" s="180" customFormat="1" x14ac:dyDescent="0.25">
      <c r="B52" s="627" t="s">
        <v>565</v>
      </c>
    </row>
    <row r="53" spans="2:5" s="180" customFormat="1" x14ac:dyDescent="0.25">
      <c r="B53" s="196" t="s">
        <v>566</v>
      </c>
    </row>
    <row r="54" spans="2:5" s="180" customFormat="1" x14ac:dyDescent="0.25">
      <c r="B54" s="628" t="s">
        <v>567</v>
      </c>
    </row>
    <row r="55" spans="2:5" s="180" customFormat="1" x14ac:dyDescent="0.25"/>
  </sheetData>
  <sheetProtection sheet="1" formatCells="0" insertRows="0" deleteRows="0"/>
  <phoneticPr fontId="8" type="noConversion"/>
  <pageMargins left="0.78740157480314965" right="0" top="0.59055118110236227" bottom="0" header="0.51181102362204722" footer="0.51181102362204722"/>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5"/>
  <sheetViews>
    <sheetView zoomScaleNormal="100" workbookViewId="0">
      <pane ySplit="5" topLeftCell="A6" activePane="bottomLeft" state="frozen"/>
      <selection pane="bottomLeft" activeCell="C2" sqref="C2"/>
    </sheetView>
  </sheetViews>
  <sheetFormatPr defaultColWidth="9.28515625" defaultRowHeight="12.75" x14ac:dyDescent="0.2"/>
  <cols>
    <col min="1" max="1" width="3.42578125" style="213" customWidth="1"/>
    <col min="2" max="2" width="21.5703125" style="276" customWidth="1"/>
    <col min="3" max="3" width="30.7109375" style="276" customWidth="1"/>
    <col min="4" max="4" width="6.7109375" style="276" customWidth="1"/>
    <col min="5" max="5" width="6.28515625" style="276" customWidth="1"/>
    <col min="6" max="6" width="5" style="276" customWidth="1"/>
    <col min="7" max="7" width="7" style="122" customWidth="1"/>
    <col min="8" max="8" width="8" style="353" customWidth="1"/>
    <col min="9" max="9" width="9.28515625" style="344"/>
    <col min="10" max="10" width="10.7109375" style="344" customWidth="1"/>
    <col min="11" max="11" width="15.42578125" style="276" hidden="1" customWidth="1"/>
    <col min="12" max="13" width="10.7109375" style="275" customWidth="1"/>
    <col min="14" max="16384" width="9.28515625" style="275"/>
  </cols>
  <sheetData>
    <row r="1" spans="1:17" ht="15.75" x14ac:dyDescent="0.25">
      <c r="A1" s="24"/>
      <c r="B1" s="486" t="s">
        <v>61</v>
      </c>
      <c r="C1" s="97"/>
      <c r="D1" s="121"/>
      <c r="E1" s="121"/>
      <c r="F1" s="121"/>
      <c r="G1" s="83"/>
      <c r="H1" s="352"/>
      <c r="I1" s="120"/>
      <c r="J1" s="120"/>
      <c r="K1" s="80"/>
      <c r="L1" s="4"/>
      <c r="M1" s="274"/>
      <c r="N1" s="274"/>
      <c r="O1" s="274"/>
      <c r="P1" s="274"/>
      <c r="Q1" s="274"/>
    </row>
    <row r="2" spans="1:17" ht="13.5" x14ac:dyDescent="0.25">
      <c r="A2" s="24"/>
      <c r="B2" s="224" t="s">
        <v>62</v>
      </c>
      <c r="C2" s="260"/>
      <c r="D2" s="121"/>
      <c r="E2" s="121"/>
      <c r="F2" s="121"/>
      <c r="G2" s="83"/>
      <c r="H2" s="352"/>
      <c r="I2" s="120"/>
      <c r="J2" s="120"/>
      <c r="K2" s="80"/>
      <c r="L2" s="4"/>
      <c r="M2" s="274"/>
      <c r="N2" s="274"/>
      <c r="O2" s="274"/>
      <c r="P2" s="274"/>
      <c r="Q2" s="274"/>
    </row>
    <row r="3" spans="1:17" ht="13.5" customHeight="1" x14ac:dyDescent="0.2">
      <c r="A3" s="24"/>
      <c r="B3" s="224" t="s">
        <v>63</v>
      </c>
      <c r="C3" s="279"/>
      <c r="D3" s="102" t="s">
        <v>64</v>
      </c>
      <c r="E3" s="91"/>
      <c r="F3" s="966">
        <f>Sammanfattning!H5</f>
        <v>0</v>
      </c>
      <c r="G3" s="966"/>
      <c r="I3" s="354"/>
      <c r="J3" s="354"/>
      <c r="K3" s="80"/>
      <c r="L3" s="4"/>
      <c r="M3" s="274"/>
      <c r="N3" s="274"/>
      <c r="O3" s="274"/>
      <c r="P3" s="274"/>
      <c r="Q3" s="274"/>
    </row>
    <row r="4" spans="1:17" x14ac:dyDescent="0.2">
      <c r="A4" s="24"/>
      <c r="B4" s="97"/>
      <c r="C4" s="97"/>
      <c r="D4" s="277"/>
      <c r="E4" s="277"/>
      <c r="F4" s="97"/>
      <c r="G4" s="91"/>
      <c r="H4" s="355"/>
      <c r="I4" s="354"/>
      <c r="J4" s="354"/>
      <c r="K4" s="80"/>
      <c r="L4" s="4"/>
      <c r="M4" s="274"/>
      <c r="N4" s="274"/>
      <c r="O4" s="274"/>
      <c r="P4" s="274"/>
      <c r="Q4" s="274"/>
    </row>
    <row r="5" spans="1:17" ht="15" customHeight="1" x14ac:dyDescent="0.25">
      <c r="A5" s="24"/>
      <c r="B5" s="98"/>
      <c r="C5" s="98"/>
      <c r="D5" s="609" t="s">
        <v>41</v>
      </c>
      <c r="E5" s="609" t="s">
        <v>42</v>
      </c>
      <c r="F5" s="609" t="s">
        <v>43</v>
      </c>
      <c r="G5" s="610" t="s">
        <v>44</v>
      </c>
      <c r="H5" s="401" t="s">
        <v>45</v>
      </c>
      <c r="I5" s="402" t="s">
        <v>46</v>
      </c>
      <c r="J5" s="226"/>
      <c r="K5" s="516"/>
      <c r="L5" s="4"/>
      <c r="M5" s="274"/>
      <c r="N5" s="274"/>
      <c r="O5" s="274"/>
      <c r="P5" s="274"/>
      <c r="Q5" s="274"/>
    </row>
    <row r="6" spans="1:17" x14ac:dyDescent="0.2">
      <c r="A6" s="116" t="s">
        <v>65</v>
      </c>
      <c r="B6" s="316" t="s">
        <v>66</v>
      </c>
      <c r="C6" s="278"/>
      <c r="D6" s="475"/>
      <c r="E6" s="287"/>
      <c r="F6" s="476"/>
      <c r="G6" s="474"/>
      <c r="H6" s="477"/>
      <c r="I6" s="478"/>
      <c r="J6" s="490"/>
      <c r="K6" s="218"/>
      <c r="L6" s="586"/>
      <c r="M6" s="274"/>
      <c r="N6" s="274"/>
      <c r="O6" s="274"/>
      <c r="P6" s="274"/>
      <c r="Q6" s="274"/>
    </row>
    <row r="7" spans="1:17" ht="15" x14ac:dyDescent="0.25">
      <c r="A7" s="25"/>
      <c r="B7" s="279" t="s">
        <v>658</v>
      </c>
      <c r="C7" s="279" t="s">
        <v>67</v>
      </c>
      <c r="D7" s="387"/>
      <c r="E7" s="79"/>
      <c r="F7" s="387"/>
      <c r="G7" s="78"/>
      <c r="H7" s="405">
        <f>IF(F7=0,D7*G7,D7*F7*G7)</f>
        <v>0</v>
      </c>
      <c r="I7" s="611"/>
      <c r="J7" s="356"/>
      <c r="K7" s="218"/>
      <c r="L7" s="900"/>
      <c r="M7" s="5"/>
      <c r="N7" s="5"/>
      <c r="O7" s="5"/>
      <c r="P7" s="901"/>
      <c r="Q7"/>
    </row>
    <row r="8" spans="1:17" ht="15" x14ac:dyDescent="0.25">
      <c r="A8" s="25"/>
      <c r="B8" s="279" t="s">
        <v>659</v>
      </c>
      <c r="C8" s="279" t="s">
        <v>67</v>
      </c>
      <c r="D8" s="387"/>
      <c r="E8" s="79"/>
      <c r="F8" s="387"/>
      <c r="G8" s="78"/>
      <c r="H8" s="405">
        <f>IF(F8=0,D8*G8,D8*F8*G8)</f>
        <v>0</v>
      </c>
      <c r="I8" s="394"/>
      <c r="J8" s="491"/>
      <c r="K8" s="218"/>
      <c r="L8" s="902"/>
      <c r="M8" s="5"/>
      <c r="N8" s="5"/>
      <c r="O8" s="5"/>
      <c r="P8" s="903"/>
      <c r="Q8"/>
    </row>
    <row r="9" spans="1:17" ht="13.5" x14ac:dyDescent="0.25">
      <c r="A9" s="25"/>
      <c r="B9" s="279" t="s">
        <v>68</v>
      </c>
      <c r="C9" s="279" t="s">
        <v>67</v>
      </c>
      <c r="D9" s="387"/>
      <c r="E9" s="79"/>
      <c r="F9" s="387"/>
      <c r="G9" s="78"/>
      <c r="H9" s="405">
        <f>IF(F9=0,D9*G9,D9*F9*G9)</f>
        <v>0</v>
      </c>
      <c r="I9" s="394"/>
      <c r="J9" s="491"/>
      <c r="K9" s="218"/>
      <c r="L9" s="900"/>
      <c r="M9" s="5"/>
      <c r="N9" s="5"/>
      <c r="O9" s="5"/>
      <c r="P9" s="5"/>
      <c r="Q9"/>
    </row>
    <row r="10" spans="1:17" ht="14.25" thickBot="1" x14ac:dyDescent="0.3">
      <c r="A10" s="210"/>
      <c r="B10" s="280" t="s">
        <v>69</v>
      </c>
      <c r="C10" s="280" t="s">
        <v>67</v>
      </c>
      <c r="D10" s="404"/>
      <c r="E10" s="123"/>
      <c r="F10" s="404"/>
      <c r="G10" s="427"/>
      <c r="H10" s="407">
        <f>IF(F10=0,D10*G10,D10*F10*G10)</f>
        <v>0</v>
      </c>
      <c r="I10" s="398">
        <f>SUM(H7:H10)</f>
        <v>0</v>
      </c>
      <c r="J10" s="356"/>
      <c r="K10" s="218"/>
      <c r="L10" s="900"/>
      <c r="M10" s="5"/>
      <c r="N10" s="5"/>
      <c r="O10" s="5"/>
      <c r="P10" s="5"/>
      <c r="Q10"/>
    </row>
    <row r="11" spans="1:17" ht="16.149999999999999" customHeight="1" thickBot="1" x14ac:dyDescent="0.3">
      <c r="A11" s="549"/>
      <c r="B11" s="322" t="s">
        <v>70</v>
      </c>
      <c r="C11" s="430"/>
      <c r="D11" s="409"/>
      <c r="E11" s="409"/>
      <c r="F11" s="409"/>
      <c r="G11" s="431"/>
      <c r="H11" s="419"/>
      <c r="I11" s="433">
        <f>K11</f>
        <v>0</v>
      </c>
      <c r="J11" s="506"/>
      <c r="K11" s="363">
        <f>I10</f>
        <v>0</v>
      </c>
      <c r="L11" s="586"/>
      <c r="M11" s="274"/>
      <c r="N11" s="274"/>
      <c r="O11" s="274"/>
      <c r="P11" s="274"/>
      <c r="Q11" s="274"/>
    </row>
    <row r="12" spans="1:17" ht="13.5" x14ac:dyDescent="0.25">
      <c r="A12" s="550"/>
      <c r="B12" s="316"/>
      <c r="C12" s="279"/>
      <c r="D12" s="79"/>
      <c r="E12" s="79"/>
      <c r="F12" s="79"/>
      <c r="G12" s="78"/>
      <c r="H12" s="352"/>
      <c r="I12" s="356"/>
      <c r="J12" s="356"/>
      <c r="K12" s="176"/>
      <c r="L12" s="586"/>
      <c r="M12" s="274"/>
      <c r="N12" s="274"/>
      <c r="O12" s="274"/>
      <c r="P12" s="274"/>
      <c r="Q12" s="274"/>
    </row>
    <row r="13" spans="1:17" ht="13.5" x14ac:dyDescent="0.25">
      <c r="A13" s="115" t="s">
        <v>71</v>
      </c>
      <c r="B13" s="325" t="s">
        <v>72</v>
      </c>
      <c r="C13" s="282"/>
      <c r="D13" s="399"/>
      <c r="E13" s="399"/>
      <c r="F13" s="399"/>
      <c r="G13" s="400"/>
      <c r="H13" s="401"/>
      <c r="I13" s="402"/>
      <c r="J13" s="226"/>
      <c r="K13" s="582"/>
      <c r="L13" s="583"/>
      <c r="M13" s="274"/>
      <c r="N13" s="274"/>
      <c r="O13" s="274"/>
      <c r="P13" s="274"/>
      <c r="Q13" s="274"/>
    </row>
    <row r="14" spans="1:17" ht="13.5" x14ac:dyDescent="0.25">
      <c r="A14" s="24"/>
      <c r="B14" s="283" t="s">
        <v>73</v>
      </c>
      <c r="C14" s="283" t="s">
        <v>67</v>
      </c>
      <c r="D14" s="387"/>
      <c r="E14" s="79"/>
      <c r="F14" s="387"/>
      <c r="G14" s="420"/>
      <c r="H14" s="416">
        <f>IF(F14=0,D14*G14,D14*F14*G14)</f>
        <v>0</v>
      </c>
      <c r="I14" s="394"/>
      <c r="J14" s="491"/>
      <c r="K14" s="582"/>
      <c r="L14" s="583"/>
      <c r="M14" s="274"/>
      <c r="N14" s="274"/>
      <c r="O14" s="274"/>
      <c r="P14" s="274"/>
      <c r="Q14" s="274"/>
    </row>
    <row r="15" spans="1:17" ht="13.5" x14ac:dyDescent="0.25">
      <c r="A15" s="24"/>
      <c r="B15" s="284"/>
      <c r="C15" s="284"/>
      <c r="D15" s="388"/>
      <c r="E15" s="125"/>
      <c r="F15" s="415"/>
      <c r="G15" s="421"/>
      <c r="H15" s="417">
        <f>IF(F15=0,D15*G15,D15*F15*G15)</f>
        <v>0</v>
      </c>
      <c r="I15" s="396">
        <f>SUM(H14:H15)</f>
        <v>0</v>
      </c>
      <c r="J15" s="356"/>
      <c r="K15" s="582"/>
      <c r="L15" s="583"/>
      <c r="M15" s="274"/>
      <c r="N15" s="274"/>
      <c r="O15" s="274"/>
      <c r="P15" s="274"/>
      <c r="Q15" s="274"/>
    </row>
    <row r="16" spans="1:17" ht="13.5" x14ac:dyDescent="0.25">
      <c r="A16" s="24"/>
      <c r="B16" s="279" t="s">
        <v>74</v>
      </c>
      <c r="C16" s="279" t="s">
        <v>67</v>
      </c>
      <c r="D16" s="387"/>
      <c r="E16" s="79"/>
      <c r="F16" s="387"/>
      <c r="G16" s="420"/>
      <c r="H16" s="416">
        <f>IF(F16=0,D16*G16,D16*F16*G16)</f>
        <v>0</v>
      </c>
      <c r="I16" s="394"/>
      <c r="J16" s="491"/>
      <c r="K16" s="218"/>
      <c r="L16" s="219"/>
      <c r="M16" s="274"/>
      <c r="N16" s="274"/>
      <c r="O16" s="274"/>
      <c r="P16" s="274"/>
      <c r="Q16" s="274"/>
    </row>
    <row r="17" spans="1:17" ht="13.5" x14ac:dyDescent="0.25">
      <c r="A17" s="24"/>
      <c r="B17" s="283"/>
      <c r="C17" s="283" t="s">
        <v>75</v>
      </c>
      <c r="D17" s="412"/>
      <c r="E17" s="127"/>
      <c r="F17" s="411"/>
      <c r="G17" s="90"/>
      <c r="H17" s="405">
        <f>D17*H16</f>
        <v>0</v>
      </c>
      <c r="I17" s="394"/>
      <c r="J17" s="491"/>
      <c r="K17" s="582"/>
      <c r="L17" s="583"/>
      <c r="M17" s="274"/>
      <c r="N17" s="274"/>
      <c r="O17" s="274"/>
      <c r="P17" s="274"/>
      <c r="Q17" s="274"/>
    </row>
    <row r="18" spans="1:17" ht="13.5" x14ac:dyDescent="0.25">
      <c r="A18" s="24"/>
      <c r="B18" s="284"/>
      <c r="C18" s="284" t="s">
        <v>76</v>
      </c>
      <c r="D18" s="413"/>
      <c r="E18" s="125"/>
      <c r="F18" s="415"/>
      <c r="G18" s="126"/>
      <c r="H18" s="406">
        <f>(H16+H17)*D18</f>
        <v>0</v>
      </c>
      <c r="I18" s="396">
        <f>SUM(H16:H18)</f>
        <v>0</v>
      </c>
      <c r="J18" s="356"/>
      <c r="K18" s="582"/>
      <c r="L18" s="583"/>
      <c r="M18" s="274"/>
      <c r="N18" s="274"/>
      <c r="O18" s="274"/>
      <c r="P18" s="274"/>
      <c r="Q18" s="274"/>
    </row>
    <row r="19" spans="1:17" ht="13.5" x14ac:dyDescent="0.25">
      <c r="A19" s="24"/>
      <c r="B19" s="283" t="s">
        <v>77</v>
      </c>
      <c r="C19" s="283" t="s">
        <v>67</v>
      </c>
      <c r="D19" s="411"/>
      <c r="E19" s="127"/>
      <c r="F19" s="411"/>
      <c r="G19" s="422"/>
      <c r="H19" s="416">
        <f>IF(F19=0,D19*G19,D19*F19*G19)</f>
        <v>0</v>
      </c>
      <c r="I19" s="394"/>
      <c r="J19" s="491"/>
      <c r="K19" s="582"/>
      <c r="L19" s="583"/>
      <c r="M19" s="274"/>
      <c r="N19" s="274"/>
      <c r="O19" s="274"/>
      <c r="P19" s="274"/>
      <c r="Q19" s="274"/>
    </row>
    <row r="20" spans="1:17" ht="13.5" x14ac:dyDescent="0.25">
      <c r="A20" s="24"/>
      <c r="B20" s="283"/>
      <c r="C20" s="283" t="s">
        <v>75</v>
      </c>
      <c r="D20" s="412"/>
      <c r="E20" s="127"/>
      <c r="F20" s="411"/>
      <c r="G20" s="422"/>
      <c r="H20" s="416">
        <f>D20*H19</f>
        <v>0</v>
      </c>
      <c r="I20" s="394"/>
      <c r="J20" s="491"/>
      <c r="K20" s="582"/>
      <c r="L20" s="583"/>
      <c r="M20" s="274"/>
      <c r="N20" s="274"/>
      <c r="O20" s="274"/>
      <c r="P20" s="274"/>
      <c r="Q20" s="274"/>
    </row>
    <row r="21" spans="1:17" ht="13.5" x14ac:dyDescent="0.25">
      <c r="A21" s="24"/>
      <c r="B21" s="284"/>
      <c r="C21" s="284" t="s">
        <v>76</v>
      </c>
      <c r="D21" s="413"/>
      <c r="E21" s="125"/>
      <c r="F21" s="415"/>
      <c r="G21" s="421"/>
      <c r="H21" s="417">
        <f>(H19+H20)*D21</f>
        <v>0</v>
      </c>
      <c r="I21" s="396">
        <f>SUM(H19:H21)</f>
        <v>0</v>
      </c>
      <c r="J21" s="356"/>
      <c r="K21" s="582"/>
      <c r="L21" s="583"/>
      <c r="M21" s="274"/>
      <c r="N21" s="274"/>
      <c r="O21" s="274"/>
      <c r="P21" s="274"/>
      <c r="Q21" s="274"/>
    </row>
    <row r="22" spans="1:17" ht="13.5" x14ac:dyDescent="0.25">
      <c r="A22" s="24"/>
      <c r="B22" s="283" t="s">
        <v>78</v>
      </c>
      <c r="C22" s="283" t="s">
        <v>67</v>
      </c>
      <c r="D22" s="411"/>
      <c r="E22" s="127"/>
      <c r="F22" s="411"/>
      <c r="G22" s="422"/>
      <c r="H22" s="416">
        <f>IF(F22=0,D22*G22,D22*F22*G22)</f>
        <v>0</v>
      </c>
      <c r="I22" s="394"/>
      <c r="J22" s="356"/>
      <c r="K22" s="582"/>
      <c r="L22" s="583"/>
      <c r="M22" s="274"/>
      <c r="N22" s="274"/>
      <c r="O22" s="274"/>
      <c r="P22" s="274"/>
      <c r="Q22" s="274"/>
    </row>
    <row r="23" spans="1:17" ht="13.5" x14ac:dyDescent="0.25">
      <c r="A23" s="24"/>
      <c r="B23" s="283"/>
      <c r="C23" s="283" t="s">
        <v>75</v>
      </c>
      <c r="D23" s="412"/>
      <c r="E23" s="127"/>
      <c r="F23" s="411"/>
      <c r="G23" s="422"/>
      <c r="H23" s="416">
        <f>D23*H22</f>
        <v>0</v>
      </c>
      <c r="I23" s="394"/>
      <c r="J23" s="356"/>
      <c r="K23" s="582"/>
      <c r="L23" s="583"/>
      <c r="M23" s="274"/>
      <c r="N23" s="274"/>
      <c r="O23" s="274"/>
      <c r="P23" s="274"/>
      <c r="Q23" s="274"/>
    </row>
    <row r="24" spans="1:17" ht="13.5" x14ac:dyDescent="0.25">
      <c r="A24" s="24"/>
      <c r="B24" s="284"/>
      <c r="C24" s="284" t="s">
        <v>76</v>
      </c>
      <c r="D24" s="413"/>
      <c r="E24" s="125"/>
      <c r="F24" s="415"/>
      <c r="G24" s="421"/>
      <c r="H24" s="417">
        <f>(H22+H23)*D24</f>
        <v>0</v>
      </c>
      <c r="I24" s="396">
        <f>SUM(H22:H24)</f>
        <v>0</v>
      </c>
      <c r="J24" s="356"/>
      <c r="K24" s="582"/>
      <c r="L24" s="583"/>
      <c r="M24" s="274"/>
      <c r="N24" s="274"/>
      <c r="O24" s="274"/>
      <c r="P24" s="274"/>
      <c r="Q24" s="274"/>
    </row>
    <row r="25" spans="1:17" ht="13.5" x14ac:dyDescent="0.25">
      <c r="A25" s="24"/>
      <c r="B25" s="283" t="s">
        <v>79</v>
      </c>
      <c r="C25" s="283" t="s">
        <v>67</v>
      </c>
      <c r="D25" s="411"/>
      <c r="E25" s="127"/>
      <c r="F25" s="411"/>
      <c r="G25" s="422"/>
      <c r="H25" s="416">
        <f>IF(F25=0,D25*G25,D25*F25*G25)</f>
        <v>0</v>
      </c>
      <c r="I25" s="394"/>
      <c r="J25" s="491"/>
      <c r="K25" s="582"/>
      <c r="L25" s="583"/>
      <c r="M25" s="274"/>
      <c r="N25" s="274"/>
      <c r="O25" s="274"/>
      <c r="P25" s="274"/>
      <c r="Q25" s="274"/>
    </row>
    <row r="26" spans="1:17" ht="13.5" x14ac:dyDescent="0.25">
      <c r="A26" s="24"/>
      <c r="B26" s="283"/>
      <c r="C26" s="283" t="s">
        <v>75</v>
      </c>
      <c r="D26" s="412"/>
      <c r="E26" s="127"/>
      <c r="F26" s="411"/>
      <c r="G26" s="422"/>
      <c r="H26" s="416">
        <f>D26*H25</f>
        <v>0</v>
      </c>
      <c r="I26" s="394"/>
      <c r="J26" s="491"/>
      <c r="K26" s="582"/>
      <c r="L26" s="583"/>
      <c r="M26" s="274"/>
      <c r="N26" s="274"/>
      <c r="O26" s="274"/>
      <c r="P26" s="274"/>
      <c r="Q26" s="274"/>
    </row>
    <row r="27" spans="1:17" ht="13.5" x14ac:dyDescent="0.25">
      <c r="A27" s="24"/>
      <c r="B27" s="284"/>
      <c r="C27" s="284" t="s">
        <v>76</v>
      </c>
      <c r="D27" s="413"/>
      <c r="E27" s="125"/>
      <c r="F27" s="415"/>
      <c r="G27" s="421"/>
      <c r="H27" s="417">
        <f>(H25+H26)*D27</f>
        <v>0</v>
      </c>
      <c r="I27" s="396">
        <f>SUM(H25:H27)</f>
        <v>0</v>
      </c>
      <c r="J27" s="356"/>
      <c r="K27" s="582"/>
      <c r="L27" s="583"/>
      <c r="M27" s="274"/>
      <c r="N27" s="274"/>
      <c r="O27" s="274"/>
      <c r="P27" s="274"/>
      <c r="Q27" s="274"/>
    </row>
    <row r="28" spans="1:17" ht="13.5" x14ac:dyDescent="0.25">
      <c r="A28" s="24"/>
      <c r="B28" s="283" t="s">
        <v>80</v>
      </c>
      <c r="C28" s="283" t="s">
        <v>67</v>
      </c>
      <c r="D28" s="411"/>
      <c r="E28" s="127"/>
      <c r="F28" s="411"/>
      <c r="G28" s="422"/>
      <c r="H28" s="416">
        <f>IF(F28=0,D28*G28,D28*F28*G28)</f>
        <v>0</v>
      </c>
      <c r="I28" s="394"/>
      <c r="J28" s="491"/>
      <c r="K28" s="582"/>
      <c r="L28" s="583"/>
      <c r="M28" s="274"/>
      <c r="N28" s="274"/>
      <c r="O28" s="274"/>
      <c r="P28" s="274"/>
      <c r="Q28" s="274"/>
    </row>
    <row r="29" spans="1:17" ht="13.5" x14ac:dyDescent="0.25">
      <c r="A29" s="24"/>
      <c r="B29" s="283"/>
      <c r="C29" s="283" t="s">
        <v>75</v>
      </c>
      <c r="D29" s="412"/>
      <c r="E29" s="127"/>
      <c r="F29" s="411"/>
      <c r="G29" s="422"/>
      <c r="H29" s="416">
        <f>D29*H28</f>
        <v>0</v>
      </c>
      <c r="I29" s="394"/>
      <c r="J29" s="491"/>
      <c r="K29" s="582"/>
      <c r="L29" s="583"/>
      <c r="M29" s="274"/>
      <c r="N29" s="274"/>
      <c r="O29" s="274"/>
      <c r="P29" s="274"/>
      <c r="Q29" s="274"/>
    </row>
    <row r="30" spans="1:17" ht="13.5" x14ac:dyDescent="0.25">
      <c r="A30" s="24"/>
      <c r="B30" s="284"/>
      <c r="C30" s="284" t="s">
        <v>76</v>
      </c>
      <c r="D30" s="413"/>
      <c r="E30" s="125"/>
      <c r="F30" s="415"/>
      <c r="G30" s="421"/>
      <c r="H30" s="417">
        <f>(H28+H29)*D30</f>
        <v>0</v>
      </c>
      <c r="I30" s="396">
        <f>SUM(H28:H30)</f>
        <v>0</v>
      </c>
      <c r="J30" s="356"/>
      <c r="K30" s="582"/>
      <c r="L30" s="583"/>
      <c r="M30" s="274"/>
      <c r="N30" s="274"/>
      <c r="O30" s="274"/>
      <c r="P30" s="274"/>
      <c r="Q30" s="274"/>
    </row>
    <row r="31" spans="1:17" ht="13.5" x14ac:dyDescent="0.25">
      <c r="A31" s="24"/>
      <c r="B31" s="283" t="s">
        <v>81</v>
      </c>
      <c r="C31" s="283" t="s">
        <v>67</v>
      </c>
      <c r="D31" s="411"/>
      <c r="E31" s="127"/>
      <c r="F31" s="411"/>
      <c r="G31" s="422"/>
      <c r="H31" s="416">
        <f>IF(F31=0,D31*G31,D31*F31*G31)</f>
        <v>0</v>
      </c>
      <c r="I31" s="394"/>
      <c r="J31" s="491"/>
      <c r="K31" s="582"/>
      <c r="L31" s="583"/>
      <c r="M31" s="274"/>
      <c r="N31" s="274"/>
      <c r="O31" s="274"/>
      <c r="P31" s="274"/>
      <c r="Q31" s="274"/>
    </row>
    <row r="32" spans="1:17" ht="13.5" x14ac:dyDescent="0.25">
      <c r="A32" s="24"/>
      <c r="B32" s="283"/>
      <c r="C32" s="283" t="s">
        <v>75</v>
      </c>
      <c r="D32" s="412"/>
      <c r="E32" s="127"/>
      <c r="F32" s="411"/>
      <c r="G32" s="422"/>
      <c r="H32" s="416">
        <f>D32*H31</f>
        <v>0</v>
      </c>
      <c r="I32" s="394"/>
      <c r="J32" s="491"/>
      <c r="K32" s="582"/>
      <c r="L32" s="583"/>
      <c r="M32" s="274"/>
      <c r="N32" s="274"/>
      <c r="O32" s="274"/>
      <c r="P32" s="274"/>
      <c r="Q32" s="274"/>
    </row>
    <row r="33" spans="1:17" ht="13.5" x14ac:dyDescent="0.25">
      <c r="A33" s="24"/>
      <c r="B33" s="284"/>
      <c r="C33" s="284" t="s">
        <v>76</v>
      </c>
      <c r="D33" s="413"/>
      <c r="E33" s="125"/>
      <c r="F33" s="415"/>
      <c r="G33" s="421"/>
      <c r="H33" s="417">
        <f>(H31+H32)*D33</f>
        <v>0</v>
      </c>
      <c r="I33" s="396">
        <f>SUM(H31:H33)</f>
        <v>0</v>
      </c>
      <c r="J33" s="356"/>
      <c r="K33" s="582"/>
      <c r="L33" s="583"/>
      <c r="M33" s="274"/>
      <c r="N33" s="274"/>
      <c r="O33" s="274"/>
      <c r="P33" s="274"/>
      <c r="Q33" s="274"/>
    </row>
    <row r="34" spans="1:17" ht="13.5" x14ac:dyDescent="0.25">
      <c r="A34" s="24"/>
      <c r="B34" s="283" t="s">
        <v>82</v>
      </c>
      <c r="C34" s="283" t="s">
        <v>67</v>
      </c>
      <c r="D34" s="411"/>
      <c r="E34" s="127"/>
      <c r="F34" s="411"/>
      <c r="G34" s="422"/>
      <c r="H34" s="416">
        <f>IF(F34=0,D34*G34,D34*F34*G34)</f>
        <v>0</v>
      </c>
      <c r="I34" s="394"/>
      <c r="J34" s="491"/>
      <c r="K34" s="582"/>
      <c r="L34" s="583"/>
      <c r="M34" s="274"/>
      <c r="N34" s="274"/>
      <c r="O34" s="274"/>
      <c r="P34" s="274"/>
      <c r="Q34" s="274"/>
    </row>
    <row r="35" spans="1:17" ht="13.5" x14ac:dyDescent="0.25">
      <c r="A35" s="24"/>
      <c r="B35" s="283"/>
      <c r="C35" s="283" t="s">
        <v>75</v>
      </c>
      <c r="D35" s="412"/>
      <c r="E35" s="127"/>
      <c r="F35" s="411"/>
      <c r="G35" s="422"/>
      <c r="H35" s="416">
        <f>D35*H34</f>
        <v>0</v>
      </c>
      <c r="I35" s="394"/>
      <c r="J35" s="491"/>
      <c r="K35" s="582"/>
      <c r="L35" s="583"/>
      <c r="M35" s="274"/>
      <c r="N35" s="274"/>
      <c r="O35" s="274"/>
      <c r="P35" s="274"/>
      <c r="Q35" s="274"/>
    </row>
    <row r="36" spans="1:17" ht="13.5" x14ac:dyDescent="0.25">
      <c r="A36" s="24"/>
      <c r="B36" s="284"/>
      <c r="C36" s="284" t="s">
        <v>76</v>
      </c>
      <c r="D36" s="413"/>
      <c r="E36" s="125"/>
      <c r="F36" s="415"/>
      <c r="G36" s="421"/>
      <c r="H36" s="417">
        <f>(H34+H35)*D36</f>
        <v>0</v>
      </c>
      <c r="I36" s="396">
        <f>SUM(H34:H36)</f>
        <v>0</v>
      </c>
      <c r="J36" s="356"/>
      <c r="K36" s="582"/>
      <c r="L36" s="583"/>
      <c r="M36" s="274"/>
      <c r="N36" s="274"/>
      <c r="O36" s="274"/>
      <c r="P36" s="274"/>
      <c r="Q36" s="274"/>
    </row>
    <row r="37" spans="1:17" ht="13.5" x14ac:dyDescent="0.25">
      <c r="A37" s="24"/>
      <c r="B37" s="283" t="s">
        <v>83</v>
      </c>
      <c r="C37" s="283" t="s">
        <v>67</v>
      </c>
      <c r="D37" s="411"/>
      <c r="E37" s="127"/>
      <c r="F37" s="411"/>
      <c r="G37" s="422"/>
      <c r="H37" s="416">
        <f>IF(F37=0,D37*G37,D37*F37*G37)</f>
        <v>0</v>
      </c>
      <c r="I37" s="394"/>
      <c r="J37" s="491"/>
      <c r="K37" s="582"/>
      <c r="L37" s="583"/>
      <c r="M37" s="274"/>
      <c r="N37" s="274"/>
      <c r="O37" s="274"/>
      <c r="P37" s="274"/>
      <c r="Q37" s="274"/>
    </row>
    <row r="38" spans="1:17" ht="13.5" x14ac:dyDescent="0.25">
      <c r="A38" s="24"/>
      <c r="B38" s="283"/>
      <c r="C38" s="283" t="s">
        <v>75</v>
      </c>
      <c r="D38" s="412"/>
      <c r="E38" s="127"/>
      <c r="F38" s="411"/>
      <c r="G38" s="422"/>
      <c r="H38" s="416">
        <f>D38*H37</f>
        <v>0</v>
      </c>
      <c r="I38" s="394"/>
      <c r="J38" s="491"/>
      <c r="K38" s="582"/>
      <c r="L38" s="583"/>
      <c r="M38" s="274"/>
      <c r="N38" s="274"/>
      <c r="O38" s="274"/>
      <c r="P38" s="274"/>
      <c r="Q38" s="274"/>
    </row>
    <row r="39" spans="1:17" ht="13.5" x14ac:dyDescent="0.25">
      <c r="A39" s="24"/>
      <c r="B39" s="284"/>
      <c r="C39" s="284" t="s">
        <v>76</v>
      </c>
      <c r="D39" s="413"/>
      <c r="E39" s="125"/>
      <c r="F39" s="415"/>
      <c r="G39" s="421"/>
      <c r="H39" s="417">
        <f>(H37+H38)*D39</f>
        <v>0</v>
      </c>
      <c r="I39" s="396">
        <f>SUM(H37:H39)</f>
        <v>0</v>
      </c>
      <c r="J39" s="356"/>
      <c r="K39" s="582"/>
      <c r="L39" s="583"/>
      <c r="M39" s="274"/>
      <c r="N39" s="274"/>
      <c r="O39" s="274"/>
      <c r="P39" s="274"/>
      <c r="Q39" s="274"/>
    </row>
    <row r="40" spans="1:17" ht="13.5" x14ac:dyDescent="0.25">
      <c r="A40" s="24"/>
      <c r="B40" s="283" t="s">
        <v>84</v>
      </c>
      <c r="C40" s="283" t="s">
        <v>67</v>
      </c>
      <c r="D40" s="411"/>
      <c r="E40" s="127"/>
      <c r="F40" s="411"/>
      <c r="G40" s="422"/>
      <c r="H40" s="416">
        <f>IF(F40=0,D40*G40,D40*F40*G40)</f>
        <v>0</v>
      </c>
      <c r="I40" s="394"/>
      <c r="J40" s="491"/>
      <c r="K40" s="582"/>
      <c r="L40" s="583"/>
      <c r="M40" s="274"/>
      <c r="N40" s="274"/>
      <c r="O40" s="274"/>
      <c r="P40" s="274"/>
      <c r="Q40" s="274"/>
    </row>
    <row r="41" spans="1:17" ht="13.5" x14ac:dyDescent="0.25">
      <c r="A41" s="24"/>
      <c r="B41" s="283"/>
      <c r="C41" s="283" t="s">
        <v>75</v>
      </c>
      <c r="D41" s="412"/>
      <c r="E41" s="127"/>
      <c r="F41" s="411"/>
      <c r="G41" s="422"/>
      <c r="H41" s="416">
        <f>D41*H40</f>
        <v>0</v>
      </c>
      <c r="I41" s="394"/>
      <c r="J41" s="491"/>
      <c r="K41" s="582"/>
      <c r="L41" s="583"/>
      <c r="M41" s="274"/>
      <c r="N41" s="274"/>
      <c r="O41" s="274"/>
      <c r="P41" s="274"/>
      <c r="Q41" s="274"/>
    </row>
    <row r="42" spans="1:17" ht="13.5" x14ac:dyDescent="0.25">
      <c r="A42" s="24"/>
      <c r="B42" s="284"/>
      <c r="C42" s="284" t="s">
        <v>76</v>
      </c>
      <c r="D42" s="413"/>
      <c r="E42" s="125"/>
      <c r="F42" s="415"/>
      <c r="G42" s="421"/>
      <c r="H42" s="417">
        <f>(H40+H41)*D42</f>
        <v>0</v>
      </c>
      <c r="I42" s="396">
        <f>SUM(H40:H42)</f>
        <v>0</v>
      </c>
      <c r="J42" s="356"/>
      <c r="K42" s="582"/>
      <c r="L42" s="583"/>
      <c r="M42" s="274"/>
      <c r="N42" s="274"/>
      <c r="O42" s="274"/>
      <c r="P42" s="274"/>
      <c r="Q42" s="274"/>
    </row>
    <row r="43" spans="1:17" ht="13.5" x14ac:dyDescent="0.25">
      <c r="A43" s="24"/>
      <c r="B43" s="283" t="s">
        <v>85</v>
      </c>
      <c r="C43" s="283" t="s">
        <v>67</v>
      </c>
      <c r="D43" s="411"/>
      <c r="E43" s="127"/>
      <c r="F43" s="411"/>
      <c r="G43" s="422"/>
      <c r="H43" s="416">
        <f>IF(F43=0,D43*G43,D43*F43*G43)</f>
        <v>0</v>
      </c>
      <c r="I43" s="394"/>
      <c r="J43" s="491"/>
      <c r="K43" s="582"/>
      <c r="L43" s="583"/>
      <c r="M43" s="274"/>
      <c r="N43" s="274"/>
      <c r="O43" s="274"/>
      <c r="P43" s="274"/>
      <c r="Q43" s="274"/>
    </row>
    <row r="44" spans="1:17" ht="13.5" x14ac:dyDescent="0.25">
      <c r="A44" s="24"/>
      <c r="B44" s="283"/>
      <c r="C44" s="283" t="s">
        <v>75</v>
      </c>
      <c r="D44" s="412"/>
      <c r="E44" s="127"/>
      <c r="F44" s="411"/>
      <c r="G44" s="422"/>
      <c r="H44" s="416">
        <f>D44*H43</f>
        <v>0</v>
      </c>
      <c r="I44" s="394"/>
      <c r="J44" s="491"/>
      <c r="K44" s="582"/>
      <c r="L44" s="583"/>
      <c r="M44" s="274"/>
      <c r="N44" s="274"/>
      <c r="O44" s="274"/>
      <c r="P44" s="274"/>
      <c r="Q44" s="274"/>
    </row>
    <row r="45" spans="1:17" ht="13.5" x14ac:dyDescent="0.25">
      <c r="A45" s="24"/>
      <c r="B45" s="284"/>
      <c r="C45" s="284" t="s">
        <v>76</v>
      </c>
      <c r="D45" s="413"/>
      <c r="E45" s="125"/>
      <c r="F45" s="415"/>
      <c r="G45" s="421"/>
      <c r="H45" s="417">
        <f>(H43+H44)*D45</f>
        <v>0</v>
      </c>
      <c r="I45" s="396">
        <f>SUM(H43:H45)</f>
        <v>0</v>
      </c>
      <c r="J45" s="356"/>
      <c r="K45" s="582"/>
      <c r="L45" s="583"/>
      <c r="M45" s="274"/>
      <c r="N45" s="274"/>
      <c r="O45" s="274"/>
      <c r="P45" s="274"/>
      <c r="Q45" s="274"/>
    </row>
    <row r="46" spans="1:17" ht="13.5" x14ac:dyDescent="0.25">
      <c r="A46" s="24"/>
      <c r="B46" s="283" t="s">
        <v>656</v>
      </c>
      <c r="C46" s="283" t="s">
        <v>67</v>
      </c>
      <c r="D46" s="411"/>
      <c r="E46" s="127"/>
      <c r="F46" s="411"/>
      <c r="G46" s="422"/>
      <c r="H46" s="416">
        <f>IF(F46=0,D46*G46,D46*F46*G46)</f>
        <v>0</v>
      </c>
      <c r="I46" s="394"/>
      <c r="J46" s="491"/>
      <c r="K46" s="582"/>
      <c r="L46" s="583"/>
      <c r="M46" s="274"/>
      <c r="N46" s="274"/>
      <c r="O46" s="274"/>
      <c r="P46" s="274"/>
      <c r="Q46" s="274"/>
    </row>
    <row r="47" spans="1:17" ht="13.5" x14ac:dyDescent="0.25">
      <c r="A47" s="24"/>
      <c r="B47" s="283"/>
      <c r="C47" s="283" t="s">
        <v>75</v>
      </c>
      <c r="D47" s="412"/>
      <c r="E47" s="127"/>
      <c r="F47" s="411"/>
      <c r="G47" s="422"/>
      <c r="H47" s="416">
        <f>D47*H46</f>
        <v>0</v>
      </c>
      <c r="I47" s="394"/>
      <c r="J47" s="491"/>
      <c r="K47" s="582"/>
      <c r="L47" s="583"/>
      <c r="M47" s="274"/>
      <c r="N47" s="274"/>
      <c r="O47" s="274"/>
      <c r="P47" s="274"/>
      <c r="Q47" s="274"/>
    </row>
    <row r="48" spans="1:17" ht="13.5" x14ac:dyDescent="0.25">
      <c r="A48" s="24"/>
      <c r="B48" s="284"/>
      <c r="C48" s="284" t="s">
        <v>76</v>
      </c>
      <c r="D48" s="413"/>
      <c r="E48" s="125"/>
      <c r="F48" s="415"/>
      <c r="G48" s="421"/>
      <c r="H48" s="417">
        <f>(H46+H47)*D48</f>
        <v>0</v>
      </c>
      <c r="I48" s="396">
        <f>SUM(H46:H48)</f>
        <v>0</v>
      </c>
      <c r="J48" s="356"/>
      <c r="K48" s="582"/>
      <c r="L48" s="583"/>
      <c r="M48" s="274"/>
      <c r="N48" s="274"/>
      <c r="O48" s="274"/>
      <c r="P48" s="274"/>
      <c r="Q48" s="274"/>
    </row>
    <row r="49" spans="1:17" ht="13.5" x14ac:dyDescent="0.25">
      <c r="A49" s="24"/>
      <c r="B49" s="283" t="s">
        <v>657</v>
      </c>
      <c r="C49" s="283" t="s">
        <v>67</v>
      </c>
      <c r="D49" s="411"/>
      <c r="E49" s="127"/>
      <c r="F49" s="411"/>
      <c r="G49" s="422"/>
      <c r="H49" s="416">
        <f>IF(F49=0,D49*G49,D49*F49*G49)</f>
        <v>0</v>
      </c>
      <c r="I49" s="394"/>
      <c r="J49" s="491"/>
      <c r="K49" s="582"/>
      <c r="L49" s="583"/>
      <c r="M49" s="274"/>
      <c r="N49" s="274"/>
      <c r="O49" s="274"/>
      <c r="P49" s="274"/>
      <c r="Q49" s="274"/>
    </row>
    <row r="50" spans="1:17" ht="13.5" x14ac:dyDescent="0.25">
      <c r="A50" s="24"/>
      <c r="B50" s="283"/>
      <c r="C50" s="283" t="s">
        <v>75</v>
      </c>
      <c r="D50" s="412"/>
      <c r="E50" s="127"/>
      <c r="F50" s="411"/>
      <c r="G50" s="422"/>
      <c r="H50" s="416">
        <f>D50*H49</f>
        <v>0</v>
      </c>
      <c r="I50" s="394"/>
      <c r="J50" s="491"/>
      <c r="K50" s="582"/>
      <c r="L50" s="583"/>
      <c r="M50" s="274"/>
      <c r="N50" s="274"/>
      <c r="O50" s="274"/>
      <c r="P50" s="274"/>
      <c r="Q50" s="274"/>
    </row>
    <row r="51" spans="1:17" ht="13.5" x14ac:dyDescent="0.25">
      <c r="A51" s="24"/>
      <c r="B51" s="284"/>
      <c r="C51" s="284" t="s">
        <v>76</v>
      </c>
      <c r="D51" s="413"/>
      <c r="E51" s="125"/>
      <c r="F51" s="415"/>
      <c r="G51" s="421"/>
      <c r="H51" s="417">
        <f>(H49+H50)*D51</f>
        <v>0</v>
      </c>
      <c r="I51" s="396">
        <f>SUM(H49:H51)</f>
        <v>0</v>
      </c>
      <c r="J51" s="356"/>
      <c r="K51" s="582"/>
      <c r="L51" s="583"/>
      <c r="M51" s="274"/>
      <c r="N51" s="274"/>
      <c r="O51" s="274"/>
      <c r="P51" s="274"/>
      <c r="Q51" s="274"/>
    </row>
    <row r="52" spans="1:17" ht="13.5" x14ac:dyDescent="0.25">
      <c r="A52" s="24"/>
      <c r="B52" s="283" t="s">
        <v>86</v>
      </c>
      <c r="C52" s="283" t="s">
        <v>67</v>
      </c>
      <c r="D52" s="411"/>
      <c r="E52" s="127"/>
      <c r="F52" s="411"/>
      <c r="G52" s="422"/>
      <c r="H52" s="416">
        <f>IF(F52=0,D52*G52,D52*F52*G52)</f>
        <v>0</v>
      </c>
      <c r="I52" s="394"/>
      <c r="J52" s="491"/>
      <c r="K52" s="582"/>
      <c r="L52" s="583"/>
      <c r="M52" s="274"/>
      <c r="N52" s="274"/>
      <c r="O52" s="274"/>
      <c r="P52" s="274"/>
      <c r="Q52" s="274"/>
    </row>
    <row r="53" spans="1:17" ht="13.5" x14ac:dyDescent="0.25">
      <c r="A53" s="24"/>
      <c r="B53" s="283"/>
      <c r="C53" s="283" t="s">
        <v>75</v>
      </c>
      <c r="D53" s="412"/>
      <c r="E53" s="127"/>
      <c r="F53" s="411"/>
      <c r="G53" s="422"/>
      <c r="H53" s="416">
        <f>D53*H52</f>
        <v>0</v>
      </c>
      <c r="I53" s="394"/>
      <c r="J53" s="491"/>
      <c r="K53" s="582"/>
      <c r="L53" s="583"/>
      <c r="M53" s="274"/>
      <c r="N53" s="274"/>
      <c r="O53" s="274"/>
      <c r="P53" s="274"/>
      <c r="Q53" s="274"/>
    </row>
    <row r="54" spans="1:17" ht="13.5" x14ac:dyDescent="0.25">
      <c r="A54" s="24"/>
      <c r="B54" s="284"/>
      <c r="C54" s="284" t="s">
        <v>76</v>
      </c>
      <c r="D54" s="413"/>
      <c r="E54" s="125"/>
      <c r="F54" s="415"/>
      <c r="G54" s="421"/>
      <c r="H54" s="417">
        <f>(H52+H53)*D54</f>
        <v>0</v>
      </c>
      <c r="I54" s="396">
        <f>SUM(H52:H54)</f>
        <v>0</v>
      </c>
      <c r="J54" s="356"/>
      <c r="K54" s="582"/>
      <c r="L54" s="583"/>
      <c r="M54" s="274"/>
      <c r="N54" s="274"/>
      <c r="O54" s="274"/>
      <c r="P54" s="274"/>
      <c r="Q54" s="274"/>
    </row>
    <row r="55" spans="1:17" ht="13.5" x14ac:dyDescent="0.25">
      <c r="A55" s="24"/>
      <c r="B55" s="283" t="s">
        <v>87</v>
      </c>
      <c r="C55" s="283" t="s">
        <v>67</v>
      </c>
      <c r="D55" s="411"/>
      <c r="E55" s="127"/>
      <c r="F55" s="411"/>
      <c r="G55" s="422"/>
      <c r="H55" s="416">
        <f>IF(F55=0,D55*G55,D55*F55*G55)</f>
        <v>0</v>
      </c>
      <c r="I55" s="394"/>
      <c r="J55" s="491"/>
      <c r="K55" s="582"/>
      <c r="L55" s="583"/>
      <c r="M55" s="274"/>
      <c r="N55" s="274"/>
      <c r="O55" s="274"/>
      <c r="P55" s="274"/>
      <c r="Q55" s="274"/>
    </row>
    <row r="56" spans="1:17" ht="13.5" x14ac:dyDescent="0.25">
      <c r="A56" s="24"/>
      <c r="B56" s="283"/>
      <c r="C56" s="283" t="s">
        <v>75</v>
      </c>
      <c r="D56" s="412"/>
      <c r="E56" s="127"/>
      <c r="F56" s="411"/>
      <c r="G56" s="422"/>
      <c r="H56" s="416">
        <f>D56*H55</f>
        <v>0</v>
      </c>
      <c r="I56" s="394"/>
      <c r="J56" s="491"/>
      <c r="K56" s="582"/>
      <c r="L56" s="583"/>
      <c r="M56" s="274"/>
      <c r="N56" s="274"/>
      <c r="O56" s="274"/>
      <c r="P56" s="274"/>
      <c r="Q56" s="274"/>
    </row>
    <row r="57" spans="1:17" ht="13.5" x14ac:dyDescent="0.25">
      <c r="A57" s="24"/>
      <c r="B57" s="284"/>
      <c r="C57" s="284" t="s">
        <v>76</v>
      </c>
      <c r="D57" s="413"/>
      <c r="E57" s="125"/>
      <c r="F57" s="415"/>
      <c r="G57" s="421"/>
      <c r="H57" s="417">
        <f>(H55+H56)*D57</f>
        <v>0</v>
      </c>
      <c r="I57" s="396">
        <f>SUM(H55:H57)</f>
        <v>0</v>
      </c>
      <c r="J57" s="356"/>
      <c r="K57" s="582"/>
      <c r="L57" s="583"/>
      <c r="M57" s="274"/>
      <c r="N57" s="274"/>
      <c r="O57" s="274"/>
      <c r="P57" s="274"/>
      <c r="Q57" s="274"/>
    </row>
    <row r="58" spans="1:17" ht="13.5" x14ac:dyDescent="0.25">
      <c r="A58" s="24"/>
      <c r="B58" s="283" t="s">
        <v>88</v>
      </c>
      <c r="C58" s="283" t="s">
        <v>67</v>
      </c>
      <c r="D58" s="411"/>
      <c r="E58" s="127"/>
      <c r="F58" s="411"/>
      <c r="G58" s="422"/>
      <c r="H58" s="416">
        <f>IF(F58=0,D58*G58,D58*F58*G58)</f>
        <v>0</v>
      </c>
      <c r="I58" s="394"/>
      <c r="J58" s="491"/>
      <c r="K58" s="582"/>
      <c r="L58" s="583"/>
      <c r="M58" s="274"/>
      <c r="N58" s="274"/>
      <c r="O58" s="274"/>
      <c r="P58" s="274"/>
      <c r="Q58" s="274"/>
    </row>
    <row r="59" spans="1:17" ht="13.5" x14ac:dyDescent="0.25">
      <c r="A59" s="24"/>
      <c r="B59" s="283"/>
      <c r="C59" s="283" t="s">
        <v>75</v>
      </c>
      <c r="D59" s="412"/>
      <c r="E59" s="127"/>
      <c r="F59" s="411"/>
      <c r="G59" s="422"/>
      <c r="H59" s="416">
        <f>D59*H58</f>
        <v>0</v>
      </c>
      <c r="I59" s="394"/>
      <c r="J59" s="491"/>
      <c r="K59" s="582"/>
      <c r="L59" s="583"/>
      <c r="M59" s="274"/>
      <c r="N59" s="274"/>
      <c r="O59" s="274"/>
      <c r="P59" s="274"/>
      <c r="Q59" s="274"/>
    </row>
    <row r="60" spans="1:17" ht="13.5" x14ac:dyDescent="0.25">
      <c r="A60" s="24"/>
      <c r="B60" s="284"/>
      <c r="C60" s="284" t="s">
        <v>76</v>
      </c>
      <c r="D60" s="413"/>
      <c r="E60" s="125"/>
      <c r="F60" s="415"/>
      <c r="G60" s="421"/>
      <c r="H60" s="417">
        <f>(H58+H59)*D60</f>
        <v>0</v>
      </c>
      <c r="I60" s="396">
        <f>SUM(H58:H60)</f>
        <v>0</v>
      </c>
      <c r="J60" s="356"/>
      <c r="K60" s="582"/>
      <c r="L60" s="583"/>
      <c r="M60" s="274"/>
      <c r="N60" s="274"/>
      <c r="O60" s="274"/>
      <c r="P60" s="274"/>
      <c r="Q60" s="274"/>
    </row>
    <row r="61" spans="1:17" ht="13.5" x14ac:dyDescent="0.25">
      <c r="A61" s="24"/>
      <c r="B61" s="283" t="s">
        <v>69</v>
      </c>
      <c r="C61" s="283" t="s">
        <v>67</v>
      </c>
      <c r="D61" s="411"/>
      <c r="E61" s="127"/>
      <c r="F61" s="411"/>
      <c r="G61" s="422"/>
      <c r="H61" s="416">
        <f>IF(F61=0,D61*G61,D61*F61*G61)</f>
        <v>0</v>
      </c>
      <c r="I61" s="394"/>
      <c r="J61" s="491"/>
      <c r="K61" s="582"/>
      <c r="L61" s="583"/>
      <c r="M61" s="274"/>
      <c r="N61" s="274"/>
      <c r="O61" s="274"/>
      <c r="P61" s="274"/>
      <c r="Q61" s="274"/>
    </row>
    <row r="62" spans="1:17" ht="13.5" x14ac:dyDescent="0.25">
      <c r="A62" s="24"/>
      <c r="B62" s="283"/>
      <c r="C62" s="283" t="s">
        <v>75</v>
      </c>
      <c r="D62" s="412"/>
      <c r="E62" s="127"/>
      <c r="F62" s="411"/>
      <c r="G62" s="422"/>
      <c r="H62" s="416">
        <f>D62*H61</f>
        <v>0</v>
      </c>
      <c r="I62" s="394"/>
      <c r="J62" s="491"/>
      <c r="K62" s="582"/>
      <c r="L62" s="583"/>
      <c r="M62" s="274"/>
      <c r="N62" s="274"/>
      <c r="O62" s="274"/>
      <c r="P62" s="274"/>
      <c r="Q62" s="274"/>
    </row>
    <row r="63" spans="1:17" ht="13.5" x14ac:dyDescent="0.25">
      <c r="A63" s="24"/>
      <c r="B63" s="284"/>
      <c r="C63" s="284" t="s">
        <v>76</v>
      </c>
      <c r="D63" s="413"/>
      <c r="E63" s="125"/>
      <c r="F63" s="415"/>
      <c r="G63" s="421"/>
      <c r="H63" s="417">
        <f>(H61+H62)*D63</f>
        <v>0</v>
      </c>
      <c r="I63" s="396">
        <f>SUM(H61:H63)</f>
        <v>0</v>
      </c>
      <c r="J63" s="356"/>
      <c r="K63" s="582"/>
      <c r="L63" s="583"/>
      <c r="M63" s="274"/>
      <c r="N63" s="274"/>
      <c r="O63" s="274"/>
      <c r="P63" s="274"/>
      <c r="Q63" s="274"/>
    </row>
    <row r="64" spans="1:17" ht="13.5" x14ac:dyDescent="0.25">
      <c r="A64" s="24"/>
      <c r="B64" s="282" t="s">
        <v>89</v>
      </c>
      <c r="C64" s="283"/>
      <c r="D64" s="412"/>
      <c r="E64" s="131"/>
      <c r="F64" s="411"/>
      <c r="G64" s="422"/>
      <c r="H64" s="416"/>
      <c r="I64" s="397"/>
      <c r="J64" s="356"/>
      <c r="K64" s="582"/>
      <c r="L64" s="583"/>
      <c r="M64" s="274"/>
      <c r="N64" s="274"/>
      <c r="O64" s="274"/>
      <c r="P64" s="274"/>
      <c r="Q64" s="274"/>
    </row>
    <row r="65" spans="1:17" ht="13.5" x14ac:dyDescent="0.25">
      <c r="A65" s="24"/>
      <c r="B65" s="283" t="s">
        <v>90</v>
      </c>
      <c r="C65" s="283" t="s">
        <v>67</v>
      </c>
      <c r="D65" s="411"/>
      <c r="E65" s="127"/>
      <c r="F65" s="411"/>
      <c r="G65" s="422"/>
      <c r="H65" s="416">
        <f>IF(F65=0,D65*G65,D65*F65*G65)</f>
        <v>0</v>
      </c>
      <c r="I65" s="397"/>
      <c r="J65" s="356"/>
      <c r="K65" s="582"/>
      <c r="L65" s="583"/>
      <c r="M65" s="274"/>
      <c r="N65" s="274"/>
      <c r="O65" s="274"/>
      <c r="P65" s="274"/>
      <c r="Q65" s="274"/>
    </row>
    <row r="66" spans="1:17" ht="13.5" x14ac:dyDescent="0.25">
      <c r="A66" s="24"/>
      <c r="B66" s="283"/>
      <c r="C66" s="283" t="s">
        <v>75</v>
      </c>
      <c r="D66" s="412"/>
      <c r="E66" s="127"/>
      <c r="F66" s="411"/>
      <c r="G66" s="422"/>
      <c r="H66" s="416">
        <f>D66*H65</f>
        <v>0</v>
      </c>
      <c r="I66" s="397"/>
      <c r="J66" s="356"/>
      <c r="K66" s="582"/>
      <c r="L66" s="583"/>
      <c r="M66" s="274"/>
      <c r="N66" s="274"/>
      <c r="O66" s="274"/>
      <c r="P66" s="274"/>
      <c r="Q66" s="274"/>
    </row>
    <row r="67" spans="1:17" ht="13.5" x14ac:dyDescent="0.25">
      <c r="A67" s="24"/>
      <c r="B67" s="284"/>
      <c r="C67" s="284" t="s">
        <v>76</v>
      </c>
      <c r="D67" s="413"/>
      <c r="E67" s="125"/>
      <c r="F67" s="415"/>
      <c r="G67" s="421"/>
      <c r="H67" s="417">
        <f>(H65+H66)*D67</f>
        <v>0</v>
      </c>
      <c r="I67" s="396">
        <f>SUM(H65:H67)</f>
        <v>0</v>
      </c>
      <c r="J67" s="356"/>
      <c r="K67" s="582"/>
      <c r="L67" s="583"/>
      <c r="M67" s="274"/>
      <c r="N67" s="274"/>
      <c r="O67" s="274"/>
      <c r="P67" s="274"/>
      <c r="Q67" s="274"/>
    </row>
    <row r="68" spans="1:17" ht="13.5" x14ac:dyDescent="0.25">
      <c r="A68" s="24"/>
      <c r="B68" s="283" t="s">
        <v>91</v>
      </c>
      <c r="C68" s="283" t="s">
        <v>67</v>
      </c>
      <c r="D68" s="411"/>
      <c r="E68" s="127"/>
      <c r="F68" s="411"/>
      <c r="G68" s="422"/>
      <c r="H68" s="416">
        <f>IF(F68=0,D68*G68,D68*F68*G68)</f>
        <v>0</v>
      </c>
      <c r="I68" s="397"/>
      <c r="J68" s="356"/>
      <c r="K68" s="582"/>
      <c r="L68" s="583"/>
      <c r="M68" s="274"/>
      <c r="N68" s="274"/>
      <c r="O68" s="274"/>
      <c r="P68" s="274"/>
      <c r="Q68" s="274"/>
    </row>
    <row r="69" spans="1:17" ht="13.5" x14ac:dyDescent="0.25">
      <c r="A69" s="24"/>
      <c r="B69" s="283"/>
      <c r="C69" s="283" t="s">
        <v>75</v>
      </c>
      <c r="D69" s="412"/>
      <c r="E69" s="127"/>
      <c r="F69" s="411"/>
      <c r="G69" s="422"/>
      <c r="H69" s="416">
        <f>D69*H68</f>
        <v>0</v>
      </c>
      <c r="I69" s="397"/>
      <c r="J69" s="356"/>
      <c r="K69" s="582"/>
      <c r="L69" s="583"/>
      <c r="M69" s="274"/>
      <c r="N69" s="274"/>
      <c r="O69" s="274"/>
      <c r="P69" s="274"/>
      <c r="Q69" s="274"/>
    </row>
    <row r="70" spans="1:17" ht="13.5" x14ac:dyDescent="0.25">
      <c r="A70" s="24"/>
      <c r="B70" s="284"/>
      <c r="C70" s="284" t="s">
        <v>76</v>
      </c>
      <c r="D70" s="413"/>
      <c r="E70" s="125"/>
      <c r="F70" s="415"/>
      <c r="G70" s="421"/>
      <c r="H70" s="417">
        <f>(H68+H69)*D70</f>
        <v>0</v>
      </c>
      <c r="I70" s="396">
        <f>SUM(H68:H70)</f>
        <v>0</v>
      </c>
      <c r="J70" s="356"/>
      <c r="K70" s="582"/>
      <c r="L70" s="583"/>
      <c r="M70" s="274"/>
      <c r="N70" s="274"/>
      <c r="O70" s="274"/>
      <c r="P70" s="274"/>
      <c r="Q70" s="274"/>
    </row>
    <row r="71" spans="1:17" ht="13.5" x14ac:dyDescent="0.25">
      <c r="A71" s="24"/>
      <c r="B71" s="283" t="s">
        <v>92</v>
      </c>
      <c r="C71" s="283" t="s">
        <v>67</v>
      </c>
      <c r="D71" s="411"/>
      <c r="E71" s="127"/>
      <c r="F71" s="411"/>
      <c r="G71" s="422"/>
      <c r="H71" s="416">
        <f>IF(F71=0,D71*G71,D71*F71*G71)</f>
        <v>0</v>
      </c>
      <c r="I71" s="397"/>
      <c r="J71" s="356"/>
      <c r="K71" s="582"/>
      <c r="L71" s="583"/>
      <c r="M71" s="274"/>
      <c r="N71" s="274"/>
      <c r="O71" s="274"/>
      <c r="P71" s="274"/>
      <c r="Q71" s="274"/>
    </row>
    <row r="72" spans="1:17" ht="13.5" x14ac:dyDescent="0.25">
      <c r="A72" s="24"/>
      <c r="B72" s="283"/>
      <c r="C72" s="283" t="s">
        <v>75</v>
      </c>
      <c r="D72" s="412"/>
      <c r="E72" s="127"/>
      <c r="F72" s="411"/>
      <c r="G72" s="422"/>
      <c r="H72" s="416">
        <f>D72*H71</f>
        <v>0</v>
      </c>
      <c r="I72" s="397"/>
      <c r="J72" s="356"/>
      <c r="K72" s="582"/>
      <c r="L72" s="583"/>
      <c r="M72" s="274"/>
      <c r="N72" s="274"/>
      <c r="O72" s="274"/>
      <c r="P72" s="274"/>
      <c r="Q72" s="274"/>
    </row>
    <row r="73" spans="1:17" ht="13.5" x14ac:dyDescent="0.25">
      <c r="A73" s="24"/>
      <c r="B73" s="284"/>
      <c r="C73" s="284" t="s">
        <v>76</v>
      </c>
      <c r="D73" s="413"/>
      <c r="E73" s="125"/>
      <c r="F73" s="415"/>
      <c r="G73" s="421"/>
      <c r="H73" s="417">
        <f>(H71+H72)*D73</f>
        <v>0</v>
      </c>
      <c r="I73" s="396">
        <f>SUM(H71:H73)</f>
        <v>0</v>
      </c>
      <c r="J73" s="356"/>
      <c r="K73" s="582"/>
      <c r="L73" s="583"/>
      <c r="M73" s="274"/>
      <c r="N73" s="274"/>
      <c r="O73" s="274"/>
      <c r="P73" s="274"/>
      <c r="Q73" s="274"/>
    </row>
    <row r="74" spans="1:17" ht="13.5" x14ac:dyDescent="0.25">
      <c r="A74" s="24"/>
      <c r="B74" s="283" t="s">
        <v>90</v>
      </c>
      <c r="C74" s="283" t="s">
        <v>67</v>
      </c>
      <c r="D74" s="411"/>
      <c r="E74" s="127"/>
      <c r="F74" s="411"/>
      <c r="G74" s="422"/>
      <c r="H74" s="416">
        <f>IF(F74=0,D74*G74,D74*F74*G74)</f>
        <v>0</v>
      </c>
      <c r="I74" s="397"/>
      <c r="J74" s="356"/>
      <c r="K74" s="582"/>
      <c r="L74" s="583"/>
      <c r="M74" s="274"/>
      <c r="N74" s="274"/>
      <c r="O74" s="274"/>
      <c r="P74" s="274"/>
      <c r="Q74" s="274"/>
    </row>
    <row r="75" spans="1:17" ht="13.5" x14ac:dyDescent="0.25">
      <c r="A75" s="24"/>
      <c r="B75" s="283"/>
      <c r="C75" s="283" t="s">
        <v>75</v>
      </c>
      <c r="D75" s="412"/>
      <c r="E75" s="127"/>
      <c r="F75" s="411"/>
      <c r="G75" s="422"/>
      <c r="H75" s="416">
        <f>D75*H74</f>
        <v>0</v>
      </c>
      <c r="I75" s="397"/>
      <c r="J75" s="356"/>
      <c r="K75" s="582"/>
      <c r="L75" s="583"/>
      <c r="M75" s="274"/>
      <c r="N75" s="274"/>
      <c r="O75" s="274"/>
      <c r="P75" s="274"/>
      <c r="Q75" s="274"/>
    </row>
    <row r="76" spans="1:17" ht="13.5" x14ac:dyDescent="0.25">
      <c r="A76" s="24"/>
      <c r="B76" s="284"/>
      <c r="C76" s="284" t="s">
        <v>76</v>
      </c>
      <c r="D76" s="413"/>
      <c r="E76" s="125"/>
      <c r="F76" s="415"/>
      <c r="G76" s="421"/>
      <c r="H76" s="417">
        <f>(H74+H75)*D76</f>
        <v>0</v>
      </c>
      <c r="I76" s="396">
        <f>SUM(H74:H76)</f>
        <v>0</v>
      </c>
      <c r="J76" s="356"/>
      <c r="K76" s="582"/>
      <c r="L76" s="583"/>
      <c r="M76" s="274"/>
      <c r="N76" s="274"/>
      <c r="O76" s="274"/>
      <c r="P76" s="274"/>
      <c r="Q76" s="274"/>
    </row>
    <row r="77" spans="1:17" ht="13.5" x14ac:dyDescent="0.25">
      <c r="A77" s="24"/>
      <c r="B77" s="283" t="s">
        <v>93</v>
      </c>
      <c r="C77" s="283" t="s">
        <v>67</v>
      </c>
      <c r="D77" s="411"/>
      <c r="E77" s="127"/>
      <c r="F77" s="411"/>
      <c r="G77" s="422"/>
      <c r="H77" s="416">
        <f>IF(F77=0,D77*G77,D77*F77*G77)</f>
        <v>0</v>
      </c>
      <c r="I77" s="397"/>
      <c r="J77" s="356"/>
      <c r="K77" s="582"/>
      <c r="L77" s="583"/>
      <c r="M77" s="274"/>
      <c r="N77" s="274"/>
      <c r="O77" s="274"/>
      <c r="P77" s="274"/>
      <c r="Q77" s="274"/>
    </row>
    <row r="78" spans="1:17" ht="13.5" x14ac:dyDescent="0.25">
      <c r="A78" s="24"/>
      <c r="B78" s="283"/>
      <c r="C78" s="283" t="s">
        <v>75</v>
      </c>
      <c r="D78" s="412"/>
      <c r="E78" s="127"/>
      <c r="F78" s="411"/>
      <c r="G78" s="422"/>
      <c r="H78" s="416">
        <f>D78*H77</f>
        <v>0</v>
      </c>
      <c r="I78" s="397"/>
      <c r="J78" s="356"/>
      <c r="K78" s="582"/>
      <c r="L78" s="583"/>
      <c r="M78" s="274"/>
      <c r="N78" s="274"/>
      <c r="O78" s="274"/>
      <c r="P78" s="274"/>
      <c r="Q78" s="274"/>
    </row>
    <row r="79" spans="1:17" ht="13.5" x14ac:dyDescent="0.25">
      <c r="A79" s="24"/>
      <c r="B79" s="284"/>
      <c r="C79" s="284" t="s">
        <v>76</v>
      </c>
      <c r="D79" s="413"/>
      <c r="E79" s="125"/>
      <c r="F79" s="415"/>
      <c r="G79" s="421"/>
      <c r="H79" s="417">
        <f>(H77+H78)*D79</f>
        <v>0</v>
      </c>
      <c r="I79" s="396">
        <f>SUM(H77:H79)</f>
        <v>0</v>
      </c>
      <c r="J79" s="356"/>
      <c r="K79" s="582"/>
      <c r="L79" s="583"/>
      <c r="M79" s="274"/>
      <c r="N79" s="274"/>
      <c r="O79" s="274"/>
      <c r="P79" s="274"/>
      <c r="Q79" s="274"/>
    </row>
    <row r="80" spans="1:17" ht="13.5" x14ac:dyDescent="0.25">
      <c r="A80" s="24"/>
      <c r="B80" s="283" t="s">
        <v>94</v>
      </c>
      <c r="C80" s="283" t="s">
        <v>67</v>
      </c>
      <c r="D80" s="411"/>
      <c r="E80" s="127"/>
      <c r="F80" s="411"/>
      <c r="G80" s="422"/>
      <c r="H80" s="416">
        <f>IF(F80=0,D80*G80,D80*F80*G80)</f>
        <v>0</v>
      </c>
      <c r="I80" s="397"/>
      <c r="J80" s="356"/>
      <c r="K80" s="582"/>
      <c r="L80" s="583"/>
      <c r="M80" s="274"/>
      <c r="N80" s="274"/>
      <c r="O80" s="274"/>
      <c r="P80" s="274"/>
      <c r="Q80" s="274"/>
    </row>
    <row r="81" spans="1:17" ht="13.5" x14ac:dyDescent="0.25">
      <c r="A81" s="24"/>
      <c r="B81" s="283"/>
      <c r="C81" s="283" t="s">
        <v>75</v>
      </c>
      <c r="D81" s="412"/>
      <c r="E81" s="127"/>
      <c r="F81" s="411"/>
      <c r="G81" s="422"/>
      <c r="H81" s="416">
        <f>D81*H80</f>
        <v>0</v>
      </c>
      <c r="I81" s="397"/>
      <c r="J81" s="356"/>
      <c r="K81" s="582"/>
      <c r="L81" s="583"/>
      <c r="M81" s="274"/>
      <c r="N81" s="274"/>
      <c r="O81" s="274"/>
      <c r="P81" s="274"/>
      <c r="Q81" s="274"/>
    </row>
    <row r="82" spans="1:17" ht="14.25" thickBot="1" x14ac:dyDescent="0.3">
      <c r="A82" s="24"/>
      <c r="B82" s="285"/>
      <c r="C82" s="285" t="s">
        <v>76</v>
      </c>
      <c r="D82" s="414"/>
      <c r="E82" s="129"/>
      <c r="F82" s="389"/>
      <c r="G82" s="423"/>
      <c r="H82" s="418">
        <f>(H80+H81)*D82</f>
        <v>0</v>
      </c>
      <c r="I82" s="398">
        <f>SUM(H80:H82)</f>
        <v>0</v>
      </c>
      <c r="J82" s="356"/>
      <c r="K82" s="582"/>
      <c r="L82" s="583"/>
      <c r="M82" s="274"/>
      <c r="N82" s="274"/>
      <c r="O82" s="274"/>
      <c r="P82" s="274"/>
      <c r="Q82" s="274"/>
    </row>
    <row r="83" spans="1:17" ht="13.5" x14ac:dyDescent="0.25">
      <c r="A83" s="24"/>
      <c r="B83" s="282" t="s">
        <v>95</v>
      </c>
      <c r="C83" s="283"/>
      <c r="D83" s="412"/>
      <c r="E83" s="131"/>
      <c r="F83" s="411"/>
      <c r="G83" s="422"/>
      <c r="H83" s="416"/>
      <c r="I83" s="397"/>
      <c r="J83" s="356"/>
      <c r="K83" s="582"/>
      <c r="L83" s="583"/>
      <c r="M83" s="274"/>
      <c r="N83" s="274"/>
      <c r="O83" s="274"/>
      <c r="P83" s="274"/>
      <c r="Q83" s="274"/>
    </row>
    <row r="84" spans="1:17" ht="13.5" x14ac:dyDescent="0.25">
      <c r="A84" s="24"/>
      <c r="B84" s="283" t="s">
        <v>96</v>
      </c>
      <c r="C84" s="283" t="s">
        <v>67</v>
      </c>
      <c r="D84" s="411"/>
      <c r="E84" s="127"/>
      <c r="F84" s="411"/>
      <c r="G84" s="422"/>
      <c r="H84" s="416">
        <f>IF(F84=0,D84*G84,D84*F84*G84)</f>
        <v>0</v>
      </c>
      <c r="I84" s="397"/>
      <c r="J84" s="356"/>
      <c r="K84" s="582"/>
      <c r="L84" s="583"/>
      <c r="M84" s="274"/>
      <c r="N84" s="274"/>
      <c r="O84" s="274"/>
      <c r="P84" s="274"/>
      <c r="Q84" s="274"/>
    </row>
    <row r="85" spans="1:17" ht="13.5" x14ac:dyDescent="0.25">
      <c r="B85" s="283"/>
      <c r="C85" s="283" t="s">
        <v>75</v>
      </c>
      <c r="D85" s="412"/>
      <c r="E85" s="127"/>
      <c r="F85" s="411"/>
      <c r="G85" s="422"/>
      <c r="H85" s="416">
        <f>D85*H84</f>
        <v>0</v>
      </c>
      <c r="I85" s="397"/>
      <c r="K85" s="582"/>
      <c r="L85" s="583"/>
      <c r="M85" s="274"/>
      <c r="N85" s="274"/>
      <c r="O85" s="274"/>
      <c r="P85" s="274"/>
      <c r="Q85" s="274"/>
    </row>
    <row r="86" spans="1:17" ht="13.5" x14ac:dyDescent="0.25">
      <c r="A86" s="24"/>
      <c r="B86" s="284"/>
      <c r="C86" s="284" t="s">
        <v>76</v>
      </c>
      <c r="D86" s="413"/>
      <c r="E86" s="125"/>
      <c r="F86" s="415"/>
      <c r="G86" s="421"/>
      <c r="H86" s="417">
        <f>(H84+H85)*D86</f>
        <v>0</v>
      </c>
      <c r="I86" s="396">
        <f>SUM(H84:H86)</f>
        <v>0</v>
      </c>
      <c r="J86" s="356"/>
      <c r="K86" s="582"/>
      <c r="L86" s="583"/>
      <c r="M86" s="274"/>
      <c r="N86" s="274"/>
      <c r="O86" s="274"/>
      <c r="P86" s="274"/>
      <c r="Q86" s="274"/>
    </row>
    <row r="87" spans="1:17" ht="13.5" x14ac:dyDescent="0.25">
      <c r="A87" s="24"/>
      <c r="B87" s="283" t="s">
        <v>97</v>
      </c>
      <c r="C87" s="283" t="s">
        <v>67</v>
      </c>
      <c r="D87" s="411"/>
      <c r="E87" s="127"/>
      <c r="F87" s="411"/>
      <c r="G87" s="422"/>
      <c r="H87" s="416">
        <f>IF(F87=0,D87*G87,D87*F87*G87)</f>
        <v>0</v>
      </c>
      <c r="I87" s="397"/>
      <c r="J87" s="356"/>
      <c r="K87" s="582"/>
      <c r="L87" s="583"/>
      <c r="M87" s="274"/>
      <c r="N87" s="274"/>
      <c r="O87" s="274"/>
      <c r="P87" s="274"/>
      <c r="Q87" s="274"/>
    </row>
    <row r="88" spans="1:17" ht="13.5" x14ac:dyDescent="0.25">
      <c r="A88" s="24"/>
      <c r="B88" s="283"/>
      <c r="C88" s="283" t="s">
        <v>75</v>
      </c>
      <c r="D88" s="412"/>
      <c r="E88" s="127"/>
      <c r="F88" s="411"/>
      <c r="G88" s="422"/>
      <c r="H88" s="416">
        <f>D88*H87</f>
        <v>0</v>
      </c>
      <c r="I88" s="397"/>
      <c r="J88" s="356"/>
      <c r="K88" s="582"/>
      <c r="L88" s="583"/>
      <c r="M88" s="274"/>
      <c r="N88" s="274"/>
      <c r="O88" s="274"/>
      <c r="P88" s="274"/>
      <c r="Q88" s="274"/>
    </row>
    <row r="89" spans="1:17" ht="13.5" x14ac:dyDescent="0.25">
      <c r="A89" s="24"/>
      <c r="B89" s="284"/>
      <c r="C89" s="284" t="s">
        <v>76</v>
      </c>
      <c r="D89" s="413"/>
      <c r="E89" s="125"/>
      <c r="F89" s="415"/>
      <c r="G89" s="421"/>
      <c r="H89" s="417">
        <f>(H87+H88)*D89</f>
        <v>0</v>
      </c>
      <c r="I89" s="396">
        <f>SUM(H87:H89)</f>
        <v>0</v>
      </c>
      <c r="J89" s="356"/>
      <c r="K89" s="582"/>
      <c r="L89" s="583"/>
      <c r="M89" s="274"/>
      <c r="N89" s="274"/>
      <c r="O89" s="274"/>
      <c r="P89" s="274"/>
      <c r="Q89" s="274"/>
    </row>
    <row r="90" spans="1:17" ht="13.5" x14ac:dyDescent="0.25">
      <c r="A90" s="24"/>
      <c r="B90" s="283" t="s">
        <v>98</v>
      </c>
      <c r="C90" s="283" t="s">
        <v>67</v>
      </c>
      <c r="D90" s="411"/>
      <c r="E90" s="127"/>
      <c r="F90" s="411"/>
      <c r="G90" s="422"/>
      <c r="H90" s="416">
        <f>IF(F90=0,D90*G90,D90*F90*G90)</f>
        <v>0</v>
      </c>
      <c r="I90" s="397"/>
      <c r="J90" s="356"/>
      <c r="K90" s="582"/>
      <c r="L90" s="583"/>
      <c r="M90" s="274"/>
      <c r="N90" s="274"/>
      <c r="O90" s="274"/>
      <c r="P90" s="274"/>
      <c r="Q90" s="274"/>
    </row>
    <row r="91" spans="1:17" ht="13.5" x14ac:dyDescent="0.25">
      <c r="A91" s="24"/>
      <c r="B91" s="283"/>
      <c r="C91" s="283" t="s">
        <v>75</v>
      </c>
      <c r="D91" s="412"/>
      <c r="E91" s="127"/>
      <c r="F91" s="411"/>
      <c r="G91" s="422"/>
      <c r="H91" s="416">
        <f>D91*H90</f>
        <v>0</v>
      </c>
      <c r="I91" s="397"/>
      <c r="J91" s="356"/>
      <c r="K91" s="582"/>
      <c r="L91" s="583"/>
      <c r="M91" s="274"/>
      <c r="N91" s="274"/>
      <c r="O91" s="274"/>
      <c r="P91" s="274"/>
      <c r="Q91" s="274"/>
    </row>
    <row r="92" spans="1:17" ht="13.5" x14ac:dyDescent="0.25">
      <c r="A92" s="24"/>
      <c r="B92" s="284"/>
      <c r="C92" s="284" t="s">
        <v>76</v>
      </c>
      <c r="D92" s="413"/>
      <c r="E92" s="125"/>
      <c r="F92" s="415"/>
      <c r="G92" s="421"/>
      <c r="H92" s="417">
        <f>(H90+H91)*D92</f>
        <v>0</v>
      </c>
      <c r="I92" s="396">
        <f>SUM(H90:H92)</f>
        <v>0</v>
      </c>
      <c r="J92" s="356"/>
      <c r="K92" s="582"/>
      <c r="L92" s="583"/>
      <c r="M92" s="274"/>
      <c r="N92" s="274"/>
      <c r="O92" s="274"/>
      <c r="P92" s="274"/>
      <c r="Q92" s="274"/>
    </row>
    <row r="93" spans="1:17" ht="13.5" x14ac:dyDescent="0.25">
      <c r="A93" s="24"/>
      <c r="B93" s="283" t="s">
        <v>99</v>
      </c>
      <c r="C93" s="283" t="s">
        <v>67</v>
      </c>
      <c r="D93" s="411"/>
      <c r="E93" s="127"/>
      <c r="F93" s="411"/>
      <c r="G93" s="422"/>
      <c r="H93" s="416">
        <f>IF(F93=0,D93*G93,D93*F93*G93)</f>
        <v>0</v>
      </c>
      <c r="I93" s="397"/>
      <c r="J93" s="356"/>
      <c r="K93" s="582"/>
      <c r="L93" s="583"/>
      <c r="M93" s="274"/>
      <c r="N93" s="274"/>
      <c r="O93" s="274"/>
      <c r="P93" s="274"/>
      <c r="Q93" s="274"/>
    </row>
    <row r="94" spans="1:17" ht="13.5" x14ac:dyDescent="0.25">
      <c r="A94" s="24"/>
      <c r="B94" s="283"/>
      <c r="C94" s="283" t="s">
        <v>75</v>
      </c>
      <c r="D94" s="412"/>
      <c r="E94" s="127"/>
      <c r="F94" s="411"/>
      <c r="G94" s="422"/>
      <c r="H94" s="416">
        <f>D94*H93</f>
        <v>0</v>
      </c>
      <c r="I94" s="397"/>
      <c r="J94" s="356"/>
      <c r="K94" s="582"/>
      <c r="L94" s="583"/>
      <c r="M94" s="274"/>
      <c r="N94" s="274"/>
      <c r="O94" s="274"/>
      <c r="P94" s="274"/>
      <c r="Q94" s="274"/>
    </row>
    <row r="95" spans="1:17" ht="13.5" x14ac:dyDescent="0.25">
      <c r="A95" s="24"/>
      <c r="B95" s="284"/>
      <c r="C95" s="284" t="s">
        <v>76</v>
      </c>
      <c r="D95" s="413"/>
      <c r="E95" s="125"/>
      <c r="F95" s="415"/>
      <c r="G95" s="421"/>
      <c r="H95" s="417">
        <f>(H93+H94)*D95</f>
        <v>0</v>
      </c>
      <c r="I95" s="396">
        <f>SUM(H93:H95)</f>
        <v>0</v>
      </c>
      <c r="J95" s="356"/>
      <c r="K95" s="582"/>
      <c r="L95" s="583"/>
      <c r="M95" s="274"/>
      <c r="N95" s="274"/>
      <c r="O95" s="274"/>
      <c r="P95" s="274"/>
      <c r="Q95" s="274"/>
    </row>
    <row r="96" spans="1:17" ht="13.5" x14ac:dyDescent="0.25">
      <c r="A96" s="24"/>
      <c r="B96" s="283" t="s">
        <v>100</v>
      </c>
      <c r="C96" s="283" t="s">
        <v>67</v>
      </c>
      <c r="D96" s="411"/>
      <c r="E96" s="127"/>
      <c r="F96" s="411"/>
      <c r="G96" s="422"/>
      <c r="H96" s="416">
        <f>IF(F96=0,D96*G96,D96*F96*G96)</f>
        <v>0</v>
      </c>
      <c r="I96" s="397"/>
      <c r="J96" s="356"/>
      <c r="K96" s="582"/>
      <c r="L96" s="583"/>
      <c r="M96" s="274"/>
      <c r="N96" s="274"/>
      <c r="O96" s="274"/>
      <c r="P96" s="274"/>
      <c r="Q96" s="274"/>
    </row>
    <row r="97" spans="1:17" ht="13.5" x14ac:dyDescent="0.25">
      <c r="A97" s="24"/>
      <c r="B97" s="283"/>
      <c r="C97" s="283" t="s">
        <v>75</v>
      </c>
      <c r="D97" s="412"/>
      <c r="E97" s="127"/>
      <c r="F97" s="411"/>
      <c r="G97" s="422"/>
      <c r="H97" s="416">
        <f>D97*H96</f>
        <v>0</v>
      </c>
      <c r="I97" s="397"/>
      <c r="J97" s="356"/>
      <c r="K97" s="582"/>
      <c r="L97" s="583"/>
      <c r="M97" s="274"/>
      <c r="N97" s="274"/>
      <c r="O97" s="274"/>
      <c r="P97" s="274"/>
      <c r="Q97" s="274"/>
    </row>
    <row r="98" spans="1:17" ht="14.25" thickBot="1" x14ac:dyDescent="0.3">
      <c r="A98" s="212"/>
      <c r="B98" s="285"/>
      <c r="C98" s="285" t="s">
        <v>76</v>
      </c>
      <c r="D98" s="414"/>
      <c r="E98" s="129"/>
      <c r="F98" s="389"/>
      <c r="G98" s="423"/>
      <c r="H98" s="418">
        <f>(H96+H97)*D98</f>
        <v>0</v>
      </c>
      <c r="I98" s="398">
        <f>SUM(H96:H98)</f>
        <v>0</v>
      </c>
      <c r="J98" s="356"/>
      <c r="K98" s="582"/>
      <c r="L98" s="583"/>
      <c r="M98" s="274"/>
      <c r="N98" s="274"/>
      <c r="O98" s="274"/>
      <c r="P98" s="274"/>
      <c r="Q98" s="274"/>
    </row>
    <row r="99" spans="1:17" ht="16.149999999999999" customHeight="1" thickBot="1" x14ac:dyDescent="0.3">
      <c r="A99" s="548"/>
      <c r="B99" s="331" t="s">
        <v>101</v>
      </c>
      <c r="C99" s="285"/>
      <c r="D99" s="481"/>
      <c r="E99" s="129"/>
      <c r="F99" s="130"/>
      <c r="G99" s="89"/>
      <c r="H99" s="419"/>
      <c r="I99" s="433">
        <f>K99</f>
        <v>0</v>
      </c>
      <c r="J99" s="506"/>
      <c r="K99" s="584">
        <f>SUM(I14:I98)</f>
        <v>0</v>
      </c>
      <c r="L99" s="583"/>
      <c r="M99" s="274"/>
      <c r="N99" s="274"/>
      <c r="O99" s="274"/>
      <c r="P99" s="274"/>
      <c r="Q99" s="274"/>
    </row>
    <row r="100" spans="1:17" ht="13.5" x14ac:dyDescent="0.25">
      <c r="A100" s="115"/>
      <c r="B100" s="325"/>
      <c r="C100" s="283"/>
      <c r="D100" s="128"/>
      <c r="E100" s="131"/>
      <c r="F100" s="127"/>
      <c r="G100" s="90"/>
      <c r="H100" s="352"/>
      <c r="I100" s="356"/>
      <c r="J100" s="356"/>
      <c r="K100" s="360"/>
      <c r="L100" s="583"/>
      <c r="M100" s="274"/>
      <c r="N100" s="274"/>
      <c r="O100" s="274"/>
      <c r="P100" s="274"/>
      <c r="Q100" s="274"/>
    </row>
    <row r="101" spans="1:17" ht="13.5" x14ac:dyDescent="0.25">
      <c r="A101" s="115" t="s">
        <v>102</v>
      </c>
      <c r="B101" s="325" t="s">
        <v>103</v>
      </c>
      <c r="C101" s="279"/>
      <c r="D101" s="399"/>
      <c r="E101" s="399"/>
      <c r="F101" s="399"/>
      <c r="G101" s="400"/>
      <c r="H101" s="401"/>
      <c r="I101" s="402"/>
      <c r="J101" s="226"/>
      <c r="K101" s="218"/>
      <c r="L101" s="219"/>
      <c r="M101" s="274"/>
      <c r="N101" s="274"/>
      <c r="O101" s="274"/>
      <c r="P101" s="274"/>
      <c r="Q101" s="274"/>
    </row>
    <row r="102" spans="1:17" ht="13.5" x14ac:dyDescent="0.25">
      <c r="A102" s="24"/>
      <c r="B102" s="279" t="s">
        <v>104</v>
      </c>
      <c r="C102" s="279"/>
      <c r="D102" s="387"/>
      <c r="E102" s="387"/>
      <c r="F102" s="387"/>
      <c r="G102" s="426"/>
      <c r="H102" s="352">
        <f t="shared" ref="H102:H109" si="0">IF(F102=0,D102*G102,D102*F102*G102)</f>
        <v>0</v>
      </c>
      <c r="I102" s="394"/>
      <c r="J102" s="491"/>
      <c r="K102" s="218"/>
      <c r="L102" s="219"/>
      <c r="M102" s="274"/>
      <c r="N102" s="274"/>
      <c r="O102" s="274"/>
      <c r="P102" s="274"/>
      <c r="Q102" s="274"/>
    </row>
    <row r="103" spans="1:17" ht="13.5" x14ac:dyDescent="0.25">
      <c r="A103" s="24"/>
      <c r="B103" s="279" t="s">
        <v>105</v>
      </c>
      <c r="C103" s="279"/>
      <c r="D103" s="387"/>
      <c r="E103" s="387"/>
      <c r="F103" s="387"/>
      <c r="G103" s="426"/>
      <c r="H103" s="352">
        <f t="shared" si="0"/>
        <v>0</v>
      </c>
      <c r="I103" s="394"/>
      <c r="J103" s="491"/>
      <c r="K103" s="218"/>
      <c r="L103" s="219"/>
      <c r="M103" s="274"/>
      <c r="N103" s="274"/>
      <c r="O103" s="274"/>
      <c r="P103" s="274"/>
      <c r="Q103" s="274"/>
    </row>
    <row r="104" spans="1:17" ht="13.5" x14ac:dyDescent="0.25">
      <c r="A104" s="24"/>
      <c r="B104" s="279" t="s">
        <v>106</v>
      </c>
      <c r="C104" s="279"/>
      <c r="D104" s="387"/>
      <c r="E104" s="387"/>
      <c r="F104" s="387"/>
      <c r="G104" s="426"/>
      <c r="H104" s="352">
        <f t="shared" si="0"/>
        <v>0</v>
      </c>
      <c r="I104" s="394"/>
      <c r="J104" s="491"/>
      <c r="K104" s="218"/>
      <c r="L104" s="219"/>
      <c r="M104" s="274"/>
      <c r="N104" s="274"/>
      <c r="O104" s="274"/>
      <c r="P104" s="274"/>
      <c r="Q104" s="274"/>
    </row>
    <row r="105" spans="1:17" ht="13.5" x14ac:dyDescent="0.25">
      <c r="A105" s="24"/>
      <c r="B105" s="279" t="s">
        <v>107</v>
      </c>
      <c r="C105" s="279"/>
      <c r="D105" s="387"/>
      <c r="E105" s="387"/>
      <c r="F105" s="387"/>
      <c r="G105" s="426"/>
      <c r="H105" s="352">
        <f t="shared" si="0"/>
        <v>0</v>
      </c>
      <c r="I105" s="394"/>
      <c r="J105" s="491"/>
      <c r="K105" s="218"/>
      <c r="L105" s="219"/>
      <c r="M105" s="274"/>
      <c r="N105" s="274"/>
      <c r="O105" s="274"/>
      <c r="P105" s="274"/>
      <c r="Q105" s="274"/>
    </row>
    <row r="106" spans="1:17" ht="13.5" x14ac:dyDescent="0.25">
      <c r="A106" s="24"/>
      <c r="B106" s="279" t="s">
        <v>108</v>
      </c>
      <c r="C106" s="278"/>
      <c r="D106" s="387"/>
      <c r="E106" s="387"/>
      <c r="F106" s="387"/>
      <c r="G106" s="426"/>
      <c r="H106" s="352">
        <f t="shared" si="0"/>
        <v>0</v>
      </c>
      <c r="I106" s="395"/>
      <c r="J106" s="492"/>
      <c r="K106" s="218"/>
      <c r="L106" s="219"/>
      <c r="M106" s="274"/>
      <c r="N106" s="274"/>
      <c r="O106" s="274"/>
      <c r="P106" s="274"/>
      <c r="Q106" s="274"/>
    </row>
    <row r="107" spans="1:17" ht="13.5" x14ac:dyDescent="0.25">
      <c r="A107" s="24"/>
      <c r="B107" s="279" t="s">
        <v>109</v>
      </c>
      <c r="C107" s="279"/>
      <c r="D107" s="387"/>
      <c r="E107" s="387"/>
      <c r="F107" s="387"/>
      <c r="G107" s="426"/>
      <c r="H107" s="352">
        <f t="shared" si="0"/>
        <v>0</v>
      </c>
      <c r="I107" s="394"/>
      <c r="J107" s="491"/>
      <c r="K107" s="218"/>
      <c r="L107" s="219"/>
      <c r="M107" s="274"/>
      <c r="N107" s="274"/>
      <c r="O107" s="274"/>
      <c r="P107" s="274"/>
      <c r="Q107" s="274"/>
    </row>
    <row r="108" spans="1:17" ht="13.5" x14ac:dyDescent="0.25">
      <c r="A108" s="24"/>
      <c r="B108" s="279" t="s">
        <v>110</v>
      </c>
      <c r="C108" s="279"/>
      <c r="D108" s="387"/>
      <c r="E108" s="387"/>
      <c r="F108" s="387"/>
      <c r="G108" s="426"/>
      <c r="H108" s="352">
        <f t="shared" si="0"/>
        <v>0</v>
      </c>
      <c r="I108" s="397"/>
      <c r="J108" s="356"/>
      <c r="K108" s="218"/>
      <c r="L108" s="219"/>
      <c r="M108" s="274"/>
      <c r="N108" s="274"/>
      <c r="O108" s="274"/>
      <c r="P108" s="274"/>
      <c r="Q108" s="274"/>
    </row>
    <row r="109" spans="1:17" ht="14.25" thickBot="1" x14ac:dyDescent="0.3">
      <c r="A109" s="210"/>
      <c r="B109" s="285" t="s">
        <v>69</v>
      </c>
      <c r="C109" s="280"/>
      <c r="D109" s="404"/>
      <c r="E109" s="404"/>
      <c r="F109" s="404"/>
      <c r="G109" s="427"/>
      <c r="H109" s="357">
        <f t="shared" si="0"/>
        <v>0</v>
      </c>
      <c r="I109" s="398"/>
      <c r="J109" s="356"/>
      <c r="K109" s="218"/>
      <c r="L109" s="219"/>
      <c r="M109" s="274"/>
      <c r="N109" s="274"/>
      <c r="O109" s="274"/>
      <c r="P109" s="274"/>
      <c r="Q109" s="274"/>
    </row>
    <row r="110" spans="1:17" ht="16.149999999999999" customHeight="1" thickBot="1" x14ac:dyDescent="0.3">
      <c r="A110" s="553"/>
      <c r="B110" s="331" t="s">
        <v>111</v>
      </c>
      <c r="C110" s="286"/>
      <c r="D110" s="425"/>
      <c r="E110" s="425"/>
      <c r="F110" s="425"/>
      <c r="G110" s="424"/>
      <c r="H110" s="332"/>
      <c r="I110" s="508">
        <f>K110</f>
        <v>0</v>
      </c>
      <c r="J110" s="507"/>
      <c r="K110" s="585">
        <f>SUM(H102:H109)</f>
        <v>0</v>
      </c>
      <c r="L110" s="343"/>
    </row>
    <row r="111" spans="1:17" ht="13.5" x14ac:dyDescent="0.25">
      <c r="A111" s="554"/>
      <c r="B111" s="325"/>
      <c r="C111" s="287"/>
      <c r="D111" s="287"/>
      <c r="E111" s="287"/>
      <c r="F111" s="287"/>
      <c r="G111" s="287"/>
      <c r="H111" s="333"/>
      <c r="I111" s="329"/>
      <c r="J111" s="329"/>
      <c r="K111" s="507"/>
      <c r="L111" s="343"/>
    </row>
    <row r="112" spans="1:17" ht="13.5" x14ac:dyDescent="0.25">
      <c r="A112" s="115" t="s">
        <v>112</v>
      </c>
      <c r="B112" s="316" t="s">
        <v>113</v>
      </c>
      <c r="C112" s="316"/>
      <c r="D112" s="630"/>
      <c r="E112" s="630"/>
      <c r="F112" s="522"/>
      <c r="G112" s="326"/>
      <c r="H112" s="326"/>
      <c r="I112" s="268"/>
      <c r="J112" s="226"/>
      <c r="K112" s="218"/>
      <c r="L112" s="219"/>
      <c r="M112" s="274"/>
      <c r="N112" s="274"/>
      <c r="O112" s="274"/>
      <c r="P112" s="274"/>
      <c r="Q112" s="274"/>
    </row>
    <row r="113" spans="1:17" ht="13.5" x14ac:dyDescent="0.25">
      <c r="A113" s="101"/>
      <c r="B113" s="265" t="s">
        <v>114</v>
      </c>
      <c r="C113" s="279" t="s">
        <v>115</v>
      </c>
      <c r="D113" s="387"/>
      <c r="E113" s="387"/>
      <c r="F113" s="387"/>
      <c r="G113" s="426"/>
      <c r="H113" s="352">
        <f t="shared" ref="H113:H138" si="1">IF(F113=0,D113*G113,D113*F113*G113)</f>
        <v>0</v>
      </c>
      <c r="I113" s="394"/>
      <c r="J113" s="491"/>
      <c r="K113" s="218"/>
      <c r="L113" s="219"/>
      <c r="M113" s="274"/>
      <c r="N113" s="300"/>
      <c r="O113" s="274"/>
      <c r="P113" s="274"/>
      <c r="Q113" s="274"/>
    </row>
    <row r="114" spans="1:17" ht="13.5" x14ac:dyDescent="0.25">
      <c r="A114" s="101"/>
      <c r="B114" s="265"/>
      <c r="C114" s="265" t="s">
        <v>116</v>
      </c>
      <c r="D114" s="387"/>
      <c r="E114" s="387"/>
      <c r="F114" s="387"/>
      <c r="G114" s="426"/>
      <c r="H114" s="352">
        <f t="shared" si="1"/>
        <v>0</v>
      </c>
      <c r="I114" s="261"/>
      <c r="J114" s="491"/>
      <c r="K114" s="218"/>
      <c r="L114" s="219"/>
      <c r="M114" s="274"/>
      <c r="N114" s="274"/>
      <c r="O114" s="274"/>
      <c r="P114" s="274"/>
      <c r="Q114" s="274"/>
    </row>
    <row r="115" spans="1:17" ht="13.5" x14ac:dyDescent="0.25">
      <c r="A115" s="101"/>
      <c r="B115" s="265" t="s">
        <v>117</v>
      </c>
      <c r="C115" s="279" t="s">
        <v>118</v>
      </c>
      <c r="D115" s="387"/>
      <c r="E115" s="387"/>
      <c r="F115" s="387"/>
      <c r="G115" s="426"/>
      <c r="H115" s="352">
        <f t="shared" si="1"/>
        <v>0</v>
      </c>
      <c r="I115" s="261"/>
      <c r="J115" s="491"/>
      <c r="K115" s="218"/>
      <c r="L115" s="219"/>
      <c r="M115" s="274"/>
      <c r="N115" s="274"/>
      <c r="O115" s="274"/>
      <c r="P115" s="274"/>
      <c r="Q115" s="274"/>
    </row>
    <row r="116" spans="1:17" ht="13.5" x14ac:dyDescent="0.25">
      <c r="A116" s="101"/>
      <c r="B116" s="265"/>
      <c r="C116" s="279" t="s">
        <v>119</v>
      </c>
      <c r="D116" s="387"/>
      <c r="E116" s="387"/>
      <c r="F116" s="387"/>
      <c r="G116" s="426"/>
      <c r="H116" s="352">
        <f t="shared" si="1"/>
        <v>0</v>
      </c>
      <c r="I116" s="261"/>
      <c r="J116" s="491"/>
      <c r="K116" s="218"/>
      <c r="L116" s="219"/>
      <c r="M116" s="274"/>
      <c r="N116" s="274"/>
      <c r="O116" s="274"/>
      <c r="P116" s="274"/>
      <c r="Q116" s="274"/>
    </row>
    <row r="117" spans="1:17" ht="13.5" x14ac:dyDescent="0.25">
      <c r="A117" s="101"/>
      <c r="B117" s="265"/>
      <c r="C117" s="279" t="s">
        <v>120</v>
      </c>
      <c r="D117" s="387"/>
      <c r="E117" s="387"/>
      <c r="F117" s="387"/>
      <c r="G117" s="426"/>
      <c r="H117" s="352">
        <f t="shared" si="1"/>
        <v>0</v>
      </c>
      <c r="I117" s="261"/>
      <c r="J117" s="491"/>
      <c r="K117" s="218"/>
      <c r="L117" s="219"/>
      <c r="M117" s="274"/>
      <c r="N117" s="274"/>
      <c r="O117" s="274"/>
      <c r="P117" s="274"/>
      <c r="Q117" s="274"/>
    </row>
    <row r="118" spans="1:17" ht="13.5" x14ac:dyDescent="0.25">
      <c r="A118" s="101"/>
      <c r="B118" s="265"/>
      <c r="C118" s="279" t="s">
        <v>116</v>
      </c>
      <c r="D118" s="387"/>
      <c r="E118" s="387"/>
      <c r="F118" s="387"/>
      <c r="G118" s="426"/>
      <c r="H118" s="352">
        <f t="shared" si="1"/>
        <v>0</v>
      </c>
      <c r="I118" s="261"/>
      <c r="J118" s="491"/>
      <c r="K118" s="218"/>
      <c r="L118" s="219"/>
      <c r="M118" s="274"/>
      <c r="N118" s="274"/>
      <c r="O118" s="274"/>
      <c r="P118" s="274"/>
      <c r="Q118" s="274"/>
    </row>
    <row r="119" spans="1:17" ht="13.5" x14ac:dyDescent="0.25">
      <c r="A119" s="101"/>
      <c r="B119" s="265"/>
      <c r="C119" s="279" t="s">
        <v>121</v>
      </c>
      <c r="D119" s="387"/>
      <c r="E119" s="387"/>
      <c r="F119" s="387"/>
      <c r="G119" s="426"/>
      <c r="H119" s="352">
        <f t="shared" si="1"/>
        <v>0</v>
      </c>
      <c r="I119" s="261"/>
      <c r="J119" s="491"/>
      <c r="K119" s="218"/>
      <c r="L119" s="219"/>
      <c r="M119" s="274"/>
      <c r="N119" s="274"/>
      <c r="O119" s="274"/>
      <c r="P119" s="274"/>
      <c r="Q119" s="274"/>
    </row>
    <row r="120" spans="1:17" ht="13.5" x14ac:dyDescent="0.25">
      <c r="A120" s="101"/>
      <c r="B120" s="265"/>
      <c r="C120" s="279" t="s">
        <v>122</v>
      </c>
      <c r="D120" s="387"/>
      <c r="E120" s="387"/>
      <c r="F120" s="387"/>
      <c r="G120" s="426"/>
      <c r="H120" s="352">
        <f t="shared" si="1"/>
        <v>0</v>
      </c>
      <c r="I120" s="261"/>
      <c r="J120" s="491"/>
      <c r="K120" s="218"/>
      <c r="L120" s="219"/>
      <c r="M120" s="274"/>
      <c r="N120" s="274"/>
      <c r="O120" s="274"/>
      <c r="P120" s="274"/>
      <c r="Q120" s="274"/>
    </row>
    <row r="121" spans="1:17" ht="13.5" x14ac:dyDescent="0.25">
      <c r="A121" s="101"/>
      <c r="B121" s="279" t="s">
        <v>123</v>
      </c>
      <c r="C121" s="283" t="s">
        <v>124</v>
      </c>
      <c r="D121" s="387"/>
      <c r="E121" s="387"/>
      <c r="F121" s="387"/>
      <c r="G121" s="426"/>
      <c r="H121" s="352">
        <f t="shared" si="1"/>
        <v>0</v>
      </c>
      <c r="I121" s="261"/>
      <c r="J121" s="491"/>
      <c r="K121" s="218"/>
      <c r="L121" s="219"/>
      <c r="M121" s="274"/>
      <c r="N121" s="274"/>
      <c r="O121" s="274"/>
      <c r="P121" s="274"/>
      <c r="Q121" s="274"/>
    </row>
    <row r="122" spans="1:17" ht="13.5" x14ac:dyDescent="0.25">
      <c r="A122" s="101"/>
      <c r="B122" s="279"/>
      <c r="C122" s="283" t="s">
        <v>125</v>
      </c>
      <c r="D122" s="387"/>
      <c r="E122" s="387"/>
      <c r="F122" s="387"/>
      <c r="G122" s="426"/>
      <c r="H122" s="352">
        <f t="shared" si="1"/>
        <v>0</v>
      </c>
      <c r="I122" s="261"/>
      <c r="J122" s="491"/>
      <c r="K122" s="218"/>
      <c r="L122" s="219"/>
      <c r="M122" s="274"/>
      <c r="N122" s="274"/>
      <c r="O122" s="274"/>
      <c r="P122" s="274"/>
      <c r="Q122" s="274"/>
    </row>
    <row r="123" spans="1:17" ht="13.5" x14ac:dyDescent="0.25">
      <c r="A123" s="101"/>
      <c r="B123" s="279"/>
      <c r="C123" s="279" t="s">
        <v>126</v>
      </c>
      <c r="D123" s="387"/>
      <c r="E123" s="387"/>
      <c r="F123" s="387"/>
      <c r="G123" s="426"/>
      <c r="H123" s="352">
        <f t="shared" si="1"/>
        <v>0</v>
      </c>
      <c r="I123" s="261"/>
      <c r="J123" s="491"/>
      <c r="K123" s="218"/>
      <c r="L123" s="219"/>
      <c r="M123" s="274"/>
      <c r="N123" s="274"/>
      <c r="O123" s="274"/>
      <c r="P123" s="274"/>
      <c r="Q123" s="274"/>
    </row>
    <row r="124" spans="1:17" ht="13.5" x14ac:dyDescent="0.25">
      <c r="A124" s="101"/>
      <c r="B124" s="265" t="s">
        <v>95</v>
      </c>
      <c r="C124" s="265" t="s">
        <v>127</v>
      </c>
      <c r="D124" s="387"/>
      <c r="E124" s="387"/>
      <c r="F124" s="387"/>
      <c r="G124" s="426"/>
      <c r="H124" s="352">
        <f t="shared" si="1"/>
        <v>0</v>
      </c>
      <c r="I124" s="261"/>
      <c r="J124" s="491"/>
      <c r="K124" s="218"/>
      <c r="L124" s="586"/>
      <c r="M124" s="274"/>
      <c r="N124" s="274"/>
      <c r="O124" s="274"/>
      <c r="P124" s="274"/>
      <c r="Q124" s="274"/>
    </row>
    <row r="125" spans="1:17" ht="13.5" x14ac:dyDescent="0.25">
      <c r="A125" s="101"/>
      <c r="B125" s="265"/>
      <c r="C125" s="265" t="s">
        <v>128</v>
      </c>
      <c r="D125" s="387"/>
      <c r="E125" s="387"/>
      <c r="F125" s="387"/>
      <c r="G125" s="426"/>
      <c r="H125" s="352">
        <f t="shared" si="1"/>
        <v>0</v>
      </c>
      <c r="I125" s="261"/>
      <c r="J125" s="491"/>
      <c r="K125" s="218"/>
      <c r="L125" s="219"/>
      <c r="M125" s="274"/>
      <c r="N125" s="274"/>
      <c r="O125" s="274"/>
      <c r="P125" s="274"/>
      <c r="Q125" s="274"/>
    </row>
    <row r="126" spans="1:17" ht="13.5" x14ac:dyDescent="0.25">
      <c r="A126" s="101"/>
      <c r="B126" s="265"/>
      <c r="C126" s="265" t="s">
        <v>129</v>
      </c>
      <c r="D126" s="387"/>
      <c r="E126" s="387"/>
      <c r="F126" s="387"/>
      <c r="G126" s="426"/>
      <c r="H126" s="352">
        <f t="shared" si="1"/>
        <v>0</v>
      </c>
      <c r="I126" s="261"/>
      <c r="J126" s="491"/>
      <c r="K126" s="218"/>
      <c r="L126" s="219"/>
      <c r="M126" s="274"/>
      <c r="N126" s="274"/>
      <c r="O126" s="274"/>
      <c r="P126" s="274"/>
      <c r="Q126" s="274"/>
    </row>
    <row r="127" spans="1:17" ht="13.5" x14ac:dyDescent="0.25">
      <c r="A127" s="101"/>
      <c r="B127" s="265"/>
      <c r="C127" s="265" t="s">
        <v>130</v>
      </c>
      <c r="D127" s="387"/>
      <c r="E127" s="387"/>
      <c r="F127" s="387"/>
      <c r="G127" s="426"/>
      <c r="H127" s="352">
        <f t="shared" si="1"/>
        <v>0</v>
      </c>
      <c r="I127" s="261"/>
      <c r="J127" s="491"/>
      <c r="K127" s="218"/>
      <c r="L127" s="219"/>
      <c r="M127" s="274"/>
      <c r="N127" s="274"/>
      <c r="O127" s="274"/>
      <c r="P127" s="274"/>
      <c r="Q127" s="274"/>
    </row>
    <row r="128" spans="1:17" ht="13.5" x14ac:dyDescent="0.25">
      <c r="A128" s="101"/>
      <c r="B128" s="265"/>
      <c r="C128" s="279" t="s">
        <v>115</v>
      </c>
      <c r="D128" s="387"/>
      <c r="E128" s="387"/>
      <c r="F128" s="387"/>
      <c r="G128" s="426"/>
      <c r="H128" s="352">
        <f t="shared" si="1"/>
        <v>0</v>
      </c>
      <c r="I128" s="261"/>
      <c r="J128" s="491"/>
      <c r="K128" s="218"/>
      <c r="L128" s="219"/>
      <c r="M128" s="274"/>
      <c r="N128" s="274"/>
      <c r="O128" s="274"/>
      <c r="P128" s="274"/>
      <c r="Q128" s="274"/>
    </row>
    <row r="129" spans="1:17" ht="13.5" x14ac:dyDescent="0.25">
      <c r="A129" s="101"/>
      <c r="B129" s="265"/>
      <c r="C129" s="265" t="s">
        <v>131</v>
      </c>
      <c r="D129" s="387"/>
      <c r="E129" s="387"/>
      <c r="F129" s="387"/>
      <c r="G129" s="426"/>
      <c r="H129" s="352">
        <f t="shared" si="1"/>
        <v>0</v>
      </c>
      <c r="I129" s="261"/>
      <c r="J129" s="491"/>
      <c r="K129" s="218"/>
      <c r="L129" s="219"/>
      <c r="M129" s="274"/>
      <c r="N129" s="274"/>
      <c r="O129" s="274"/>
      <c r="P129" s="274"/>
      <c r="Q129" s="274"/>
    </row>
    <row r="130" spans="1:17" ht="13.5" x14ac:dyDescent="0.25">
      <c r="A130" s="106"/>
      <c r="B130" s="265" t="s">
        <v>132</v>
      </c>
      <c r="C130" s="265"/>
      <c r="D130" s="387"/>
      <c r="E130" s="387"/>
      <c r="F130" s="387"/>
      <c r="G130" s="426"/>
      <c r="H130" s="352">
        <f t="shared" si="1"/>
        <v>0</v>
      </c>
      <c r="I130" s="261"/>
      <c r="J130" s="491"/>
      <c r="K130" s="218"/>
      <c r="L130" s="219"/>
      <c r="M130" s="274"/>
      <c r="N130" s="274"/>
      <c r="O130" s="274"/>
      <c r="P130" s="274"/>
      <c r="Q130" s="274"/>
    </row>
    <row r="131" spans="1:17" ht="13.5" x14ac:dyDescent="0.25">
      <c r="A131" s="101"/>
      <c r="B131" s="328" t="s">
        <v>133</v>
      </c>
      <c r="C131" s="328"/>
      <c r="D131" s="387"/>
      <c r="E131" s="387"/>
      <c r="F131" s="387"/>
      <c r="G131" s="426"/>
      <c r="H131" s="352">
        <f t="shared" si="1"/>
        <v>0</v>
      </c>
      <c r="I131" s="261"/>
      <c r="J131" s="491"/>
      <c r="K131" s="218"/>
      <c r="L131" s="219"/>
      <c r="M131" s="274"/>
      <c r="N131" s="274"/>
      <c r="O131" s="274"/>
      <c r="P131" s="274"/>
      <c r="Q131" s="274"/>
    </row>
    <row r="132" spans="1:17" ht="13.5" x14ac:dyDescent="0.25">
      <c r="A132" s="101"/>
      <c r="B132" s="328" t="s">
        <v>134</v>
      </c>
      <c r="C132" s="328"/>
      <c r="D132" s="387"/>
      <c r="E132" s="387"/>
      <c r="F132" s="387"/>
      <c r="G132" s="426"/>
      <c r="H132" s="352">
        <f t="shared" si="1"/>
        <v>0</v>
      </c>
      <c r="I132" s="261"/>
      <c r="J132" s="491"/>
      <c r="K132" s="218"/>
      <c r="L132" s="219"/>
      <c r="M132" s="274"/>
      <c r="N132" s="274"/>
      <c r="O132" s="274"/>
      <c r="P132" s="274"/>
      <c r="Q132" s="274"/>
    </row>
    <row r="133" spans="1:17" ht="13.5" x14ac:dyDescent="0.25">
      <c r="A133" s="101"/>
      <c r="B133" s="328" t="s">
        <v>135</v>
      </c>
      <c r="C133" s="328"/>
      <c r="D133" s="387"/>
      <c r="E133" s="387"/>
      <c r="F133" s="387"/>
      <c r="G133" s="426"/>
      <c r="H133" s="352">
        <f t="shared" si="1"/>
        <v>0</v>
      </c>
      <c r="I133" s="261"/>
      <c r="J133" s="491"/>
      <c r="K133" s="218"/>
      <c r="L133" s="219"/>
      <c r="M133" s="274"/>
      <c r="N133" s="274"/>
      <c r="O133" s="274"/>
      <c r="P133" s="274"/>
      <c r="Q133" s="274"/>
    </row>
    <row r="134" spans="1:17" ht="13.5" x14ac:dyDescent="0.25">
      <c r="A134" s="101"/>
      <c r="B134" s="283" t="s">
        <v>136</v>
      </c>
      <c r="C134" s="328"/>
      <c r="D134" s="387"/>
      <c r="E134" s="387"/>
      <c r="F134" s="387"/>
      <c r="G134" s="426"/>
      <c r="H134" s="352">
        <f t="shared" si="1"/>
        <v>0</v>
      </c>
      <c r="I134" s="261"/>
      <c r="J134" s="491"/>
      <c r="K134" s="218"/>
      <c r="L134" s="219"/>
      <c r="M134" s="274"/>
      <c r="N134" s="274"/>
      <c r="O134" s="274"/>
      <c r="P134" s="274"/>
      <c r="Q134" s="274"/>
    </row>
    <row r="135" spans="1:17" ht="13.5" x14ac:dyDescent="0.25">
      <c r="A135" s="101"/>
      <c r="B135" s="283" t="s">
        <v>137</v>
      </c>
      <c r="C135" s="328"/>
      <c r="D135" s="387"/>
      <c r="E135" s="387"/>
      <c r="F135" s="387"/>
      <c r="G135" s="426"/>
      <c r="H135" s="352">
        <f t="shared" si="1"/>
        <v>0</v>
      </c>
      <c r="I135" s="261"/>
      <c r="J135" s="491"/>
      <c r="K135" s="218"/>
      <c r="L135" s="219"/>
      <c r="M135" s="274"/>
      <c r="N135" s="274"/>
      <c r="O135" s="274"/>
      <c r="P135" s="274"/>
      <c r="Q135" s="274"/>
    </row>
    <row r="136" spans="1:17" ht="13.5" x14ac:dyDescent="0.25">
      <c r="A136" s="101"/>
      <c r="B136" s="283" t="s">
        <v>138</v>
      </c>
      <c r="C136" s="328"/>
      <c r="D136" s="387"/>
      <c r="E136" s="387"/>
      <c r="F136" s="387"/>
      <c r="G136" s="426"/>
      <c r="H136" s="352">
        <f t="shared" si="1"/>
        <v>0</v>
      </c>
      <c r="I136" s="261"/>
      <c r="J136" s="491"/>
      <c r="K136" s="218"/>
      <c r="L136" s="219"/>
      <c r="M136" s="274"/>
      <c r="N136" s="274"/>
      <c r="O136" s="274"/>
      <c r="P136" s="274"/>
      <c r="Q136" s="274"/>
    </row>
    <row r="137" spans="1:17" ht="13.5" x14ac:dyDescent="0.25">
      <c r="A137" s="101"/>
      <c r="B137" s="328" t="s">
        <v>139</v>
      </c>
      <c r="C137" s="328" t="s">
        <v>140</v>
      </c>
      <c r="D137" s="387"/>
      <c r="E137" s="387"/>
      <c r="F137" s="387"/>
      <c r="G137" s="426"/>
      <c r="H137" s="352">
        <f t="shared" si="1"/>
        <v>0</v>
      </c>
      <c r="I137" s="261"/>
      <c r="J137" s="356"/>
      <c r="K137" s="582"/>
      <c r="L137" s="583"/>
      <c r="M137" s="274"/>
      <c r="N137" s="274"/>
      <c r="O137" s="274"/>
      <c r="P137" s="274"/>
      <c r="Q137" s="274"/>
    </row>
    <row r="138" spans="1:17" ht="16.149999999999999" customHeight="1" x14ac:dyDescent="0.25">
      <c r="A138" s="101"/>
      <c r="B138" s="328"/>
      <c r="C138" s="328" t="s">
        <v>141</v>
      </c>
      <c r="D138" s="387"/>
      <c r="E138" s="387"/>
      <c r="F138" s="387"/>
      <c r="G138" s="426"/>
      <c r="H138" s="352">
        <f t="shared" si="1"/>
        <v>0</v>
      </c>
      <c r="I138" s="261"/>
      <c r="J138" s="506"/>
      <c r="K138" s="360"/>
      <c r="L138" s="583"/>
      <c r="M138" s="274"/>
      <c r="N138" s="274"/>
      <c r="O138" s="274"/>
      <c r="P138" s="274"/>
      <c r="Q138" s="274"/>
    </row>
    <row r="139" spans="1:17" ht="15" customHeight="1" x14ac:dyDescent="0.25">
      <c r="A139" s="101"/>
      <c r="B139" s="328"/>
      <c r="C139" s="328" t="s">
        <v>142</v>
      </c>
      <c r="D139" s="387"/>
      <c r="E139" s="387"/>
      <c r="F139" s="387"/>
      <c r="G139" s="426"/>
      <c r="H139" s="352">
        <f>IF(F139=0,D139*G139,D139*F139*G139)</f>
        <v>0</v>
      </c>
      <c r="I139" s="261"/>
      <c r="J139" s="489"/>
      <c r="K139" s="489"/>
      <c r="L139" s="587"/>
      <c r="M139" s="274"/>
      <c r="N139" s="274"/>
      <c r="O139" s="274"/>
      <c r="P139" s="274"/>
      <c r="Q139" s="274"/>
    </row>
    <row r="140" spans="1:17" s="488" customFormat="1" ht="15" customHeight="1" x14ac:dyDescent="0.25">
      <c r="A140" s="101"/>
      <c r="B140" s="328"/>
      <c r="C140" s="328" t="s">
        <v>143</v>
      </c>
      <c r="D140" s="387"/>
      <c r="E140" s="387"/>
      <c r="F140" s="387"/>
      <c r="G140" s="426"/>
      <c r="H140" s="352">
        <f>IF(F140=0,D140*G140,D140*F140*G140)</f>
        <v>0</v>
      </c>
      <c r="I140" s="261"/>
      <c r="J140" s="489"/>
      <c r="K140" s="489"/>
      <c r="L140" s="587"/>
      <c r="M140" s="487"/>
      <c r="N140" s="487"/>
      <c r="O140" s="487"/>
      <c r="P140" s="487"/>
      <c r="Q140" s="487"/>
    </row>
    <row r="141" spans="1:17" s="488" customFormat="1" ht="15" customHeight="1" x14ac:dyDescent="0.25">
      <c r="A141" s="101"/>
      <c r="B141" s="328"/>
      <c r="C141" s="328" t="s">
        <v>144</v>
      </c>
      <c r="D141" s="387"/>
      <c r="E141" s="387"/>
      <c r="F141" s="387"/>
      <c r="G141" s="426"/>
      <c r="H141" s="352">
        <f t="shared" ref="H141:H146" si="2">IF(F141=0,D141*G141,D141*F141*G141)</f>
        <v>0</v>
      </c>
      <c r="I141" s="261"/>
      <c r="J141" s="489"/>
      <c r="K141" s="489"/>
      <c r="L141" s="587"/>
      <c r="M141" s="487"/>
      <c r="N141" s="487"/>
      <c r="O141" s="487"/>
      <c r="P141" s="487"/>
      <c r="Q141" s="487"/>
    </row>
    <row r="142" spans="1:17" s="488" customFormat="1" ht="15" customHeight="1" x14ac:dyDescent="0.25">
      <c r="A142" s="101"/>
      <c r="B142" s="328"/>
      <c r="C142" s="328" t="s">
        <v>145</v>
      </c>
      <c r="D142" s="387"/>
      <c r="E142" s="387"/>
      <c r="F142" s="387"/>
      <c r="G142" s="426"/>
      <c r="H142" s="352">
        <f t="shared" si="2"/>
        <v>0</v>
      </c>
      <c r="I142" s="261"/>
      <c r="J142" s="489"/>
      <c r="K142" s="489"/>
      <c r="L142" s="587"/>
      <c r="M142" s="487"/>
      <c r="N142" s="487"/>
      <c r="O142" s="487"/>
      <c r="P142" s="487"/>
      <c r="Q142" s="487"/>
    </row>
    <row r="143" spans="1:17" s="488" customFormat="1" ht="15" customHeight="1" x14ac:dyDescent="0.25">
      <c r="A143" s="101"/>
      <c r="B143" s="328"/>
      <c r="C143" s="283" t="s">
        <v>146</v>
      </c>
      <c r="D143" s="387"/>
      <c r="E143" s="387"/>
      <c r="F143" s="387"/>
      <c r="G143" s="426"/>
      <c r="H143" s="352">
        <f t="shared" si="2"/>
        <v>0</v>
      </c>
      <c r="I143" s="261"/>
      <c r="J143" s="489"/>
      <c r="K143" s="489"/>
      <c r="L143" s="587"/>
      <c r="M143" s="487"/>
      <c r="N143" s="487"/>
      <c r="O143" s="487"/>
      <c r="P143" s="487"/>
      <c r="Q143" s="487"/>
    </row>
    <row r="144" spans="1:17" s="488" customFormat="1" ht="15" customHeight="1" x14ac:dyDescent="0.25">
      <c r="A144" s="101"/>
      <c r="B144" s="328"/>
      <c r="C144" s="283" t="s">
        <v>147</v>
      </c>
      <c r="D144" s="387"/>
      <c r="E144" s="387"/>
      <c r="F144" s="387"/>
      <c r="G144" s="426"/>
      <c r="H144" s="352">
        <f t="shared" si="2"/>
        <v>0</v>
      </c>
      <c r="I144" s="261"/>
      <c r="J144" s="489"/>
      <c r="K144" s="489"/>
      <c r="L144" s="587"/>
      <c r="M144" s="487"/>
      <c r="N144" s="487"/>
      <c r="O144" s="487"/>
      <c r="P144" s="487"/>
      <c r="Q144" s="487"/>
    </row>
    <row r="145" spans="1:17" s="488" customFormat="1" ht="15" customHeight="1" x14ac:dyDescent="0.25">
      <c r="A145" s="101"/>
      <c r="B145" s="328"/>
      <c r="C145" s="328" t="s">
        <v>148</v>
      </c>
      <c r="D145" s="387"/>
      <c r="E145" s="387"/>
      <c r="F145" s="387"/>
      <c r="G145" s="426"/>
      <c r="H145" s="352">
        <f t="shared" si="2"/>
        <v>0</v>
      </c>
      <c r="I145" s="261"/>
      <c r="J145" s="489"/>
      <c r="K145" s="489"/>
      <c r="L145" s="587"/>
      <c r="M145" s="487"/>
      <c r="N145" s="487"/>
      <c r="O145" s="487"/>
      <c r="P145" s="487"/>
      <c r="Q145" s="487"/>
    </row>
    <row r="146" spans="1:17" s="488" customFormat="1" ht="15" customHeight="1" thickBot="1" x14ac:dyDescent="0.3">
      <c r="A146" s="109"/>
      <c r="B146" s="319" t="s">
        <v>69</v>
      </c>
      <c r="C146" s="319"/>
      <c r="D146" s="404"/>
      <c r="E146" s="404"/>
      <c r="F146" s="404"/>
      <c r="G146" s="427"/>
      <c r="H146" s="357">
        <f t="shared" si="2"/>
        <v>0</v>
      </c>
      <c r="I146" s="262"/>
      <c r="J146" s="489"/>
      <c r="K146" s="489"/>
      <c r="L146" s="587"/>
      <c r="M146" s="487"/>
      <c r="N146" s="487"/>
      <c r="O146" s="487"/>
      <c r="P146" s="487"/>
      <c r="Q146" s="487"/>
    </row>
    <row r="147" spans="1:17" s="488" customFormat="1" ht="15" customHeight="1" thickBot="1" x14ac:dyDescent="0.3">
      <c r="A147" s="109"/>
      <c r="B147" s="322" t="s">
        <v>149</v>
      </c>
      <c r="C147" s="319"/>
      <c r="D147" s="633"/>
      <c r="E147" s="635"/>
      <c r="F147" s="323"/>
      <c r="G147" s="324"/>
      <c r="H147" s="323"/>
      <c r="I147" s="631">
        <f>K147</f>
        <v>0</v>
      </c>
      <c r="J147" s="489"/>
      <c r="K147" s="585">
        <f>SUM(H113:H146)</f>
        <v>0</v>
      </c>
      <c r="L147" s="587"/>
      <c r="M147" s="487"/>
      <c r="N147" s="487"/>
      <c r="O147" s="487"/>
      <c r="P147" s="487"/>
      <c r="Q147" s="487"/>
    </row>
    <row r="148" spans="1:17" s="488" customFormat="1" ht="15" customHeight="1" thickBot="1" x14ac:dyDescent="0.3">
      <c r="A148" s="334"/>
      <c r="B148" s="335" t="s">
        <v>150</v>
      </c>
      <c r="C148" s="335"/>
      <c r="D148" s="634"/>
      <c r="E148" s="636"/>
      <c r="F148" s="336"/>
      <c r="G148" s="337"/>
      <c r="H148" s="336"/>
      <c r="I148" s="632">
        <f>K148</f>
        <v>0</v>
      </c>
      <c r="J148" s="489"/>
      <c r="K148" s="489">
        <f>K11+K99+K110+K147</f>
        <v>0</v>
      </c>
      <c r="L148" s="587"/>
      <c r="M148" s="487"/>
      <c r="N148" s="487"/>
      <c r="O148" s="487"/>
      <c r="P148" s="487"/>
      <c r="Q148" s="487"/>
    </row>
    <row r="149" spans="1:17" ht="15" customHeight="1" x14ac:dyDescent="0.25">
      <c r="A149" s="552" t="s">
        <v>151</v>
      </c>
      <c r="B149" s="316" t="s">
        <v>152</v>
      </c>
      <c r="C149" s="290"/>
      <c r="D149" s="624"/>
      <c r="E149" s="624"/>
      <c r="F149" s="624"/>
      <c r="G149" s="625"/>
      <c r="H149" s="329"/>
      <c r="I149" s="493"/>
      <c r="J149" s="493"/>
      <c r="K149" s="338"/>
      <c r="L149" s="219"/>
      <c r="M149" s="274"/>
      <c r="N149" s="274"/>
      <c r="O149" s="274"/>
      <c r="P149" s="274"/>
      <c r="Q149" s="274"/>
    </row>
    <row r="150" spans="1:17" ht="13.5" x14ac:dyDescent="0.25">
      <c r="A150" s="24"/>
      <c r="B150" s="278" t="s">
        <v>153</v>
      </c>
      <c r="C150" s="278"/>
      <c r="D150" s="399"/>
      <c r="E150" s="399"/>
      <c r="F150" s="399"/>
      <c r="G150" s="400"/>
      <c r="H150" s="401"/>
      <c r="I150" s="402"/>
      <c r="J150" s="226"/>
      <c r="K150" s="218"/>
      <c r="L150" s="219"/>
      <c r="M150" s="274"/>
      <c r="N150" s="274"/>
      <c r="O150" s="274"/>
      <c r="P150" s="274"/>
      <c r="Q150" s="274"/>
    </row>
    <row r="151" spans="1:17" ht="13.5" x14ac:dyDescent="0.25">
      <c r="A151" s="24"/>
      <c r="B151" s="283" t="s">
        <v>73</v>
      </c>
      <c r="C151" s="283" t="s">
        <v>67</v>
      </c>
      <c r="D151" s="387"/>
      <c r="E151" s="79"/>
      <c r="F151" s="387"/>
      <c r="G151" s="432"/>
      <c r="H151" s="416">
        <f>IF(F151=0,D151*G151,D151*F151*G151)</f>
        <v>0</v>
      </c>
      <c r="I151" s="394"/>
      <c r="J151" s="226"/>
      <c r="K151" s="218"/>
      <c r="L151" s="219"/>
      <c r="M151" s="274"/>
      <c r="N151" s="274"/>
      <c r="O151" s="274"/>
      <c r="P151" s="274"/>
      <c r="Q151" s="274"/>
    </row>
    <row r="152" spans="1:17" ht="13.5" x14ac:dyDescent="0.25">
      <c r="A152" s="24"/>
      <c r="B152" s="284"/>
      <c r="C152" s="284" t="s">
        <v>67</v>
      </c>
      <c r="D152" s="388"/>
      <c r="E152" s="125"/>
      <c r="F152" s="415"/>
      <c r="G152" s="421"/>
      <c r="H152" s="417">
        <f>IF(F152=0,D152*G152,D152*F152*G152)</f>
        <v>0</v>
      </c>
      <c r="I152" s="396">
        <f>SUM(H151:H152)</f>
        <v>0</v>
      </c>
      <c r="J152" s="226"/>
      <c r="K152" s="218"/>
      <c r="L152" s="219"/>
      <c r="M152" s="274"/>
      <c r="N152" s="274"/>
      <c r="O152" s="274"/>
      <c r="P152" s="274"/>
      <c r="Q152" s="274"/>
    </row>
    <row r="153" spans="1:17" ht="13.5" x14ac:dyDescent="0.25">
      <c r="A153" s="24"/>
      <c r="B153" s="279" t="s">
        <v>74</v>
      </c>
      <c r="C153" s="279" t="s">
        <v>67</v>
      </c>
      <c r="D153" s="387"/>
      <c r="E153" s="79"/>
      <c r="F153" s="387"/>
      <c r="G153" s="78"/>
      <c r="H153" s="405">
        <f>IF(F153=0,D153*G153,D153*F153*G153)</f>
        <v>0</v>
      </c>
      <c r="I153" s="394"/>
      <c r="J153" s="491"/>
      <c r="K153" s="218"/>
      <c r="L153" s="219"/>
      <c r="M153" s="274"/>
      <c r="N153" s="274"/>
      <c r="O153" s="274"/>
      <c r="P153" s="274"/>
      <c r="Q153" s="274"/>
    </row>
    <row r="154" spans="1:17" ht="13.5" x14ac:dyDescent="0.25">
      <c r="A154" s="24"/>
      <c r="B154" s="283"/>
      <c r="C154" s="283" t="s">
        <v>75</v>
      </c>
      <c r="D154" s="412"/>
      <c r="E154" s="127"/>
      <c r="F154" s="411"/>
      <c r="G154" s="90"/>
      <c r="H154" s="405">
        <f>D154*H153</f>
        <v>0</v>
      </c>
      <c r="I154" s="394"/>
      <c r="J154" s="491"/>
      <c r="K154" s="582"/>
      <c r="L154" s="583"/>
      <c r="M154" s="274"/>
      <c r="N154" s="274"/>
      <c r="O154" s="274"/>
      <c r="P154" s="274"/>
      <c r="Q154" s="274"/>
    </row>
    <row r="155" spans="1:17" ht="13.5" x14ac:dyDescent="0.25">
      <c r="A155" s="24"/>
      <c r="B155" s="284"/>
      <c r="C155" s="284" t="s">
        <v>76</v>
      </c>
      <c r="D155" s="413"/>
      <c r="E155" s="125"/>
      <c r="F155" s="415"/>
      <c r="G155" s="126"/>
      <c r="H155" s="406">
        <f>(H153+H154)*D155</f>
        <v>0</v>
      </c>
      <c r="I155" s="396">
        <f>SUM(H153:H155)</f>
        <v>0</v>
      </c>
      <c r="J155" s="356"/>
      <c r="K155" s="582"/>
      <c r="L155" s="583"/>
      <c r="M155" s="274"/>
      <c r="N155" s="274"/>
      <c r="O155" s="274"/>
      <c r="P155" s="274"/>
      <c r="Q155" s="274"/>
    </row>
    <row r="156" spans="1:17" ht="13.5" x14ac:dyDescent="0.25">
      <c r="A156" s="24"/>
      <c r="B156" s="279" t="s">
        <v>77</v>
      </c>
      <c r="C156" s="279" t="s">
        <v>67</v>
      </c>
      <c r="D156" s="411"/>
      <c r="E156" s="127"/>
      <c r="F156" s="411"/>
      <c r="G156" s="90"/>
      <c r="H156" s="405">
        <f>IF(F156=0,D156*G156,D156*F156*G156)</f>
        <v>0</v>
      </c>
      <c r="I156" s="394"/>
      <c r="J156" s="491"/>
      <c r="K156" s="218"/>
      <c r="L156" s="219"/>
      <c r="M156" s="274"/>
      <c r="N156" s="274"/>
      <c r="O156" s="274"/>
      <c r="P156" s="274"/>
      <c r="Q156" s="274"/>
    </row>
    <row r="157" spans="1:17" ht="13.5" x14ac:dyDescent="0.25">
      <c r="A157" s="24"/>
      <c r="B157" s="283"/>
      <c r="C157" s="283" t="s">
        <v>75</v>
      </c>
      <c r="D157" s="412"/>
      <c r="E157" s="127"/>
      <c r="F157" s="411"/>
      <c r="G157" s="90"/>
      <c r="H157" s="405">
        <f>D157*H156</f>
        <v>0</v>
      </c>
      <c r="I157" s="394"/>
      <c r="J157" s="491"/>
      <c r="K157" s="582"/>
      <c r="L157" s="583"/>
      <c r="M157" s="274"/>
      <c r="N157" s="274"/>
      <c r="O157" s="274"/>
      <c r="P157" s="274"/>
      <c r="Q157" s="274"/>
    </row>
    <row r="158" spans="1:17" ht="13.5" x14ac:dyDescent="0.25">
      <c r="A158" s="24"/>
      <c r="B158" s="284"/>
      <c r="C158" s="284" t="s">
        <v>76</v>
      </c>
      <c r="D158" s="413"/>
      <c r="E158" s="125"/>
      <c r="F158" s="415"/>
      <c r="G158" s="126"/>
      <c r="H158" s="406">
        <f>(H156+H157)*D158</f>
        <v>0</v>
      </c>
      <c r="I158" s="396">
        <f>SUM(H156:H158)</f>
        <v>0</v>
      </c>
      <c r="J158" s="356"/>
      <c r="K158" s="582"/>
      <c r="L158" s="583"/>
      <c r="M158" s="274"/>
      <c r="N158" s="274"/>
      <c r="O158" s="274"/>
      <c r="P158" s="274"/>
      <c r="Q158" s="274"/>
    </row>
    <row r="159" spans="1:17" ht="13.5" x14ac:dyDescent="0.25">
      <c r="A159" s="24"/>
      <c r="B159" s="279" t="s">
        <v>78</v>
      </c>
      <c r="C159" s="279" t="s">
        <v>67</v>
      </c>
      <c r="D159" s="411"/>
      <c r="E159" s="127"/>
      <c r="F159" s="411"/>
      <c r="G159" s="90"/>
      <c r="H159" s="405">
        <f>IF(F159=0,D159*G159,D159*F159*G159)</f>
        <v>0</v>
      </c>
      <c r="I159" s="394"/>
      <c r="J159" s="491"/>
      <c r="K159" s="218"/>
      <c r="L159" s="219"/>
      <c r="M159" s="274"/>
      <c r="N159" s="274"/>
      <c r="O159" s="274"/>
      <c r="P159" s="274"/>
      <c r="Q159" s="274"/>
    </row>
    <row r="160" spans="1:17" ht="13.5" x14ac:dyDescent="0.25">
      <c r="A160" s="24"/>
      <c r="B160" s="283"/>
      <c r="C160" s="283" t="s">
        <v>75</v>
      </c>
      <c r="D160" s="412"/>
      <c r="E160" s="127"/>
      <c r="F160" s="411"/>
      <c r="G160" s="90"/>
      <c r="H160" s="405">
        <f>D160*H159</f>
        <v>0</v>
      </c>
      <c r="I160" s="394"/>
      <c r="J160" s="491"/>
      <c r="K160" s="582"/>
      <c r="L160" s="583"/>
      <c r="M160" s="274"/>
      <c r="N160" s="274"/>
      <c r="O160" s="274"/>
      <c r="P160" s="274"/>
      <c r="Q160" s="274"/>
    </row>
    <row r="161" spans="1:17" ht="13.5" x14ac:dyDescent="0.25">
      <c r="A161" s="24"/>
      <c r="B161" s="284"/>
      <c r="C161" s="284" t="s">
        <v>76</v>
      </c>
      <c r="D161" s="413"/>
      <c r="E161" s="125"/>
      <c r="F161" s="415"/>
      <c r="G161" s="126"/>
      <c r="H161" s="406">
        <f>(H159+H160)*D161</f>
        <v>0</v>
      </c>
      <c r="I161" s="396">
        <f>SUM(H159:H161)</f>
        <v>0</v>
      </c>
      <c r="J161" s="356"/>
      <c r="K161" s="582"/>
      <c r="L161" s="583"/>
      <c r="M161" s="274"/>
      <c r="N161" s="274"/>
      <c r="O161" s="274"/>
      <c r="P161" s="274"/>
      <c r="Q161" s="274"/>
    </row>
    <row r="162" spans="1:17" ht="13.5" x14ac:dyDescent="0.25">
      <c r="A162" s="24"/>
      <c r="B162" s="279" t="s">
        <v>154</v>
      </c>
      <c r="C162" s="279" t="s">
        <v>67</v>
      </c>
      <c r="D162" s="411"/>
      <c r="E162" s="127"/>
      <c r="F162" s="411"/>
      <c r="G162" s="90"/>
      <c r="H162" s="405">
        <f>IF(F162=0,D162*G162,D162*F162*G162)</f>
        <v>0</v>
      </c>
      <c r="I162" s="394"/>
      <c r="J162" s="491"/>
      <c r="K162" s="218"/>
      <c r="L162" s="219"/>
      <c r="M162" s="274"/>
      <c r="N162" s="274"/>
      <c r="O162" s="274"/>
      <c r="P162" s="274"/>
      <c r="Q162" s="274"/>
    </row>
    <row r="163" spans="1:17" ht="13.5" x14ac:dyDescent="0.25">
      <c r="A163" s="24"/>
      <c r="B163" s="283"/>
      <c r="C163" s="283" t="s">
        <v>75</v>
      </c>
      <c r="D163" s="412"/>
      <c r="E163" s="127"/>
      <c r="F163" s="411"/>
      <c r="G163" s="90"/>
      <c r="H163" s="405">
        <f>D163*H162</f>
        <v>0</v>
      </c>
      <c r="I163" s="394"/>
      <c r="J163" s="491"/>
      <c r="K163" s="582"/>
      <c r="L163" s="583"/>
      <c r="M163" s="274"/>
      <c r="N163" s="274"/>
      <c r="O163" s="274"/>
      <c r="P163" s="274"/>
      <c r="Q163" s="274"/>
    </row>
    <row r="164" spans="1:17" ht="13.5" x14ac:dyDescent="0.25">
      <c r="A164" s="24"/>
      <c r="B164" s="284"/>
      <c r="C164" s="284" t="s">
        <v>76</v>
      </c>
      <c r="D164" s="413"/>
      <c r="E164" s="125"/>
      <c r="F164" s="415"/>
      <c r="G164" s="126"/>
      <c r="H164" s="406">
        <f>(H162+H163)*D164</f>
        <v>0</v>
      </c>
      <c r="I164" s="396">
        <f>SUM(H162:H164)</f>
        <v>0</v>
      </c>
      <c r="J164" s="356"/>
      <c r="K164" s="582"/>
      <c r="L164" s="583"/>
      <c r="M164" s="274"/>
      <c r="N164" s="274"/>
      <c r="O164" s="274"/>
      <c r="P164" s="274"/>
      <c r="Q164" s="274"/>
    </row>
    <row r="165" spans="1:17" ht="13.5" x14ac:dyDescent="0.25">
      <c r="A165" s="24"/>
      <c r="B165" s="279" t="s">
        <v>88</v>
      </c>
      <c r="C165" s="279" t="s">
        <v>67</v>
      </c>
      <c r="D165" s="411"/>
      <c r="E165" s="127"/>
      <c r="F165" s="411"/>
      <c r="G165" s="90"/>
      <c r="H165" s="405">
        <f>IF(F165=0,D165*G165,D165*F165*G165)</f>
        <v>0</v>
      </c>
      <c r="I165" s="394"/>
      <c r="J165" s="491"/>
      <c r="K165" s="218"/>
      <c r="L165" s="219"/>
      <c r="M165" s="274"/>
      <c r="N165" s="274"/>
      <c r="O165" s="274"/>
      <c r="P165" s="274"/>
      <c r="Q165" s="274"/>
    </row>
    <row r="166" spans="1:17" ht="13.5" x14ac:dyDescent="0.25">
      <c r="A166" s="24"/>
      <c r="B166" s="283"/>
      <c r="C166" s="283" t="s">
        <v>75</v>
      </c>
      <c r="D166" s="412"/>
      <c r="E166" s="127"/>
      <c r="F166" s="411"/>
      <c r="G166" s="90"/>
      <c r="H166" s="405">
        <f>D166*H165</f>
        <v>0</v>
      </c>
      <c r="I166" s="394"/>
      <c r="J166" s="491"/>
      <c r="K166" s="582"/>
      <c r="L166" s="583"/>
      <c r="M166" s="274"/>
      <c r="N166" s="274"/>
      <c r="O166" s="274"/>
      <c r="P166" s="274"/>
      <c r="Q166" s="274"/>
    </row>
    <row r="167" spans="1:17" ht="13.5" x14ac:dyDescent="0.25">
      <c r="A167" s="24"/>
      <c r="B167" s="284"/>
      <c r="C167" s="284" t="s">
        <v>76</v>
      </c>
      <c r="D167" s="413"/>
      <c r="E167" s="125"/>
      <c r="F167" s="415"/>
      <c r="G167" s="126"/>
      <c r="H167" s="406">
        <f>(H165+H166)*D167</f>
        <v>0</v>
      </c>
      <c r="I167" s="396">
        <f>SUM(H165:H167)</f>
        <v>0</v>
      </c>
      <c r="J167" s="356"/>
      <c r="K167" s="582"/>
      <c r="L167" s="583"/>
      <c r="M167" s="274"/>
      <c r="N167" s="274"/>
      <c r="O167" s="274"/>
      <c r="P167" s="274"/>
      <c r="Q167" s="274"/>
    </row>
    <row r="168" spans="1:17" ht="13.5" x14ac:dyDescent="0.25">
      <c r="A168" s="24"/>
      <c r="B168" s="279" t="s">
        <v>155</v>
      </c>
      <c r="C168" s="279" t="s">
        <v>67</v>
      </c>
      <c r="D168" s="411"/>
      <c r="E168" s="127"/>
      <c r="F168" s="411"/>
      <c r="G168" s="90"/>
      <c r="H168" s="405">
        <f>IF(F168=0,D168*G168,D168*F168*G168)</f>
        <v>0</v>
      </c>
      <c r="I168" s="394"/>
      <c r="J168" s="491"/>
      <c r="K168" s="218"/>
      <c r="L168" s="219"/>
      <c r="M168" s="274"/>
      <c r="N168" s="274"/>
      <c r="O168" s="274"/>
      <c r="P168" s="274"/>
      <c r="Q168" s="274"/>
    </row>
    <row r="169" spans="1:17" ht="13.5" x14ac:dyDescent="0.25">
      <c r="A169" s="24"/>
      <c r="B169" s="283"/>
      <c r="C169" s="283" t="s">
        <v>75</v>
      </c>
      <c r="D169" s="412"/>
      <c r="E169" s="127"/>
      <c r="F169" s="411"/>
      <c r="G169" s="90"/>
      <c r="H169" s="405">
        <f>D169*H168</f>
        <v>0</v>
      </c>
      <c r="I169" s="394"/>
      <c r="J169" s="491"/>
      <c r="K169" s="582"/>
      <c r="L169" s="583"/>
      <c r="M169" s="274"/>
      <c r="N169" s="274"/>
      <c r="O169" s="274"/>
      <c r="P169" s="274"/>
      <c r="Q169" s="274"/>
    </row>
    <row r="170" spans="1:17" ht="13.5" x14ac:dyDescent="0.25">
      <c r="A170" s="24"/>
      <c r="B170" s="284"/>
      <c r="C170" s="284" t="s">
        <v>76</v>
      </c>
      <c r="D170" s="413"/>
      <c r="E170" s="125"/>
      <c r="F170" s="415"/>
      <c r="G170" s="126"/>
      <c r="H170" s="406">
        <f>(H168+H169)*D170</f>
        <v>0</v>
      </c>
      <c r="I170" s="396">
        <f>SUM(H168:H170)</f>
        <v>0</v>
      </c>
      <c r="J170" s="356"/>
      <c r="K170" s="582"/>
      <c r="L170" s="583"/>
      <c r="M170" s="274"/>
      <c r="N170" s="274"/>
      <c r="O170" s="274"/>
      <c r="P170" s="274"/>
      <c r="Q170" s="274"/>
    </row>
    <row r="171" spans="1:17" ht="13.5" x14ac:dyDescent="0.25">
      <c r="A171" s="24"/>
      <c r="B171" s="279" t="s">
        <v>85</v>
      </c>
      <c r="C171" s="279" t="s">
        <v>67</v>
      </c>
      <c r="D171" s="411"/>
      <c r="E171" s="127"/>
      <c r="F171" s="411"/>
      <c r="G171" s="90"/>
      <c r="H171" s="405">
        <f>IF(F171=0,D171*G171,D171*F171*G171)</f>
        <v>0</v>
      </c>
      <c r="I171" s="394"/>
      <c r="J171" s="491"/>
      <c r="K171" s="218"/>
      <c r="L171" s="219"/>
      <c r="M171" s="274"/>
      <c r="N171" s="274"/>
      <c r="O171" s="274"/>
      <c r="P171" s="274"/>
      <c r="Q171" s="274"/>
    </row>
    <row r="172" spans="1:17" ht="13.5" x14ac:dyDescent="0.25">
      <c r="A172" s="24"/>
      <c r="B172" s="283"/>
      <c r="C172" s="283" t="s">
        <v>75</v>
      </c>
      <c r="D172" s="412"/>
      <c r="E172" s="127"/>
      <c r="F172" s="411"/>
      <c r="G172" s="90"/>
      <c r="H172" s="405">
        <f>D172*H171</f>
        <v>0</v>
      </c>
      <c r="I172" s="394"/>
      <c r="J172" s="491"/>
      <c r="K172" s="582"/>
      <c r="L172" s="583"/>
      <c r="M172" s="274"/>
      <c r="N172" s="274"/>
      <c r="O172" s="274"/>
      <c r="P172" s="274"/>
      <c r="Q172" s="274"/>
    </row>
    <row r="173" spans="1:17" ht="13.5" x14ac:dyDescent="0.25">
      <c r="A173" s="24"/>
      <c r="B173" s="284"/>
      <c r="C173" s="284" t="s">
        <v>76</v>
      </c>
      <c r="D173" s="413"/>
      <c r="E173" s="125"/>
      <c r="F173" s="415"/>
      <c r="G173" s="126"/>
      <c r="H173" s="406">
        <f>(H171+H172)*D173</f>
        <v>0</v>
      </c>
      <c r="I173" s="396">
        <f>SUM(H171:H173)</f>
        <v>0</v>
      </c>
      <c r="J173" s="356"/>
      <c r="K173" s="582"/>
      <c r="L173" s="583"/>
      <c r="M173" s="274"/>
      <c r="N173" s="274"/>
      <c r="O173" s="274"/>
      <c r="P173" s="274"/>
      <c r="Q173" s="274"/>
    </row>
    <row r="174" spans="1:17" ht="13.5" x14ac:dyDescent="0.25">
      <c r="A174" s="24"/>
      <c r="B174" s="279" t="s">
        <v>156</v>
      </c>
      <c r="C174" s="279" t="s">
        <v>67</v>
      </c>
      <c r="D174" s="411"/>
      <c r="E174" s="127"/>
      <c r="F174" s="411"/>
      <c r="G174" s="90"/>
      <c r="H174" s="405">
        <f>IF(F174=0,D174*G174,D174*F174*G174)</f>
        <v>0</v>
      </c>
      <c r="I174" s="394"/>
      <c r="J174" s="491"/>
      <c r="K174" s="218"/>
      <c r="L174" s="219"/>
      <c r="M174" s="274"/>
      <c r="N174" s="274"/>
      <c r="O174" s="274"/>
      <c r="P174" s="274"/>
      <c r="Q174" s="274"/>
    </row>
    <row r="175" spans="1:17" ht="13.5" x14ac:dyDescent="0.25">
      <c r="A175" s="24"/>
      <c r="B175" s="283"/>
      <c r="C175" s="283" t="s">
        <v>75</v>
      </c>
      <c r="D175" s="412"/>
      <c r="E175" s="127"/>
      <c r="F175" s="411"/>
      <c r="G175" s="90"/>
      <c r="H175" s="405">
        <f>D175*H174</f>
        <v>0</v>
      </c>
      <c r="I175" s="394"/>
      <c r="J175" s="491"/>
      <c r="K175" s="582"/>
      <c r="L175" s="583"/>
      <c r="M175" s="274"/>
      <c r="N175" s="274"/>
      <c r="O175" s="274"/>
      <c r="P175" s="274"/>
      <c r="Q175" s="274"/>
    </row>
    <row r="176" spans="1:17" ht="13.5" x14ac:dyDescent="0.25">
      <c r="A176" s="24"/>
      <c r="B176" s="284"/>
      <c r="C176" s="284" t="s">
        <v>76</v>
      </c>
      <c r="D176" s="413"/>
      <c r="E176" s="125"/>
      <c r="F176" s="415"/>
      <c r="G176" s="126"/>
      <c r="H176" s="406">
        <f>(H174+H175)*D176</f>
        <v>0</v>
      </c>
      <c r="I176" s="396">
        <f>SUM(H174:H176)</f>
        <v>0</v>
      </c>
      <c r="J176" s="356"/>
      <c r="K176" s="582"/>
      <c r="L176" s="583"/>
      <c r="M176" s="274"/>
      <c r="N176" s="274"/>
      <c r="O176" s="274"/>
      <c r="P176" s="274"/>
      <c r="Q176" s="274"/>
    </row>
    <row r="177" spans="1:17" ht="13.5" x14ac:dyDescent="0.25">
      <c r="A177" s="24"/>
      <c r="B177" s="279" t="s">
        <v>656</v>
      </c>
      <c r="C177" s="279" t="s">
        <v>67</v>
      </c>
      <c r="D177" s="411"/>
      <c r="E177" s="127"/>
      <c r="F177" s="411"/>
      <c r="G177" s="90"/>
      <c r="H177" s="405">
        <f>IF(F177=0,D177*G177,D177*F177*G177)</f>
        <v>0</v>
      </c>
      <c r="I177" s="394"/>
      <c r="J177" s="491"/>
      <c r="K177" s="218"/>
      <c r="L177" s="219"/>
      <c r="M177" s="274"/>
      <c r="N177" s="274"/>
      <c r="O177" s="274"/>
      <c r="P177" s="274"/>
      <c r="Q177" s="274"/>
    </row>
    <row r="178" spans="1:17" ht="13.5" x14ac:dyDescent="0.25">
      <c r="A178" s="24"/>
      <c r="B178" s="283"/>
      <c r="C178" s="283" t="s">
        <v>75</v>
      </c>
      <c r="D178" s="412"/>
      <c r="E178" s="127"/>
      <c r="F178" s="411"/>
      <c r="G178" s="90"/>
      <c r="H178" s="405">
        <f>D178*H177</f>
        <v>0</v>
      </c>
      <c r="I178" s="394"/>
      <c r="J178" s="491"/>
      <c r="K178" s="582"/>
      <c r="L178" s="583"/>
      <c r="M178" s="274"/>
      <c r="N178" s="274"/>
      <c r="O178" s="274"/>
      <c r="P178" s="274"/>
      <c r="Q178" s="274"/>
    </row>
    <row r="179" spans="1:17" ht="13.5" x14ac:dyDescent="0.25">
      <c r="A179" s="24"/>
      <c r="B179" s="284"/>
      <c r="C179" s="284" t="s">
        <v>76</v>
      </c>
      <c r="D179" s="413"/>
      <c r="E179" s="125"/>
      <c r="F179" s="415"/>
      <c r="G179" s="126"/>
      <c r="H179" s="406">
        <f>(H177+H178)*D179</f>
        <v>0</v>
      </c>
      <c r="I179" s="396">
        <f>SUM(H177:H179)</f>
        <v>0</v>
      </c>
      <c r="J179" s="356"/>
      <c r="K179" s="582"/>
      <c r="L179" s="583"/>
      <c r="M179" s="274"/>
      <c r="N179" s="274"/>
      <c r="O179" s="274"/>
      <c r="P179" s="274"/>
      <c r="Q179" s="274"/>
    </row>
    <row r="180" spans="1:17" ht="13.5" x14ac:dyDescent="0.25">
      <c r="A180" s="24"/>
      <c r="B180" s="279" t="s">
        <v>657</v>
      </c>
      <c r="C180" s="279" t="s">
        <v>67</v>
      </c>
      <c r="D180" s="411"/>
      <c r="E180" s="127"/>
      <c r="F180" s="411"/>
      <c r="G180" s="90"/>
      <c r="H180" s="405">
        <f>IF(F180=0,D180*G180,D180*F180*G180)</f>
        <v>0</v>
      </c>
      <c r="I180" s="394"/>
      <c r="J180" s="491"/>
      <c r="K180" s="218"/>
      <c r="L180" s="219"/>
      <c r="M180" s="274"/>
      <c r="N180" s="274"/>
      <c r="O180" s="274"/>
      <c r="P180" s="274"/>
      <c r="Q180" s="274"/>
    </row>
    <row r="181" spans="1:17" ht="13.5" x14ac:dyDescent="0.25">
      <c r="A181" s="24"/>
      <c r="B181" s="283"/>
      <c r="C181" s="283" t="s">
        <v>75</v>
      </c>
      <c r="D181" s="412"/>
      <c r="E181" s="127"/>
      <c r="F181" s="411"/>
      <c r="G181" s="90"/>
      <c r="H181" s="405">
        <f>D181*H180</f>
        <v>0</v>
      </c>
      <c r="I181" s="394"/>
      <c r="J181" s="491"/>
      <c r="K181" s="582"/>
      <c r="L181" s="583"/>
      <c r="M181" s="274"/>
      <c r="N181" s="274"/>
      <c r="O181" s="274"/>
      <c r="P181" s="274"/>
      <c r="Q181" s="274"/>
    </row>
    <row r="182" spans="1:17" ht="13.5" x14ac:dyDescent="0.25">
      <c r="A182" s="24"/>
      <c r="B182" s="284"/>
      <c r="C182" s="284" t="s">
        <v>76</v>
      </c>
      <c r="D182" s="413"/>
      <c r="E182" s="125"/>
      <c r="F182" s="415"/>
      <c r="G182" s="126"/>
      <c r="H182" s="406">
        <f>(H180+H181)*D182</f>
        <v>0</v>
      </c>
      <c r="I182" s="396">
        <f>SUM(H180:H182)</f>
        <v>0</v>
      </c>
      <c r="J182" s="356"/>
      <c r="K182" s="582"/>
      <c r="L182" s="583"/>
      <c r="M182" s="274"/>
      <c r="N182" s="274"/>
      <c r="O182" s="274"/>
      <c r="P182" s="274"/>
      <c r="Q182" s="274"/>
    </row>
    <row r="183" spans="1:17" ht="13.5" x14ac:dyDescent="0.25">
      <c r="A183" s="24"/>
      <c r="B183" s="279" t="s">
        <v>157</v>
      </c>
      <c r="C183" s="279" t="s">
        <v>67</v>
      </c>
      <c r="D183" s="411"/>
      <c r="E183" s="127"/>
      <c r="F183" s="411"/>
      <c r="G183" s="90"/>
      <c r="H183" s="405">
        <f>IF(F183=0,D183*G183,D183*F183*G183)</f>
        <v>0</v>
      </c>
      <c r="I183" s="394"/>
      <c r="J183" s="491"/>
      <c r="K183" s="218"/>
      <c r="L183" s="219"/>
      <c r="M183" s="274"/>
      <c r="N183" s="274"/>
      <c r="O183" s="274"/>
      <c r="P183" s="274"/>
      <c r="Q183" s="274"/>
    </row>
    <row r="184" spans="1:17" ht="13.5" x14ac:dyDescent="0.25">
      <c r="A184" s="24"/>
      <c r="B184" s="283"/>
      <c r="C184" s="283" t="s">
        <v>75</v>
      </c>
      <c r="D184" s="412"/>
      <c r="E184" s="127"/>
      <c r="F184" s="411"/>
      <c r="G184" s="90"/>
      <c r="H184" s="405">
        <f>D184*H183</f>
        <v>0</v>
      </c>
      <c r="I184" s="394"/>
      <c r="J184" s="491"/>
      <c r="K184" s="582"/>
      <c r="L184" s="583"/>
      <c r="M184" s="274"/>
      <c r="N184" s="274"/>
      <c r="O184" s="274"/>
      <c r="P184" s="274"/>
      <c r="Q184" s="274"/>
    </row>
    <row r="185" spans="1:17" ht="13.5" x14ac:dyDescent="0.25">
      <c r="A185" s="24"/>
      <c r="B185" s="284"/>
      <c r="C185" s="284" t="s">
        <v>76</v>
      </c>
      <c r="D185" s="413"/>
      <c r="E185" s="125"/>
      <c r="F185" s="415"/>
      <c r="G185" s="126"/>
      <c r="H185" s="406">
        <f>(H183+H184)*D185</f>
        <v>0</v>
      </c>
      <c r="I185" s="396">
        <f>SUM(H183:H185)</f>
        <v>0</v>
      </c>
      <c r="J185" s="356"/>
      <c r="K185" s="582"/>
      <c r="L185" s="583"/>
      <c r="M185" s="274"/>
      <c r="N185" s="274"/>
      <c r="O185" s="274"/>
      <c r="P185" s="274"/>
      <c r="Q185" s="274"/>
    </row>
    <row r="186" spans="1:17" ht="13.5" x14ac:dyDescent="0.25">
      <c r="A186" s="24"/>
      <c r="B186" s="279" t="s">
        <v>69</v>
      </c>
      <c r="C186" s="279" t="s">
        <v>67</v>
      </c>
      <c r="D186" s="411"/>
      <c r="E186" s="127"/>
      <c r="F186" s="411"/>
      <c r="G186" s="90"/>
      <c r="H186" s="405">
        <f>IF(F186=0,D186*G186,D186*F186*G186)</f>
        <v>0</v>
      </c>
      <c r="I186" s="394"/>
      <c r="J186" s="491"/>
      <c r="K186" s="218"/>
      <c r="L186" s="219"/>
      <c r="M186" s="274"/>
      <c r="N186" s="274"/>
      <c r="O186" s="274"/>
      <c r="P186" s="274"/>
      <c r="Q186" s="274"/>
    </row>
    <row r="187" spans="1:17" ht="13.5" x14ac:dyDescent="0.25">
      <c r="A187" s="24"/>
      <c r="B187" s="279"/>
      <c r="C187" s="283" t="s">
        <v>75</v>
      </c>
      <c r="D187" s="412"/>
      <c r="E187" s="127"/>
      <c r="F187" s="411"/>
      <c r="G187" s="90"/>
      <c r="H187" s="405">
        <f>D187*H186</f>
        <v>0</v>
      </c>
      <c r="I187" s="394"/>
      <c r="J187" s="491"/>
      <c r="K187" s="218"/>
      <c r="L187" s="219"/>
      <c r="M187" s="274"/>
      <c r="N187" s="274"/>
      <c r="O187" s="274"/>
      <c r="P187" s="274"/>
      <c r="Q187" s="274"/>
    </row>
    <row r="188" spans="1:17" ht="14.25" thickBot="1" x14ac:dyDescent="0.3">
      <c r="A188" s="24"/>
      <c r="B188" s="291"/>
      <c r="C188" s="291" t="s">
        <v>76</v>
      </c>
      <c r="D188" s="413"/>
      <c r="E188" s="132"/>
      <c r="F188" s="440"/>
      <c r="G188" s="133"/>
      <c r="H188" s="438">
        <f>(H186+H187)*D188</f>
        <v>0</v>
      </c>
      <c r="I188" s="439">
        <f>SUM(H186:H188)</f>
        <v>0</v>
      </c>
      <c r="J188" s="504">
        <f>SUM(I151:I188)</f>
        <v>0</v>
      </c>
      <c r="K188" s="582"/>
      <c r="L188" s="583"/>
      <c r="M188" s="274"/>
      <c r="N188" s="274"/>
      <c r="O188" s="274"/>
      <c r="P188" s="274"/>
      <c r="Q188" s="274"/>
    </row>
    <row r="189" spans="1:17" ht="14.25" thickTop="1" x14ac:dyDescent="0.25">
      <c r="A189" s="24"/>
      <c r="B189" s="278" t="s">
        <v>158</v>
      </c>
      <c r="C189" s="278"/>
      <c r="D189" s="444"/>
      <c r="E189" s="444"/>
      <c r="F189" s="444"/>
      <c r="G189" s="445"/>
      <c r="H189" s="446"/>
      <c r="I189" s="447"/>
      <c r="J189" s="226"/>
      <c r="K189" s="588"/>
      <c r="L189" s="586"/>
      <c r="M189" s="274"/>
      <c r="N189" s="274"/>
      <c r="O189" s="274"/>
      <c r="P189" s="274"/>
      <c r="Q189" s="274"/>
    </row>
    <row r="190" spans="1:17" ht="13.5" x14ac:dyDescent="0.25">
      <c r="A190" s="24"/>
      <c r="B190" s="279" t="s">
        <v>79</v>
      </c>
      <c r="C190" s="279" t="s">
        <v>67</v>
      </c>
      <c r="D190" s="411"/>
      <c r="E190" s="127"/>
      <c r="F190" s="411"/>
      <c r="G190" s="90"/>
      <c r="H190" s="405">
        <f>IF(F190=0,D190*G190,D190*F190*G190)</f>
        <v>0</v>
      </c>
      <c r="I190" s="612"/>
      <c r="J190" s="352"/>
      <c r="K190" s="588"/>
      <c r="L190" s="586"/>
      <c r="M190" s="274"/>
      <c r="N190" s="274"/>
      <c r="O190" s="274"/>
      <c r="P190" s="274"/>
      <c r="Q190" s="274"/>
    </row>
    <row r="191" spans="1:17" ht="13.5" x14ac:dyDescent="0.25">
      <c r="A191" s="24"/>
      <c r="B191" s="283"/>
      <c r="C191" s="283" t="s">
        <v>75</v>
      </c>
      <c r="D191" s="412"/>
      <c r="E191" s="127"/>
      <c r="F191" s="411"/>
      <c r="G191" s="90"/>
      <c r="H191" s="405">
        <f>D191*H190</f>
        <v>0</v>
      </c>
      <c r="I191" s="405"/>
      <c r="J191" s="352"/>
      <c r="K191" s="582"/>
      <c r="L191" s="583"/>
      <c r="M191" s="274"/>
      <c r="N191" s="274"/>
      <c r="O191" s="274"/>
      <c r="P191" s="274"/>
      <c r="Q191" s="274"/>
    </row>
    <row r="192" spans="1:17" ht="13.5" x14ac:dyDescent="0.25">
      <c r="A192" s="24"/>
      <c r="B192" s="284"/>
      <c r="C192" s="284" t="s">
        <v>76</v>
      </c>
      <c r="D192" s="413"/>
      <c r="E192" s="125"/>
      <c r="F192" s="415"/>
      <c r="G192" s="126"/>
      <c r="H192" s="406">
        <f>(H190+H191)*D192</f>
        <v>0</v>
      </c>
      <c r="I192" s="406">
        <f>SUM(H190:H192)</f>
        <v>0</v>
      </c>
      <c r="J192" s="352"/>
      <c r="K192" s="582"/>
      <c r="L192" s="583"/>
      <c r="M192" s="274"/>
      <c r="N192" s="274"/>
      <c r="O192" s="274"/>
      <c r="P192" s="274"/>
      <c r="Q192" s="274"/>
    </row>
    <row r="193" spans="1:17" ht="13.5" x14ac:dyDescent="0.25">
      <c r="A193" s="24"/>
      <c r="B193" s="279" t="s">
        <v>159</v>
      </c>
      <c r="C193" s="279" t="s">
        <v>67</v>
      </c>
      <c r="D193" s="411"/>
      <c r="E193" s="127"/>
      <c r="F193" s="411"/>
      <c r="G193" s="90"/>
      <c r="H193" s="405">
        <f>IF(F193=0,D193*G193,D193*F193*G193)</f>
        <v>0</v>
      </c>
      <c r="I193" s="394"/>
      <c r="J193" s="491"/>
      <c r="K193" s="588"/>
      <c r="L193" s="586"/>
      <c r="M193" s="274"/>
      <c r="N193" s="274"/>
      <c r="O193" s="274"/>
      <c r="P193" s="274"/>
      <c r="Q193" s="274"/>
    </row>
    <row r="194" spans="1:17" ht="13.5" x14ac:dyDescent="0.25">
      <c r="A194" s="24"/>
      <c r="B194" s="283"/>
      <c r="C194" s="283" t="s">
        <v>75</v>
      </c>
      <c r="D194" s="412"/>
      <c r="E194" s="127"/>
      <c r="F194" s="411"/>
      <c r="G194" s="90"/>
      <c r="H194" s="405">
        <f>D194*H193</f>
        <v>0</v>
      </c>
      <c r="I194" s="394"/>
      <c r="J194" s="491"/>
      <c r="K194" s="582"/>
      <c r="L194" s="583"/>
      <c r="M194" s="274"/>
      <c r="N194" s="274"/>
      <c r="O194" s="274"/>
      <c r="P194" s="274"/>
      <c r="Q194" s="274"/>
    </row>
    <row r="195" spans="1:17" ht="13.5" x14ac:dyDescent="0.25">
      <c r="A195" s="24"/>
      <c r="B195" s="284"/>
      <c r="C195" s="284" t="s">
        <v>76</v>
      </c>
      <c r="D195" s="413"/>
      <c r="E195" s="125"/>
      <c r="F195" s="415"/>
      <c r="G195" s="126"/>
      <c r="H195" s="406">
        <f>(H193+H194)*D195</f>
        <v>0</v>
      </c>
      <c r="I195" s="406">
        <f>SUM(H193:H195)</f>
        <v>0</v>
      </c>
      <c r="J195" s="352"/>
      <c r="K195" s="582"/>
      <c r="L195" s="583"/>
      <c r="M195" s="274"/>
      <c r="N195" s="274"/>
      <c r="O195" s="274"/>
      <c r="P195" s="274"/>
      <c r="Q195" s="274"/>
    </row>
    <row r="196" spans="1:17" ht="13.5" x14ac:dyDescent="0.25">
      <c r="A196" s="24"/>
      <c r="B196" s="279" t="s">
        <v>160</v>
      </c>
      <c r="C196" s="279" t="s">
        <v>67</v>
      </c>
      <c r="D196" s="411"/>
      <c r="E196" s="127"/>
      <c r="F196" s="411"/>
      <c r="G196" s="90"/>
      <c r="H196" s="405">
        <f>IF(F196=0,D196*G196,D196*F196*G196)</f>
        <v>0</v>
      </c>
      <c r="I196" s="405"/>
      <c r="J196" s="352"/>
      <c r="K196" s="588"/>
      <c r="L196" s="586"/>
      <c r="M196" s="274"/>
      <c r="N196" s="274"/>
      <c r="O196" s="274"/>
      <c r="P196" s="274"/>
      <c r="Q196" s="274"/>
    </row>
    <row r="197" spans="1:17" ht="13.5" x14ac:dyDescent="0.25">
      <c r="A197" s="24"/>
      <c r="B197" s="283"/>
      <c r="C197" s="283" t="s">
        <v>75</v>
      </c>
      <c r="D197" s="412"/>
      <c r="E197" s="127"/>
      <c r="F197" s="411"/>
      <c r="G197" s="90"/>
      <c r="H197" s="405">
        <f>D197*H196</f>
        <v>0</v>
      </c>
      <c r="I197" s="405"/>
      <c r="J197" s="352"/>
      <c r="K197" s="582"/>
      <c r="L197" s="583"/>
      <c r="M197" s="274"/>
      <c r="N197" s="274"/>
      <c r="O197" s="274"/>
      <c r="P197" s="274"/>
      <c r="Q197" s="274"/>
    </row>
    <row r="198" spans="1:17" ht="13.5" x14ac:dyDescent="0.25">
      <c r="A198" s="24"/>
      <c r="B198" s="284"/>
      <c r="C198" s="284" t="s">
        <v>76</v>
      </c>
      <c r="D198" s="413"/>
      <c r="E198" s="125"/>
      <c r="F198" s="415"/>
      <c r="G198" s="126"/>
      <c r="H198" s="406">
        <f>(H196+H197)*D198</f>
        <v>0</v>
      </c>
      <c r="I198" s="406">
        <f>SUM(H196:H198)</f>
        <v>0</v>
      </c>
      <c r="J198" s="352"/>
      <c r="K198" s="582"/>
      <c r="L198" s="583"/>
      <c r="M198" s="274"/>
      <c r="N198" s="274"/>
      <c r="O198" s="274"/>
      <c r="P198" s="274"/>
      <c r="Q198" s="274"/>
    </row>
    <row r="199" spans="1:17" ht="13.5" x14ac:dyDescent="0.25">
      <c r="A199" s="24"/>
      <c r="B199" s="279" t="s">
        <v>161</v>
      </c>
      <c r="C199" s="279" t="s">
        <v>67</v>
      </c>
      <c r="D199" s="411"/>
      <c r="E199" s="127"/>
      <c r="F199" s="411"/>
      <c r="G199" s="90"/>
      <c r="H199" s="405">
        <f>IF(F199=0,D199*G199,D199*F199*G199)</f>
        <v>0</v>
      </c>
      <c r="I199" s="405"/>
      <c r="J199" s="352"/>
      <c r="K199" s="218"/>
      <c r="L199" s="219"/>
      <c r="M199" s="274"/>
      <c r="N199" s="274"/>
      <c r="O199" s="274"/>
      <c r="P199" s="274"/>
      <c r="Q199" s="274"/>
    </row>
    <row r="200" spans="1:17" ht="13.5" x14ac:dyDescent="0.25">
      <c r="A200" s="24"/>
      <c r="B200" s="283"/>
      <c r="C200" s="283" t="s">
        <v>75</v>
      </c>
      <c r="D200" s="412"/>
      <c r="E200" s="127"/>
      <c r="F200" s="411"/>
      <c r="G200" s="90"/>
      <c r="H200" s="405">
        <f>D200*H199</f>
        <v>0</v>
      </c>
      <c r="I200" s="405"/>
      <c r="J200" s="352"/>
      <c r="K200" s="582"/>
      <c r="L200" s="583"/>
      <c r="M200" s="274"/>
      <c r="N200" s="274"/>
      <c r="O200" s="274"/>
      <c r="P200" s="274"/>
      <c r="Q200" s="274"/>
    </row>
    <row r="201" spans="1:17" ht="13.5" x14ac:dyDescent="0.25">
      <c r="A201" s="24"/>
      <c r="B201" s="284"/>
      <c r="C201" s="284" t="s">
        <v>76</v>
      </c>
      <c r="D201" s="413"/>
      <c r="E201" s="125"/>
      <c r="F201" s="415"/>
      <c r="G201" s="126"/>
      <c r="H201" s="406">
        <f>(H199+H200)*D201</f>
        <v>0</v>
      </c>
      <c r="I201" s="406">
        <f>SUM(H199:H201)</f>
        <v>0</v>
      </c>
      <c r="J201" s="352"/>
      <c r="K201" s="582"/>
      <c r="L201" s="583"/>
      <c r="M201" s="274"/>
      <c r="N201" s="274"/>
      <c r="O201" s="274"/>
      <c r="P201" s="274"/>
      <c r="Q201" s="274"/>
    </row>
    <row r="202" spans="1:17" ht="13.5" x14ac:dyDescent="0.25">
      <c r="A202" s="24"/>
      <c r="B202" s="279" t="s">
        <v>162</v>
      </c>
      <c r="C202" s="279" t="s">
        <v>67</v>
      </c>
      <c r="D202" s="411"/>
      <c r="E202" s="127"/>
      <c r="F202" s="411"/>
      <c r="G202" s="90"/>
      <c r="H202" s="405">
        <f>IF(F202=0,D202*G202,D202*F202*G202)</f>
        <v>0</v>
      </c>
      <c r="I202" s="394"/>
      <c r="J202" s="491"/>
      <c r="K202" s="588"/>
      <c r="L202" s="586"/>
      <c r="M202" s="274"/>
      <c r="N202" s="274"/>
      <c r="O202" s="274"/>
      <c r="P202" s="274"/>
      <c r="Q202" s="274"/>
    </row>
    <row r="203" spans="1:17" ht="13.5" x14ac:dyDescent="0.25">
      <c r="A203" s="24"/>
      <c r="B203" s="283"/>
      <c r="C203" s="283" t="s">
        <v>75</v>
      </c>
      <c r="D203" s="412"/>
      <c r="E203" s="127"/>
      <c r="F203" s="411"/>
      <c r="G203" s="90"/>
      <c r="H203" s="405">
        <f>D203*H202</f>
        <v>0</v>
      </c>
      <c r="I203" s="394"/>
      <c r="J203" s="491"/>
      <c r="K203" s="582"/>
      <c r="L203" s="583"/>
      <c r="M203" s="274"/>
      <c r="N203" s="274"/>
      <c r="O203" s="274"/>
      <c r="P203" s="274"/>
      <c r="Q203" s="274"/>
    </row>
    <row r="204" spans="1:17" ht="13.5" x14ac:dyDescent="0.25">
      <c r="A204" s="24"/>
      <c r="B204" s="284"/>
      <c r="C204" s="284" t="s">
        <v>76</v>
      </c>
      <c r="D204" s="413"/>
      <c r="E204" s="125"/>
      <c r="F204" s="415"/>
      <c r="G204" s="126"/>
      <c r="H204" s="406">
        <f>(H202+H203)*D204</f>
        <v>0</v>
      </c>
      <c r="I204" s="406">
        <f>SUM(H202:H204)</f>
        <v>0</v>
      </c>
      <c r="J204" s="352"/>
      <c r="K204" s="582"/>
      <c r="L204" s="583"/>
      <c r="M204" s="274"/>
      <c r="N204" s="274"/>
      <c r="O204" s="274"/>
      <c r="P204" s="274"/>
      <c r="Q204" s="274"/>
    </row>
    <row r="205" spans="1:17" ht="13.5" x14ac:dyDescent="0.25">
      <c r="A205" s="24"/>
      <c r="B205" s="279" t="s">
        <v>69</v>
      </c>
      <c r="C205" s="279" t="s">
        <v>67</v>
      </c>
      <c r="D205" s="411"/>
      <c r="E205" s="127"/>
      <c r="F205" s="411"/>
      <c r="G205" s="90"/>
      <c r="H205" s="405">
        <f>IF(F205=0,D205*G205,D205*F205*G205)</f>
        <v>0</v>
      </c>
      <c r="I205" s="394"/>
      <c r="J205" s="491"/>
      <c r="K205" s="588"/>
      <c r="L205" s="586"/>
      <c r="M205" s="274"/>
      <c r="N205" s="274"/>
      <c r="O205" s="274"/>
      <c r="P205" s="274"/>
      <c r="Q205" s="274"/>
    </row>
    <row r="206" spans="1:17" ht="13.5" x14ac:dyDescent="0.25">
      <c r="A206" s="24"/>
      <c r="B206" s="279"/>
      <c r="C206" s="283" t="s">
        <v>75</v>
      </c>
      <c r="D206" s="412"/>
      <c r="E206" s="127"/>
      <c r="F206" s="411"/>
      <c r="G206" s="90"/>
      <c r="H206" s="405">
        <f>D206*H205</f>
        <v>0</v>
      </c>
      <c r="I206" s="394"/>
      <c r="J206" s="491"/>
      <c r="K206" s="218"/>
      <c r="L206" s="219"/>
      <c r="M206" s="274"/>
      <c r="N206" s="274"/>
      <c r="O206" s="274"/>
      <c r="P206" s="274"/>
      <c r="Q206" s="274"/>
    </row>
    <row r="207" spans="1:17" ht="14.25" thickBot="1" x14ac:dyDescent="0.3">
      <c r="A207" s="24"/>
      <c r="B207" s="291"/>
      <c r="C207" s="291" t="s">
        <v>76</v>
      </c>
      <c r="D207" s="413"/>
      <c r="E207" s="132"/>
      <c r="F207" s="440"/>
      <c r="G207" s="133"/>
      <c r="H207" s="438">
        <f>(H205+H206)*D207</f>
        <v>0</v>
      </c>
      <c r="I207" s="438">
        <f>SUM(H205:H207)</f>
        <v>0</v>
      </c>
      <c r="J207" s="443">
        <f>SUM(I190:I207)</f>
        <v>0</v>
      </c>
      <c r="K207" s="582"/>
      <c r="L207" s="583"/>
      <c r="M207" s="274"/>
      <c r="N207" s="274"/>
      <c r="O207" s="274"/>
      <c r="P207" s="274"/>
      <c r="Q207" s="274"/>
    </row>
    <row r="208" spans="1:17" ht="14.25" thickTop="1" x14ac:dyDescent="0.25">
      <c r="A208" s="24"/>
      <c r="B208" s="278" t="s">
        <v>163</v>
      </c>
      <c r="C208" s="278"/>
      <c r="D208" s="444"/>
      <c r="E208" s="444"/>
      <c r="F208" s="444"/>
      <c r="G208" s="445"/>
      <c r="H208" s="446"/>
      <c r="I208" s="447"/>
      <c r="J208" s="226"/>
      <c r="K208" s="588"/>
      <c r="L208" s="586"/>
      <c r="M208" s="274"/>
      <c r="N208" s="274"/>
      <c r="O208" s="274"/>
      <c r="P208" s="274"/>
      <c r="Q208" s="274"/>
    </row>
    <row r="209" spans="1:17" ht="13.5" x14ac:dyDescent="0.25">
      <c r="A209" s="24"/>
      <c r="B209" s="279" t="s">
        <v>81</v>
      </c>
      <c r="C209" s="279" t="s">
        <v>67</v>
      </c>
      <c r="D209" s="387"/>
      <c r="E209" s="79"/>
      <c r="F209" s="387"/>
      <c r="G209" s="78"/>
      <c r="H209" s="405">
        <f>IF(F209=0,D209*G209,D209*F209*G209)</f>
        <v>0</v>
      </c>
      <c r="I209" s="394"/>
      <c r="J209" s="491"/>
      <c r="K209" s="588"/>
      <c r="L209" s="586"/>
      <c r="M209" s="274"/>
      <c r="N209" s="274"/>
      <c r="O209" s="274"/>
      <c r="P209" s="274"/>
      <c r="Q209" s="274"/>
    </row>
    <row r="210" spans="1:17" ht="13.5" x14ac:dyDescent="0.25">
      <c r="A210" s="24"/>
      <c r="B210" s="283"/>
      <c r="C210" s="283" t="s">
        <v>75</v>
      </c>
      <c r="D210" s="412"/>
      <c r="E210" s="127"/>
      <c r="F210" s="411"/>
      <c r="G210" s="90"/>
      <c r="H210" s="405">
        <f>D210*H209</f>
        <v>0</v>
      </c>
      <c r="I210" s="394"/>
      <c r="J210" s="491"/>
      <c r="K210" s="582"/>
      <c r="L210" s="583"/>
      <c r="M210" s="274"/>
      <c r="N210" s="274"/>
      <c r="O210" s="274"/>
      <c r="P210" s="274"/>
      <c r="Q210" s="274"/>
    </row>
    <row r="211" spans="1:17" ht="13.5" x14ac:dyDescent="0.25">
      <c r="A211" s="24"/>
      <c r="B211" s="284"/>
      <c r="C211" s="284" t="s">
        <v>76</v>
      </c>
      <c r="D211" s="413"/>
      <c r="E211" s="125"/>
      <c r="F211" s="415"/>
      <c r="G211" s="126"/>
      <c r="H211" s="406">
        <f>(H209+H210)*D211</f>
        <v>0</v>
      </c>
      <c r="I211" s="396">
        <f>SUM(H209:H211)</f>
        <v>0</v>
      </c>
      <c r="J211" s="356"/>
      <c r="K211" s="582"/>
      <c r="L211" s="583"/>
      <c r="M211" s="274"/>
      <c r="N211" s="274"/>
      <c r="O211" s="274"/>
      <c r="P211" s="274"/>
      <c r="Q211" s="274"/>
    </row>
    <row r="212" spans="1:17" ht="13.5" x14ac:dyDescent="0.25">
      <c r="A212" s="24"/>
      <c r="B212" s="279" t="s">
        <v>164</v>
      </c>
      <c r="C212" s="279" t="s">
        <v>67</v>
      </c>
      <c r="D212" s="411"/>
      <c r="E212" s="127"/>
      <c r="F212" s="411"/>
      <c r="G212" s="90"/>
      <c r="H212" s="405">
        <f>IF(F212=0,D212*G212,D212*F212*G212)</f>
        <v>0</v>
      </c>
      <c r="I212" s="394"/>
      <c r="J212" s="491"/>
      <c r="K212" s="588"/>
      <c r="L212" s="586"/>
      <c r="M212" s="274"/>
      <c r="N212" s="274"/>
      <c r="O212" s="274"/>
      <c r="P212" s="274"/>
      <c r="Q212" s="274"/>
    </row>
    <row r="213" spans="1:17" ht="13.5" x14ac:dyDescent="0.25">
      <c r="A213" s="24"/>
      <c r="B213" s="283"/>
      <c r="C213" s="283" t="s">
        <v>75</v>
      </c>
      <c r="D213" s="412"/>
      <c r="E213" s="127"/>
      <c r="F213" s="411"/>
      <c r="G213" s="90"/>
      <c r="H213" s="405">
        <f>D213*H212</f>
        <v>0</v>
      </c>
      <c r="I213" s="394"/>
      <c r="J213" s="491"/>
      <c r="K213" s="582"/>
      <c r="L213" s="583"/>
      <c r="M213" s="274"/>
      <c r="N213" s="274"/>
      <c r="O213" s="274"/>
      <c r="P213" s="274"/>
      <c r="Q213" s="274"/>
    </row>
    <row r="214" spans="1:17" ht="13.5" x14ac:dyDescent="0.25">
      <c r="A214" s="24"/>
      <c r="B214" s="284"/>
      <c r="C214" s="284" t="s">
        <v>76</v>
      </c>
      <c r="D214" s="413"/>
      <c r="E214" s="125"/>
      <c r="F214" s="415"/>
      <c r="G214" s="126"/>
      <c r="H214" s="406">
        <f>(H212+H213)*D214</f>
        <v>0</v>
      </c>
      <c r="I214" s="396">
        <f>SUM(H212:H214)</f>
        <v>0</v>
      </c>
      <c r="J214" s="356"/>
      <c r="K214" s="582"/>
      <c r="L214" s="583"/>
      <c r="M214" s="274"/>
      <c r="N214" s="274"/>
      <c r="O214" s="274"/>
      <c r="P214" s="274"/>
      <c r="Q214" s="274"/>
    </row>
    <row r="215" spans="1:17" ht="13.5" x14ac:dyDescent="0.25">
      <c r="A215" s="24"/>
      <c r="B215" s="279" t="s">
        <v>165</v>
      </c>
      <c r="C215" s="279" t="s">
        <v>67</v>
      </c>
      <c r="D215" s="411"/>
      <c r="E215" s="127"/>
      <c r="F215" s="411"/>
      <c r="G215" s="90"/>
      <c r="H215" s="405">
        <f>IF(F215=0,D215*G215,D215*F215*G215)</f>
        <v>0</v>
      </c>
      <c r="I215" s="394"/>
      <c r="J215" s="491"/>
      <c r="K215" s="588"/>
      <c r="L215" s="586"/>
      <c r="M215" s="274"/>
      <c r="N215" s="274"/>
      <c r="O215" s="274"/>
      <c r="P215" s="274"/>
      <c r="Q215" s="274"/>
    </row>
    <row r="216" spans="1:17" ht="13.5" x14ac:dyDescent="0.25">
      <c r="A216" s="24"/>
      <c r="B216" s="283"/>
      <c r="C216" s="283" t="s">
        <v>75</v>
      </c>
      <c r="D216" s="412"/>
      <c r="E216" s="127"/>
      <c r="F216" s="411"/>
      <c r="G216" s="90"/>
      <c r="H216" s="405">
        <f>D216*H215</f>
        <v>0</v>
      </c>
      <c r="I216" s="394"/>
      <c r="J216" s="491"/>
      <c r="K216" s="582"/>
      <c r="L216" s="583"/>
      <c r="M216" s="274"/>
      <c r="N216" s="274"/>
      <c r="O216" s="274"/>
      <c r="P216" s="274"/>
      <c r="Q216" s="274"/>
    </row>
    <row r="217" spans="1:17" ht="13.5" x14ac:dyDescent="0.25">
      <c r="A217" s="24"/>
      <c r="B217" s="284"/>
      <c r="C217" s="284" t="s">
        <v>76</v>
      </c>
      <c r="D217" s="413"/>
      <c r="E217" s="125"/>
      <c r="F217" s="415"/>
      <c r="G217" s="126"/>
      <c r="H217" s="406">
        <f>(H215+H216)*D217</f>
        <v>0</v>
      </c>
      <c r="I217" s="396">
        <f>SUM(H215:H217)</f>
        <v>0</v>
      </c>
      <c r="J217" s="356"/>
      <c r="K217" s="582"/>
      <c r="L217" s="583"/>
      <c r="M217" s="274"/>
      <c r="N217" s="274"/>
      <c r="O217" s="274"/>
      <c r="P217" s="274"/>
      <c r="Q217" s="274"/>
    </row>
    <row r="218" spans="1:17" ht="13.5" x14ac:dyDescent="0.25">
      <c r="A218" s="24"/>
      <c r="B218" s="279" t="s">
        <v>166</v>
      </c>
      <c r="C218" s="279" t="s">
        <v>67</v>
      </c>
      <c r="D218" s="411"/>
      <c r="E218" s="127"/>
      <c r="F218" s="411"/>
      <c r="G218" s="90"/>
      <c r="H218" s="405">
        <f>IF(F218=0,D218*G218,D218*F218*G218)</f>
        <v>0</v>
      </c>
      <c r="I218" s="394"/>
      <c r="J218" s="491"/>
      <c r="K218" s="588"/>
      <c r="L218" s="586"/>
      <c r="M218" s="274"/>
      <c r="N218" s="274"/>
      <c r="O218" s="274"/>
      <c r="P218" s="274"/>
      <c r="Q218" s="274"/>
    </row>
    <row r="219" spans="1:17" ht="13.5" x14ac:dyDescent="0.25">
      <c r="A219" s="24"/>
      <c r="B219" s="283"/>
      <c r="C219" s="283" t="s">
        <v>75</v>
      </c>
      <c r="D219" s="412"/>
      <c r="E219" s="127"/>
      <c r="F219" s="411"/>
      <c r="G219" s="90"/>
      <c r="H219" s="405">
        <f>D219*H218</f>
        <v>0</v>
      </c>
      <c r="I219" s="394"/>
      <c r="J219" s="491"/>
      <c r="K219" s="582"/>
      <c r="L219" s="583"/>
      <c r="M219" s="274"/>
      <c r="N219" s="274"/>
      <c r="O219" s="274"/>
      <c r="P219" s="274"/>
      <c r="Q219" s="274"/>
    </row>
    <row r="220" spans="1:17" ht="13.5" x14ac:dyDescent="0.25">
      <c r="A220" s="24"/>
      <c r="B220" s="284"/>
      <c r="C220" s="284" t="s">
        <v>76</v>
      </c>
      <c r="D220" s="413"/>
      <c r="E220" s="125"/>
      <c r="F220" s="415"/>
      <c r="G220" s="126"/>
      <c r="H220" s="406">
        <f>(H218+H219)*D220</f>
        <v>0</v>
      </c>
      <c r="I220" s="396">
        <f>SUM(H218:H220)</f>
        <v>0</v>
      </c>
      <c r="J220" s="356"/>
      <c r="K220" s="582"/>
      <c r="L220" s="583"/>
      <c r="M220" s="274"/>
      <c r="N220" s="274"/>
      <c r="O220" s="274"/>
      <c r="P220" s="274"/>
      <c r="Q220" s="274"/>
    </row>
    <row r="221" spans="1:17" ht="13.5" x14ac:dyDescent="0.25">
      <c r="A221" s="24"/>
      <c r="B221" s="279" t="s">
        <v>167</v>
      </c>
      <c r="C221" s="279" t="s">
        <v>67</v>
      </c>
      <c r="D221" s="411"/>
      <c r="E221" s="127"/>
      <c r="F221" s="411"/>
      <c r="G221" s="90"/>
      <c r="H221" s="405">
        <f>IF(F221=0,D221*G221,D221*F221*G221)</f>
        <v>0</v>
      </c>
      <c r="I221" s="394"/>
      <c r="J221" s="491"/>
      <c r="K221" s="588"/>
      <c r="L221" s="586"/>
      <c r="M221" s="274"/>
      <c r="N221" s="274"/>
      <c r="O221" s="274"/>
      <c r="P221" s="274"/>
      <c r="Q221" s="274"/>
    </row>
    <row r="222" spans="1:17" ht="13.5" x14ac:dyDescent="0.25">
      <c r="A222" s="24"/>
      <c r="B222" s="283"/>
      <c r="C222" s="283" t="s">
        <v>75</v>
      </c>
      <c r="D222" s="412"/>
      <c r="E222" s="127"/>
      <c r="F222" s="411"/>
      <c r="G222" s="90"/>
      <c r="H222" s="405">
        <f>D222*H221</f>
        <v>0</v>
      </c>
      <c r="I222" s="394"/>
      <c r="J222" s="491"/>
      <c r="K222" s="582"/>
      <c r="L222" s="583"/>
      <c r="M222" s="274"/>
      <c r="N222" s="274"/>
      <c r="O222" s="274"/>
      <c r="P222" s="274"/>
      <c r="Q222" s="274"/>
    </row>
    <row r="223" spans="1:17" ht="13.5" x14ac:dyDescent="0.25">
      <c r="A223" s="24"/>
      <c r="B223" s="284"/>
      <c r="C223" s="284" t="s">
        <v>76</v>
      </c>
      <c r="D223" s="413"/>
      <c r="E223" s="125"/>
      <c r="F223" s="415"/>
      <c r="G223" s="126"/>
      <c r="H223" s="406">
        <f>(H221+H222)*D223</f>
        <v>0</v>
      </c>
      <c r="I223" s="396">
        <f>SUM(H221:H223)</f>
        <v>0</v>
      </c>
      <c r="J223" s="356"/>
      <c r="K223" s="582"/>
      <c r="L223" s="583"/>
      <c r="M223" s="274"/>
      <c r="N223" s="274"/>
      <c r="O223" s="274"/>
      <c r="P223" s="274"/>
      <c r="Q223" s="274"/>
    </row>
    <row r="224" spans="1:17" ht="13.5" x14ac:dyDescent="0.25">
      <c r="A224" s="24"/>
      <c r="B224" s="279" t="s">
        <v>168</v>
      </c>
      <c r="C224" s="279" t="s">
        <v>67</v>
      </c>
      <c r="D224" s="411"/>
      <c r="E224" s="127"/>
      <c r="F224" s="411"/>
      <c r="G224" s="90"/>
      <c r="H224" s="405">
        <f>IF(F224=0,D224*G224,D224*F224*G224)</f>
        <v>0</v>
      </c>
      <c r="I224" s="394"/>
      <c r="J224" s="491"/>
      <c r="K224" s="588"/>
      <c r="L224" s="586"/>
      <c r="M224" s="274"/>
      <c r="N224" s="274"/>
      <c r="O224" s="274"/>
      <c r="P224" s="274"/>
      <c r="Q224" s="274"/>
    </row>
    <row r="225" spans="1:17" ht="13.5" x14ac:dyDescent="0.25">
      <c r="A225" s="24"/>
      <c r="B225" s="283"/>
      <c r="C225" s="283" t="s">
        <v>75</v>
      </c>
      <c r="D225" s="412"/>
      <c r="E225" s="127"/>
      <c r="F225" s="411"/>
      <c r="G225" s="90"/>
      <c r="H225" s="405">
        <f>D225*H224</f>
        <v>0</v>
      </c>
      <c r="I225" s="394"/>
      <c r="J225" s="491"/>
      <c r="K225" s="582"/>
      <c r="L225" s="583"/>
      <c r="M225" s="274"/>
      <c r="N225" s="274"/>
      <c r="O225" s="274"/>
      <c r="P225" s="274"/>
      <c r="Q225" s="274"/>
    </row>
    <row r="226" spans="1:17" ht="13.5" x14ac:dyDescent="0.25">
      <c r="A226" s="24"/>
      <c r="B226" s="284"/>
      <c r="C226" s="284" t="s">
        <v>76</v>
      </c>
      <c r="D226" s="413"/>
      <c r="E226" s="125"/>
      <c r="F226" s="415"/>
      <c r="G226" s="126"/>
      <c r="H226" s="406">
        <f>(H224+H225)*D226</f>
        <v>0</v>
      </c>
      <c r="I226" s="396">
        <f>SUM(H224:H226)</f>
        <v>0</v>
      </c>
      <c r="J226" s="356"/>
      <c r="K226" s="582"/>
      <c r="L226" s="583"/>
      <c r="M226" s="274"/>
      <c r="N226" s="274"/>
      <c r="O226" s="274"/>
      <c r="P226" s="274"/>
      <c r="Q226" s="274"/>
    </row>
    <row r="227" spans="1:17" ht="13.5" x14ac:dyDescent="0.25">
      <c r="A227" s="24"/>
      <c r="B227" s="279" t="s">
        <v>169</v>
      </c>
      <c r="C227" s="279" t="s">
        <v>67</v>
      </c>
      <c r="D227" s="411"/>
      <c r="E227" s="127"/>
      <c r="F227" s="411"/>
      <c r="G227" s="90"/>
      <c r="H227" s="405">
        <f>IF(F227=0,D227*G227,D227*F227*G227)</f>
        <v>0</v>
      </c>
      <c r="I227" s="394"/>
      <c r="J227" s="491"/>
      <c r="K227" s="588"/>
      <c r="L227" s="586"/>
      <c r="M227" s="274"/>
      <c r="N227" s="274"/>
      <c r="O227" s="274"/>
      <c r="P227" s="274"/>
      <c r="Q227" s="274"/>
    </row>
    <row r="228" spans="1:17" ht="13.5" x14ac:dyDescent="0.25">
      <c r="A228" s="24"/>
      <c r="B228" s="283"/>
      <c r="C228" s="283" t="s">
        <v>75</v>
      </c>
      <c r="D228" s="412"/>
      <c r="E228" s="127"/>
      <c r="F228" s="411"/>
      <c r="G228" s="90"/>
      <c r="H228" s="405">
        <f>D228*H227</f>
        <v>0</v>
      </c>
      <c r="I228" s="394"/>
      <c r="J228" s="491"/>
      <c r="K228" s="582"/>
      <c r="L228" s="583"/>
      <c r="M228" s="274"/>
      <c r="N228" s="274"/>
      <c r="O228" s="274"/>
      <c r="P228" s="274"/>
      <c r="Q228" s="274"/>
    </row>
    <row r="229" spans="1:17" ht="13.5" x14ac:dyDescent="0.25">
      <c r="A229" s="24"/>
      <c r="B229" s="284"/>
      <c r="C229" s="284" t="s">
        <v>76</v>
      </c>
      <c r="D229" s="413"/>
      <c r="E229" s="125"/>
      <c r="F229" s="415"/>
      <c r="G229" s="126"/>
      <c r="H229" s="406">
        <f>(H227+H228)*D229</f>
        <v>0</v>
      </c>
      <c r="I229" s="396">
        <f>SUM(H227:H229)</f>
        <v>0</v>
      </c>
      <c r="J229" s="356"/>
      <c r="K229" s="582"/>
      <c r="L229" s="583"/>
      <c r="M229" s="274"/>
      <c r="N229" s="274"/>
      <c r="O229" s="274"/>
      <c r="P229" s="274"/>
      <c r="Q229" s="274"/>
    </row>
    <row r="230" spans="1:17" ht="13.5" x14ac:dyDescent="0.25">
      <c r="A230" s="24"/>
      <c r="B230" s="290" t="s">
        <v>170</v>
      </c>
      <c r="C230" s="279" t="s">
        <v>67</v>
      </c>
      <c r="D230" s="411"/>
      <c r="E230" s="127"/>
      <c r="F230" s="411"/>
      <c r="G230" s="90"/>
      <c r="H230" s="405">
        <f>IF(F230=0,D230*G230,D230*F230*G230)</f>
        <v>0</v>
      </c>
      <c r="I230" s="448"/>
      <c r="J230" s="493"/>
      <c r="K230" s="338"/>
      <c r="L230" s="343"/>
    </row>
    <row r="231" spans="1:17" ht="13.5" x14ac:dyDescent="0.25">
      <c r="A231" s="24"/>
      <c r="B231" s="283"/>
      <c r="C231" s="283" t="s">
        <v>75</v>
      </c>
      <c r="D231" s="412"/>
      <c r="E231" s="127"/>
      <c r="F231" s="411"/>
      <c r="G231" s="90"/>
      <c r="H231" s="405">
        <f>D231*H230</f>
        <v>0</v>
      </c>
      <c r="I231" s="394"/>
      <c r="J231" s="491"/>
      <c r="K231" s="582"/>
      <c r="L231" s="583"/>
      <c r="M231" s="274"/>
      <c r="N231" s="274"/>
      <c r="O231" s="274"/>
      <c r="P231" s="274"/>
      <c r="Q231" s="274"/>
    </row>
    <row r="232" spans="1:17" ht="13.5" x14ac:dyDescent="0.25">
      <c r="A232" s="24"/>
      <c r="B232" s="284"/>
      <c r="C232" s="284" t="s">
        <v>76</v>
      </c>
      <c r="D232" s="413"/>
      <c r="E232" s="125"/>
      <c r="F232" s="415"/>
      <c r="G232" s="126"/>
      <c r="H232" s="406">
        <f>(H230+H231)*D232</f>
        <v>0</v>
      </c>
      <c r="I232" s="396">
        <f>SUM(H230:H232)</f>
        <v>0</v>
      </c>
      <c r="J232" s="356"/>
      <c r="K232" s="582"/>
      <c r="L232" s="583"/>
      <c r="M232" s="274"/>
      <c r="N232" s="274"/>
      <c r="O232" s="274"/>
      <c r="P232" s="274"/>
      <c r="Q232" s="274"/>
    </row>
    <row r="233" spans="1:17" ht="13.5" x14ac:dyDescent="0.25">
      <c r="A233" s="24"/>
      <c r="B233" s="290" t="s">
        <v>171</v>
      </c>
      <c r="C233" s="279" t="s">
        <v>67</v>
      </c>
      <c r="D233" s="411"/>
      <c r="E233" s="127"/>
      <c r="F233" s="411"/>
      <c r="G233" s="90"/>
      <c r="H233" s="405">
        <f>IF(F233=0,D233*G233,D233*F233*G233)</f>
        <v>0</v>
      </c>
      <c r="I233" s="448"/>
      <c r="J233" s="493"/>
      <c r="K233" s="338"/>
      <c r="L233" s="343"/>
    </row>
    <row r="234" spans="1:17" ht="13.5" x14ac:dyDescent="0.25">
      <c r="A234" s="24"/>
      <c r="B234" s="283"/>
      <c r="C234" s="283" t="s">
        <v>75</v>
      </c>
      <c r="D234" s="412"/>
      <c r="E234" s="127"/>
      <c r="F234" s="411"/>
      <c r="G234" s="90"/>
      <c r="H234" s="405">
        <f>D234*H233</f>
        <v>0</v>
      </c>
      <c r="I234" s="394"/>
      <c r="J234" s="491"/>
      <c r="K234" s="582"/>
      <c r="L234" s="583"/>
      <c r="M234" s="274"/>
      <c r="N234" s="274"/>
      <c r="O234" s="274"/>
      <c r="P234" s="274"/>
      <c r="Q234" s="274"/>
    </row>
    <row r="235" spans="1:17" ht="13.5" x14ac:dyDescent="0.25">
      <c r="A235" s="24"/>
      <c r="B235" s="284"/>
      <c r="C235" s="284" t="s">
        <v>76</v>
      </c>
      <c r="D235" s="413"/>
      <c r="E235" s="125"/>
      <c r="F235" s="415"/>
      <c r="G235" s="126"/>
      <c r="H235" s="406">
        <f>(H233+H234)*D235</f>
        <v>0</v>
      </c>
      <c r="I235" s="396">
        <f>SUM(H233:H235)</f>
        <v>0</v>
      </c>
      <c r="J235" s="356"/>
      <c r="K235" s="582"/>
      <c r="L235" s="583"/>
      <c r="M235" s="274"/>
      <c r="N235" s="274"/>
      <c r="O235" s="274"/>
      <c r="P235" s="274"/>
      <c r="Q235" s="274"/>
    </row>
    <row r="236" spans="1:17" ht="13.5" x14ac:dyDescent="0.25">
      <c r="A236" s="24"/>
      <c r="B236" s="279" t="s">
        <v>172</v>
      </c>
      <c r="C236" s="279" t="s">
        <v>67</v>
      </c>
      <c r="D236" s="411"/>
      <c r="E236" s="127"/>
      <c r="F236" s="411"/>
      <c r="G236" s="90"/>
      <c r="H236" s="405">
        <f>IF(F236=0,D236*G236,D236*F236*G236)</f>
        <v>0</v>
      </c>
      <c r="I236" s="394"/>
      <c r="J236" s="491"/>
      <c r="K236" s="588"/>
      <c r="L236" s="586"/>
      <c r="M236" s="274"/>
      <c r="N236" s="274"/>
      <c r="O236" s="274"/>
      <c r="P236" s="274"/>
      <c r="Q236" s="274"/>
    </row>
    <row r="237" spans="1:17" ht="13.5" x14ac:dyDescent="0.25">
      <c r="A237" s="24"/>
      <c r="B237" s="283"/>
      <c r="C237" s="283" t="s">
        <v>75</v>
      </c>
      <c r="D237" s="412"/>
      <c r="E237" s="127"/>
      <c r="F237" s="411"/>
      <c r="G237" s="90"/>
      <c r="H237" s="405">
        <f>D237*H236</f>
        <v>0</v>
      </c>
      <c r="I237" s="394"/>
      <c r="J237" s="491"/>
      <c r="K237" s="582"/>
      <c r="L237" s="583"/>
      <c r="M237" s="274"/>
      <c r="N237" s="274"/>
      <c r="O237" s="274"/>
      <c r="P237" s="274"/>
      <c r="Q237" s="274"/>
    </row>
    <row r="238" spans="1:17" ht="13.5" x14ac:dyDescent="0.25">
      <c r="A238" s="24"/>
      <c r="B238" s="284"/>
      <c r="C238" s="284" t="s">
        <v>76</v>
      </c>
      <c r="D238" s="413"/>
      <c r="E238" s="125"/>
      <c r="F238" s="415"/>
      <c r="G238" s="126"/>
      <c r="H238" s="406">
        <f>(H236+H237)*D238</f>
        <v>0</v>
      </c>
      <c r="I238" s="396">
        <f>SUM(H236:H238)</f>
        <v>0</v>
      </c>
      <c r="J238" s="356"/>
      <c r="K238" s="582"/>
      <c r="L238" s="583"/>
      <c r="M238" s="274"/>
      <c r="N238" s="274"/>
      <c r="O238" s="274"/>
      <c r="P238" s="274"/>
      <c r="Q238" s="274"/>
    </row>
    <row r="239" spans="1:17" ht="13.5" x14ac:dyDescent="0.25">
      <c r="A239" s="24"/>
      <c r="B239" s="279" t="s">
        <v>170</v>
      </c>
      <c r="C239" s="279" t="s">
        <v>67</v>
      </c>
      <c r="D239" s="411"/>
      <c r="E239" s="127"/>
      <c r="F239" s="411"/>
      <c r="G239" s="90"/>
      <c r="H239" s="405">
        <f>IF(F239=0,D239*G239,D239*F239*G239)</f>
        <v>0</v>
      </c>
      <c r="I239" s="394"/>
      <c r="J239" s="491"/>
      <c r="K239" s="588"/>
      <c r="L239" s="586"/>
      <c r="M239" s="274"/>
      <c r="N239" s="274"/>
      <c r="O239" s="274"/>
      <c r="P239" s="274"/>
      <c r="Q239" s="274"/>
    </row>
    <row r="240" spans="1:17" ht="13.5" x14ac:dyDescent="0.25">
      <c r="A240" s="24"/>
      <c r="B240" s="283"/>
      <c r="C240" s="283" t="s">
        <v>75</v>
      </c>
      <c r="D240" s="412"/>
      <c r="E240" s="127"/>
      <c r="F240" s="411"/>
      <c r="G240" s="90"/>
      <c r="H240" s="405">
        <f>D240*H239</f>
        <v>0</v>
      </c>
      <c r="I240" s="394"/>
      <c r="J240" s="491"/>
      <c r="K240" s="582"/>
      <c r="L240" s="583"/>
      <c r="M240" s="274"/>
      <c r="N240" s="274"/>
      <c r="O240" s="274"/>
      <c r="P240" s="274"/>
      <c r="Q240" s="274"/>
    </row>
    <row r="241" spans="1:17" ht="13.5" x14ac:dyDescent="0.25">
      <c r="A241" s="24"/>
      <c r="B241" s="284"/>
      <c r="C241" s="284" t="s">
        <v>76</v>
      </c>
      <c r="D241" s="413"/>
      <c r="E241" s="125"/>
      <c r="F241" s="415"/>
      <c r="G241" s="126"/>
      <c r="H241" s="406">
        <f>(H239+H240)*D241</f>
        <v>0</v>
      </c>
      <c r="I241" s="396">
        <f>SUM(H239:H241)</f>
        <v>0</v>
      </c>
      <c r="J241" s="356"/>
      <c r="K241" s="582"/>
      <c r="L241" s="583"/>
      <c r="M241" s="274"/>
      <c r="N241" s="274"/>
      <c r="O241" s="274"/>
      <c r="P241" s="274"/>
      <c r="Q241" s="274"/>
    </row>
    <row r="242" spans="1:17" ht="13.5" x14ac:dyDescent="0.25">
      <c r="A242" s="24"/>
      <c r="B242" s="279" t="s">
        <v>173</v>
      </c>
      <c r="C242" s="279" t="s">
        <v>67</v>
      </c>
      <c r="D242" s="411"/>
      <c r="E242" s="127"/>
      <c r="F242" s="411"/>
      <c r="G242" s="90"/>
      <c r="H242" s="405">
        <f>IF(F242=0,D242*G242,D242*F242*G242)</f>
        <v>0</v>
      </c>
      <c r="I242" s="394"/>
      <c r="J242" s="491"/>
      <c r="K242" s="588"/>
      <c r="L242" s="586"/>
      <c r="M242" s="274"/>
      <c r="N242" s="274"/>
      <c r="O242" s="274"/>
      <c r="P242" s="274"/>
      <c r="Q242" s="274"/>
    </row>
    <row r="243" spans="1:17" ht="13.5" x14ac:dyDescent="0.25">
      <c r="A243" s="24"/>
      <c r="B243" s="283"/>
      <c r="C243" s="283" t="s">
        <v>75</v>
      </c>
      <c r="D243" s="412"/>
      <c r="E243" s="127"/>
      <c r="F243" s="411"/>
      <c r="G243" s="90"/>
      <c r="H243" s="405">
        <f>D243*H242</f>
        <v>0</v>
      </c>
      <c r="I243" s="394"/>
      <c r="J243" s="491"/>
      <c r="K243" s="582"/>
      <c r="L243" s="583"/>
      <c r="M243" s="274"/>
      <c r="N243" s="274"/>
      <c r="O243" s="274"/>
      <c r="P243" s="274"/>
      <c r="Q243" s="274"/>
    </row>
    <row r="244" spans="1:17" ht="13.5" x14ac:dyDescent="0.25">
      <c r="A244" s="24"/>
      <c r="B244" s="284"/>
      <c r="C244" s="284" t="s">
        <v>76</v>
      </c>
      <c r="D244" s="413"/>
      <c r="E244" s="125"/>
      <c r="F244" s="415"/>
      <c r="G244" s="126"/>
      <c r="H244" s="406">
        <f>(H242+H243)*D244</f>
        <v>0</v>
      </c>
      <c r="I244" s="396">
        <f>SUM(H242:H244)</f>
        <v>0</v>
      </c>
      <c r="J244" s="356"/>
      <c r="K244" s="582"/>
      <c r="L244" s="583"/>
      <c r="M244" s="274"/>
      <c r="N244" s="274"/>
      <c r="O244" s="274"/>
      <c r="P244" s="274"/>
      <c r="Q244" s="274"/>
    </row>
    <row r="245" spans="1:17" ht="13.5" x14ac:dyDescent="0.25">
      <c r="A245" s="24"/>
      <c r="B245" s="279" t="s">
        <v>69</v>
      </c>
      <c r="C245" s="279" t="s">
        <v>67</v>
      </c>
      <c r="D245" s="387"/>
      <c r="E245" s="79"/>
      <c r="F245" s="387"/>
      <c r="G245" s="78"/>
      <c r="H245" s="405">
        <f>IF(F245=0,D245*G245,D245*F245*G245)</f>
        <v>0</v>
      </c>
      <c r="I245" s="397"/>
      <c r="J245" s="356"/>
      <c r="K245" s="588"/>
      <c r="L245" s="586"/>
      <c r="M245" s="274"/>
      <c r="N245" s="274"/>
      <c r="O245" s="274"/>
      <c r="P245" s="274"/>
      <c r="Q245" s="274"/>
    </row>
    <row r="246" spans="1:17" ht="13.5" x14ac:dyDescent="0.25">
      <c r="A246" s="24"/>
      <c r="B246" s="279"/>
      <c r="C246" s="283" t="s">
        <v>75</v>
      </c>
      <c r="D246" s="412"/>
      <c r="E246" s="127"/>
      <c r="F246" s="411"/>
      <c r="G246" s="90"/>
      <c r="H246" s="405">
        <f>D246*H245</f>
        <v>0</v>
      </c>
      <c r="I246" s="394"/>
      <c r="J246" s="491"/>
      <c r="K246" s="218"/>
      <c r="L246" s="219"/>
      <c r="M246" s="274"/>
      <c r="N246" s="274"/>
      <c r="O246" s="274"/>
      <c r="P246" s="274"/>
      <c r="Q246" s="274"/>
    </row>
    <row r="247" spans="1:17" ht="14.25" thickBot="1" x14ac:dyDescent="0.3">
      <c r="A247" s="24"/>
      <c r="B247" s="291"/>
      <c r="C247" s="291" t="s">
        <v>76</v>
      </c>
      <c r="D247" s="413"/>
      <c r="E247" s="132"/>
      <c r="F247" s="440"/>
      <c r="G247" s="133"/>
      <c r="H247" s="438">
        <f>(H245+H246)*D247</f>
        <v>0</v>
      </c>
      <c r="I247" s="439">
        <f>SUM(H245:H247)</f>
        <v>0</v>
      </c>
      <c r="J247" s="504">
        <f>SUM(I209:I247)</f>
        <v>0</v>
      </c>
      <c r="K247" s="582"/>
      <c r="L247" s="583"/>
      <c r="M247" s="274"/>
      <c r="N247" s="274"/>
      <c r="O247" s="274"/>
      <c r="P247" s="274"/>
      <c r="Q247" s="274"/>
    </row>
    <row r="248" spans="1:17" ht="14.25" thickTop="1" x14ac:dyDescent="0.25">
      <c r="A248" s="25"/>
      <c r="B248" s="278" t="s">
        <v>174</v>
      </c>
      <c r="C248" s="278"/>
      <c r="D248" s="444"/>
      <c r="E248" s="444"/>
      <c r="F248" s="444"/>
      <c r="G248" s="445"/>
      <c r="H248" s="446"/>
      <c r="I248" s="447"/>
      <c r="J248" s="226"/>
      <c r="K248" s="588"/>
      <c r="L248" s="586"/>
      <c r="M248" s="274"/>
      <c r="N248" s="274"/>
      <c r="O248" s="274"/>
      <c r="P248" s="274"/>
      <c r="Q248" s="274"/>
    </row>
    <row r="249" spans="1:17" ht="13.5" x14ac:dyDescent="0.25">
      <c r="A249" s="24"/>
      <c r="B249" s="279" t="s">
        <v>175</v>
      </c>
      <c r="C249" s="279" t="s">
        <v>67</v>
      </c>
      <c r="D249" s="411"/>
      <c r="E249" s="127"/>
      <c r="F249" s="411"/>
      <c r="G249" s="90"/>
      <c r="H249" s="405">
        <f>IF(F249=0,D249*G249,D249*F249*G249)</f>
        <v>0</v>
      </c>
      <c r="I249" s="394"/>
      <c r="J249" s="491"/>
      <c r="K249" s="588"/>
      <c r="L249" s="586"/>
      <c r="M249" s="274"/>
      <c r="N249" s="274"/>
      <c r="O249" s="274"/>
      <c r="P249" s="274"/>
      <c r="Q249" s="274"/>
    </row>
    <row r="250" spans="1:17" ht="13.5" x14ac:dyDescent="0.25">
      <c r="A250" s="24"/>
      <c r="B250" s="283"/>
      <c r="C250" s="283" t="s">
        <v>75</v>
      </c>
      <c r="D250" s="412"/>
      <c r="E250" s="127"/>
      <c r="F250" s="411"/>
      <c r="G250" s="90"/>
      <c r="H250" s="405">
        <f>D250*H249</f>
        <v>0</v>
      </c>
      <c r="I250" s="394"/>
      <c r="J250" s="491"/>
      <c r="K250" s="582"/>
      <c r="L250" s="583"/>
      <c r="M250" s="274"/>
      <c r="N250" s="274"/>
      <c r="O250" s="274"/>
      <c r="P250" s="274"/>
      <c r="Q250" s="274"/>
    </row>
    <row r="251" spans="1:17" ht="13.5" x14ac:dyDescent="0.25">
      <c r="A251" s="24"/>
      <c r="B251" s="284"/>
      <c r="C251" s="284" t="s">
        <v>76</v>
      </c>
      <c r="D251" s="413"/>
      <c r="E251" s="125"/>
      <c r="F251" s="415"/>
      <c r="G251" s="126"/>
      <c r="H251" s="406">
        <f>(H249+H250)*D251</f>
        <v>0</v>
      </c>
      <c r="I251" s="396">
        <f>SUM(H249:H251)</f>
        <v>0</v>
      </c>
      <c r="J251" s="356"/>
      <c r="K251" s="582"/>
      <c r="L251" s="583"/>
      <c r="M251" s="274"/>
      <c r="N251" s="274"/>
      <c r="O251" s="274"/>
      <c r="P251" s="274"/>
      <c r="Q251" s="274"/>
    </row>
    <row r="252" spans="1:17" ht="13.5" x14ac:dyDescent="0.25">
      <c r="A252" s="24"/>
      <c r="B252" s="279" t="s">
        <v>176</v>
      </c>
      <c r="C252" s="279" t="s">
        <v>67</v>
      </c>
      <c r="D252" s="411"/>
      <c r="E252" s="127"/>
      <c r="F252" s="411"/>
      <c r="G252" s="90"/>
      <c r="H252" s="405">
        <f>IF(F252=0,D252*G252,D252*F252*G252)</f>
        <v>0</v>
      </c>
      <c r="I252" s="394"/>
      <c r="J252" s="491"/>
      <c r="K252" s="588"/>
      <c r="L252" s="586"/>
      <c r="M252" s="274"/>
      <c r="N252" s="274"/>
      <c r="O252" s="274"/>
      <c r="P252" s="274"/>
      <c r="Q252" s="274"/>
    </row>
    <row r="253" spans="1:17" ht="13.5" x14ac:dyDescent="0.25">
      <c r="A253" s="24"/>
      <c r="B253" s="283"/>
      <c r="C253" s="283" t="s">
        <v>75</v>
      </c>
      <c r="D253" s="412"/>
      <c r="E253" s="127"/>
      <c r="F253" s="411"/>
      <c r="G253" s="90"/>
      <c r="H253" s="405">
        <f>D253*H252</f>
        <v>0</v>
      </c>
      <c r="I253" s="394"/>
      <c r="J253" s="491"/>
      <c r="K253" s="582"/>
      <c r="L253" s="583"/>
      <c r="M253" s="274"/>
      <c r="N253" s="274"/>
      <c r="O253" s="274"/>
      <c r="P253" s="274"/>
      <c r="Q253" s="274"/>
    </row>
    <row r="254" spans="1:17" ht="13.5" x14ac:dyDescent="0.25">
      <c r="A254" s="24"/>
      <c r="B254" s="284"/>
      <c r="C254" s="284" t="s">
        <v>76</v>
      </c>
      <c r="D254" s="413"/>
      <c r="E254" s="125"/>
      <c r="F254" s="415"/>
      <c r="G254" s="126"/>
      <c r="H254" s="406">
        <f>(H252+H253)*D254</f>
        <v>0</v>
      </c>
      <c r="I254" s="396">
        <f>SUM(H252:H254)</f>
        <v>0</v>
      </c>
      <c r="J254" s="356"/>
      <c r="K254" s="582"/>
      <c r="L254" s="583"/>
      <c r="M254" s="274"/>
      <c r="N254" s="274"/>
      <c r="O254" s="274"/>
      <c r="P254" s="274"/>
      <c r="Q254" s="274"/>
    </row>
    <row r="255" spans="1:17" ht="13.5" x14ac:dyDescent="0.25">
      <c r="A255" s="24"/>
      <c r="B255" s="279" t="s">
        <v>69</v>
      </c>
      <c r="C255" s="279" t="s">
        <v>67</v>
      </c>
      <c r="D255" s="387"/>
      <c r="E255" s="79"/>
      <c r="F255" s="387"/>
      <c r="G255" s="78"/>
      <c r="H255" s="405">
        <f>IF(F255=0,D255*G255,D255*F255*G255)</f>
        <v>0</v>
      </c>
      <c r="I255" s="397"/>
      <c r="J255" s="356"/>
      <c r="K255" s="588"/>
      <c r="L255" s="586"/>
      <c r="M255" s="274"/>
      <c r="N255" s="274"/>
      <c r="O255" s="274"/>
      <c r="P255" s="274"/>
      <c r="Q255" s="274"/>
    </row>
    <row r="256" spans="1:17" ht="13.5" x14ac:dyDescent="0.25">
      <c r="A256" s="24"/>
      <c r="B256" s="279"/>
      <c r="C256" s="283" t="s">
        <v>75</v>
      </c>
      <c r="D256" s="412"/>
      <c r="E256" s="127"/>
      <c r="F256" s="411"/>
      <c r="G256" s="90"/>
      <c r="H256" s="405">
        <f>D256*H255</f>
        <v>0</v>
      </c>
      <c r="I256" s="394"/>
      <c r="J256" s="491"/>
      <c r="K256" s="218"/>
      <c r="L256" s="219"/>
      <c r="M256" s="274"/>
      <c r="N256" s="274"/>
      <c r="O256" s="274"/>
      <c r="P256" s="274"/>
      <c r="Q256" s="274"/>
    </row>
    <row r="257" spans="1:17" ht="14.25" thickBot="1" x14ac:dyDescent="0.3">
      <c r="A257" s="24"/>
      <c r="B257" s="291"/>
      <c r="C257" s="291" t="s">
        <v>76</v>
      </c>
      <c r="D257" s="413"/>
      <c r="E257" s="132"/>
      <c r="F257" s="440"/>
      <c r="G257" s="133"/>
      <c r="H257" s="438">
        <f>(H255+H256)*D257</f>
        <v>0</v>
      </c>
      <c r="I257" s="439">
        <f>SUM(H255:H257)</f>
        <v>0</v>
      </c>
      <c r="J257" s="504">
        <f>SUM(I249:I257)</f>
        <v>0</v>
      </c>
      <c r="K257" s="582"/>
      <c r="L257" s="583"/>
      <c r="M257" s="274"/>
      <c r="N257" s="274"/>
      <c r="O257" s="274"/>
      <c r="P257" s="274"/>
      <c r="Q257" s="274"/>
    </row>
    <row r="258" spans="1:17" ht="14.25" thickTop="1" x14ac:dyDescent="0.25">
      <c r="A258" s="24"/>
      <c r="B258" s="282" t="s">
        <v>89</v>
      </c>
      <c r="C258" s="283"/>
      <c r="D258" s="412"/>
      <c r="E258" s="131"/>
      <c r="F258" s="411"/>
      <c r="G258" s="422"/>
      <c r="H258" s="416"/>
      <c r="I258" s="397"/>
      <c r="J258" s="356"/>
      <c r="K258" s="582"/>
      <c r="L258" s="583"/>
      <c r="M258" s="274"/>
      <c r="N258" s="274"/>
      <c r="O258" s="274"/>
      <c r="P258" s="274"/>
      <c r="Q258" s="274"/>
    </row>
    <row r="259" spans="1:17" ht="13.5" x14ac:dyDescent="0.25">
      <c r="A259" s="24"/>
      <c r="B259" s="283" t="s">
        <v>90</v>
      </c>
      <c r="C259" s="283" t="s">
        <v>67</v>
      </c>
      <c r="D259" s="411"/>
      <c r="E259" s="127"/>
      <c r="F259" s="411"/>
      <c r="G259" s="422"/>
      <c r="H259" s="416">
        <f>IF(F259=0,D259*G259,D259*F259*G259)</f>
        <v>0</v>
      </c>
      <c r="I259" s="397"/>
      <c r="J259" s="356"/>
      <c r="K259" s="582"/>
      <c r="L259" s="583"/>
      <c r="M259" s="274"/>
      <c r="N259" s="274"/>
      <c r="O259" s="274"/>
      <c r="P259" s="274"/>
      <c r="Q259" s="274"/>
    </row>
    <row r="260" spans="1:17" ht="13.5" x14ac:dyDescent="0.25">
      <c r="A260" s="24"/>
      <c r="B260" s="283"/>
      <c r="C260" s="283" t="s">
        <v>75</v>
      </c>
      <c r="D260" s="412"/>
      <c r="E260" s="127"/>
      <c r="F260" s="411"/>
      <c r="G260" s="422"/>
      <c r="H260" s="416">
        <f>D260*H259</f>
        <v>0</v>
      </c>
      <c r="I260" s="397"/>
      <c r="J260" s="356"/>
      <c r="K260" s="582"/>
      <c r="L260" s="583"/>
      <c r="M260" s="274"/>
      <c r="N260" s="274"/>
      <c r="O260" s="274"/>
      <c r="P260" s="274"/>
      <c r="Q260" s="274"/>
    </row>
    <row r="261" spans="1:17" ht="13.5" x14ac:dyDescent="0.25">
      <c r="A261" s="24"/>
      <c r="B261" s="284"/>
      <c r="C261" s="284" t="s">
        <v>76</v>
      </c>
      <c r="D261" s="413"/>
      <c r="E261" s="125"/>
      <c r="F261" s="415"/>
      <c r="G261" s="421"/>
      <c r="H261" s="417">
        <f>(H259+H260)*D261</f>
        <v>0</v>
      </c>
      <c r="I261" s="396">
        <f>SUM(H259:H261)</f>
        <v>0</v>
      </c>
      <c r="J261" s="356"/>
      <c r="K261" s="582"/>
      <c r="L261" s="583"/>
      <c r="M261" s="274"/>
      <c r="N261" s="274"/>
      <c r="O261" s="274"/>
      <c r="P261" s="274"/>
      <c r="Q261" s="274"/>
    </row>
    <row r="262" spans="1:17" ht="13.5" x14ac:dyDescent="0.25">
      <c r="A262" s="24"/>
      <c r="B262" s="283" t="s">
        <v>91</v>
      </c>
      <c r="C262" s="283" t="s">
        <v>67</v>
      </c>
      <c r="D262" s="411"/>
      <c r="E262" s="127"/>
      <c r="F262" s="411"/>
      <c r="G262" s="422"/>
      <c r="H262" s="416">
        <f>IF(F262=0,D262*G262,D262*F262*G262)</f>
        <v>0</v>
      </c>
      <c r="I262" s="397"/>
      <c r="J262" s="356"/>
      <c r="K262" s="582"/>
      <c r="L262" s="583"/>
      <c r="M262" s="274"/>
      <c r="N262" s="274"/>
      <c r="O262" s="274"/>
      <c r="P262" s="274"/>
      <c r="Q262" s="274"/>
    </row>
    <row r="263" spans="1:17" ht="13.5" x14ac:dyDescent="0.25">
      <c r="A263" s="24"/>
      <c r="B263" s="283"/>
      <c r="C263" s="283" t="s">
        <v>75</v>
      </c>
      <c r="D263" s="412"/>
      <c r="E263" s="127"/>
      <c r="F263" s="411"/>
      <c r="G263" s="422"/>
      <c r="H263" s="416">
        <f>D263*H262</f>
        <v>0</v>
      </c>
      <c r="I263" s="397"/>
      <c r="J263" s="356"/>
      <c r="K263" s="582"/>
      <c r="L263" s="583"/>
      <c r="M263" s="274"/>
      <c r="N263" s="274"/>
      <c r="O263" s="274"/>
      <c r="P263" s="274"/>
      <c r="Q263" s="274"/>
    </row>
    <row r="264" spans="1:17" ht="13.5" x14ac:dyDescent="0.25">
      <c r="A264" s="24"/>
      <c r="B264" s="284"/>
      <c r="C264" s="284" t="s">
        <v>76</v>
      </c>
      <c r="D264" s="413"/>
      <c r="E264" s="125"/>
      <c r="F264" s="415"/>
      <c r="G264" s="421"/>
      <c r="H264" s="417">
        <f>(H262+H263)*D264</f>
        <v>0</v>
      </c>
      <c r="I264" s="396">
        <f>SUM(H262:H264)</f>
        <v>0</v>
      </c>
      <c r="J264" s="356"/>
      <c r="K264" s="582"/>
      <c r="L264" s="583"/>
      <c r="M264" s="274"/>
      <c r="N264" s="274"/>
      <c r="O264" s="274"/>
      <c r="P264" s="274"/>
      <c r="Q264" s="274"/>
    </row>
    <row r="265" spans="1:17" ht="13.5" x14ac:dyDescent="0.25">
      <c r="A265" s="24"/>
      <c r="B265" s="283" t="s">
        <v>90</v>
      </c>
      <c r="C265" s="283" t="s">
        <v>67</v>
      </c>
      <c r="D265" s="411"/>
      <c r="E265" s="127"/>
      <c r="F265" s="411"/>
      <c r="G265" s="422"/>
      <c r="H265" s="416">
        <f>IF(F265=0,D265*G265,D265*F265*G265)</f>
        <v>0</v>
      </c>
      <c r="I265" s="397"/>
      <c r="J265" s="356"/>
      <c r="K265" s="582"/>
      <c r="L265" s="583"/>
      <c r="M265" s="274"/>
      <c r="N265" s="274"/>
      <c r="O265" s="274"/>
      <c r="P265" s="274"/>
      <c r="Q265" s="274"/>
    </row>
    <row r="266" spans="1:17" ht="13.5" x14ac:dyDescent="0.25">
      <c r="A266" s="24"/>
      <c r="B266" s="283"/>
      <c r="C266" s="283" t="s">
        <v>75</v>
      </c>
      <c r="D266" s="412"/>
      <c r="E266" s="127"/>
      <c r="F266" s="411"/>
      <c r="G266" s="422"/>
      <c r="H266" s="416">
        <f>D266*H265</f>
        <v>0</v>
      </c>
      <c r="I266" s="397"/>
      <c r="J266" s="356"/>
      <c r="K266" s="582"/>
      <c r="L266" s="583"/>
      <c r="M266" s="274"/>
      <c r="N266" s="274"/>
      <c r="O266" s="274"/>
      <c r="P266" s="274"/>
      <c r="Q266" s="274"/>
    </row>
    <row r="267" spans="1:17" ht="14.25" thickBot="1" x14ac:dyDescent="0.3">
      <c r="A267" s="24"/>
      <c r="B267" s="291"/>
      <c r="C267" s="455" t="s">
        <v>76</v>
      </c>
      <c r="D267" s="413"/>
      <c r="E267" s="125"/>
      <c r="F267" s="415"/>
      <c r="G267" s="421"/>
      <c r="H267" s="417">
        <f>(H265+H266)*D267</f>
        <v>0</v>
      </c>
      <c r="I267" s="396">
        <f>SUM(H265:H267)</f>
        <v>0</v>
      </c>
      <c r="J267" s="504">
        <f>SUM(I259:I267)</f>
        <v>0</v>
      </c>
      <c r="K267" s="582"/>
      <c r="L267" s="583"/>
      <c r="M267" s="274"/>
      <c r="N267" s="274"/>
      <c r="O267" s="274"/>
      <c r="P267" s="274"/>
      <c r="Q267" s="274"/>
    </row>
    <row r="268" spans="1:17" ht="14.25" thickTop="1" x14ac:dyDescent="0.25">
      <c r="A268" s="25"/>
      <c r="B268" s="278" t="s">
        <v>177</v>
      </c>
      <c r="C268" s="278"/>
      <c r="D268" s="444"/>
      <c r="E268" s="444"/>
      <c r="F268" s="444"/>
      <c r="G268" s="445"/>
      <c r="H268" s="446"/>
      <c r="I268" s="447"/>
      <c r="J268" s="226"/>
      <c r="K268" s="588"/>
      <c r="L268" s="586"/>
      <c r="M268" s="274"/>
      <c r="N268" s="274"/>
      <c r="O268" s="274"/>
      <c r="P268" s="274"/>
      <c r="Q268" s="274"/>
    </row>
    <row r="269" spans="1:17" ht="13.5" x14ac:dyDescent="0.25">
      <c r="A269" s="24"/>
      <c r="B269" s="279" t="s">
        <v>100</v>
      </c>
      <c r="C269" s="279" t="s">
        <v>67</v>
      </c>
      <c r="D269" s="411"/>
      <c r="E269" s="127"/>
      <c r="F269" s="411"/>
      <c r="G269" s="90"/>
      <c r="H269" s="405">
        <f>IF(F269=0,D269*G269,D269*F269*G269)</f>
        <v>0</v>
      </c>
      <c r="I269" s="449"/>
      <c r="J269" s="226"/>
      <c r="K269" s="588"/>
      <c r="L269" s="586"/>
      <c r="M269" s="274"/>
      <c r="N269" s="274"/>
      <c r="O269" s="274"/>
      <c r="P269" s="274"/>
      <c r="Q269" s="274"/>
    </row>
    <row r="270" spans="1:17" ht="13.5" x14ac:dyDescent="0.25">
      <c r="A270" s="25"/>
      <c r="B270" s="283"/>
      <c r="C270" s="283" t="s">
        <v>75</v>
      </c>
      <c r="D270" s="412"/>
      <c r="E270" s="127"/>
      <c r="F270" s="411"/>
      <c r="G270" s="90"/>
      <c r="H270" s="405">
        <f>D270*H269</f>
        <v>0</v>
      </c>
      <c r="I270" s="449"/>
      <c r="J270" s="226"/>
      <c r="K270" s="588"/>
      <c r="L270" s="586"/>
      <c r="M270" s="274"/>
      <c r="N270" s="274"/>
      <c r="O270" s="274"/>
      <c r="P270" s="274"/>
      <c r="Q270" s="274"/>
    </row>
    <row r="271" spans="1:17" ht="13.5" x14ac:dyDescent="0.25">
      <c r="A271" s="25"/>
      <c r="B271" s="284"/>
      <c r="C271" s="284" t="s">
        <v>76</v>
      </c>
      <c r="D271" s="413"/>
      <c r="E271" s="125"/>
      <c r="F271" s="415"/>
      <c r="G271" s="126"/>
      <c r="H271" s="406">
        <f>(H269+H270)*D271</f>
        <v>0</v>
      </c>
      <c r="I271" s="396">
        <f>SUM(H269:H271)</f>
        <v>0</v>
      </c>
      <c r="J271" s="356"/>
      <c r="K271" s="588"/>
      <c r="L271" s="586"/>
      <c r="M271" s="274"/>
      <c r="N271" s="274"/>
      <c r="O271" s="274"/>
      <c r="P271" s="274"/>
      <c r="Q271" s="274"/>
    </row>
    <row r="272" spans="1:17" ht="13.5" x14ac:dyDescent="0.25">
      <c r="A272" s="24"/>
      <c r="B272" s="279" t="s">
        <v>178</v>
      </c>
      <c r="C272" s="279" t="s">
        <v>67</v>
      </c>
      <c r="D272" s="411"/>
      <c r="E272" s="127"/>
      <c r="F272" s="411"/>
      <c r="G272" s="90"/>
      <c r="H272" s="405">
        <f>IF(F272=0,D272*G272,D272*F272*G272)</f>
        <v>0</v>
      </c>
      <c r="I272" s="394"/>
      <c r="J272" s="356"/>
      <c r="K272" s="588"/>
      <c r="L272" s="586"/>
      <c r="M272" s="274"/>
      <c r="N272" s="274"/>
      <c r="O272" s="274"/>
      <c r="P272" s="274"/>
      <c r="Q272" s="274"/>
    </row>
    <row r="273" spans="1:17" ht="13.5" x14ac:dyDescent="0.25">
      <c r="A273" s="24"/>
      <c r="B273" s="283"/>
      <c r="C273" s="283" t="s">
        <v>75</v>
      </c>
      <c r="D273" s="412"/>
      <c r="E273" s="127"/>
      <c r="F273" s="411"/>
      <c r="G273" s="90"/>
      <c r="H273" s="405">
        <f>D273*H272</f>
        <v>0</v>
      </c>
      <c r="I273" s="394"/>
      <c r="J273" s="356"/>
      <c r="K273" s="588"/>
      <c r="L273" s="586"/>
      <c r="M273" s="274"/>
      <c r="N273" s="274"/>
      <c r="O273" s="274"/>
      <c r="P273" s="274"/>
      <c r="Q273" s="274"/>
    </row>
    <row r="274" spans="1:17" ht="13.5" x14ac:dyDescent="0.25">
      <c r="A274" s="24"/>
      <c r="B274" s="284"/>
      <c r="C274" s="284" t="s">
        <v>76</v>
      </c>
      <c r="D274" s="413"/>
      <c r="E274" s="125"/>
      <c r="F274" s="415"/>
      <c r="G274" s="126"/>
      <c r="H274" s="406">
        <f>(H272+H273)*D274</f>
        <v>0</v>
      </c>
      <c r="I274" s="396">
        <f>SUM(H272:H274)</f>
        <v>0</v>
      </c>
      <c r="J274" s="356"/>
      <c r="K274" s="588"/>
      <c r="L274" s="586"/>
      <c r="M274" s="274"/>
      <c r="N274" s="274"/>
      <c r="O274" s="274"/>
      <c r="P274" s="274"/>
      <c r="Q274" s="274"/>
    </row>
    <row r="275" spans="1:17" ht="13.5" x14ac:dyDescent="0.25">
      <c r="A275" s="24"/>
      <c r="B275" s="279" t="s">
        <v>179</v>
      </c>
      <c r="C275" s="279" t="s">
        <v>67</v>
      </c>
      <c r="D275" s="411"/>
      <c r="E275" s="127"/>
      <c r="F275" s="411"/>
      <c r="G275" s="90"/>
      <c r="H275" s="405">
        <f>IF(F275=0,D275*G275,D275*F275*G275)</f>
        <v>0</v>
      </c>
      <c r="I275" s="394"/>
      <c r="J275" s="491"/>
      <c r="K275" s="588"/>
      <c r="L275" s="586"/>
      <c r="M275" s="274"/>
      <c r="N275" s="274"/>
      <c r="O275" s="274"/>
      <c r="P275" s="274"/>
      <c r="Q275" s="274"/>
    </row>
    <row r="276" spans="1:17" ht="13.5" x14ac:dyDescent="0.25">
      <c r="A276" s="24"/>
      <c r="B276" s="283"/>
      <c r="C276" s="283" t="s">
        <v>75</v>
      </c>
      <c r="D276" s="412"/>
      <c r="E276" s="127"/>
      <c r="F276" s="411"/>
      <c r="G276" s="90"/>
      <c r="H276" s="405">
        <f>D276*H275</f>
        <v>0</v>
      </c>
      <c r="I276" s="394"/>
      <c r="J276" s="491"/>
      <c r="K276" s="582"/>
      <c r="L276" s="583"/>
      <c r="M276" s="274"/>
      <c r="N276" s="274"/>
      <c r="O276" s="274"/>
      <c r="P276" s="274"/>
      <c r="Q276" s="274"/>
    </row>
    <row r="277" spans="1:17" ht="13.5" x14ac:dyDescent="0.25">
      <c r="A277" s="24"/>
      <c r="B277" s="284"/>
      <c r="C277" s="284" t="s">
        <v>76</v>
      </c>
      <c r="D277" s="413"/>
      <c r="E277" s="125"/>
      <c r="F277" s="415"/>
      <c r="G277" s="126"/>
      <c r="H277" s="406">
        <f>(H275+H276)*D277</f>
        <v>0</v>
      </c>
      <c r="I277" s="396">
        <f>SUM(H275:H277)</f>
        <v>0</v>
      </c>
      <c r="J277" s="356"/>
      <c r="K277" s="582"/>
      <c r="L277" s="583"/>
      <c r="M277" s="274"/>
      <c r="N277" s="274"/>
      <c r="O277" s="274"/>
      <c r="P277" s="274"/>
      <c r="Q277" s="274"/>
    </row>
    <row r="278" spans="1:17" ht="13.5" x14ac:dyDescent="0.25">
      <c r="A278" s="24"/>
      <c r="B278" s="279" t="s">
        <v>180</v>
      </c>
      <c r="C278" s="279" t="s">
        <v>67</v>
      </c>
      <c r="D278" s="411"/>
      <c r="E278" s="127"/>
      <c r="F278" s="411"/>
      <c r="G278" s="90"/>
      <c r="H278" s="405">
        <f>IF(F278=0,D278*G278,D278*F278*G278)</f>
        <v>0</v>
      </c>
      <c r="I278" s="394"/>
      <c r="J278" s="491"/>
      <c r="K278" s="588"/>
      <c r="L278" s="586"/>
      <c r="M278" s="274"/>
      <c r="N278" s="274"/>
      <c r="O278" s="274"/>
      <c r="P278" s="274"/>
      <c r="Q278" s="274"/>
    </row>
    <row r="279" spans="1:17" ht="13.5" x14ac:dyDescent="0.25">
      <c r="A279" s="24"/>
      <c r="B279" s="283"/>
      <c r="C279" s="283" t="s">
        <v>75</v>
      </c>
      <c r="D279" s="412"/>
      <c r="E279" s="127"/>
      <c r="F279" s="411"/>
      <c r="G279" s="90"/>
      <c r="H279" s="405">
        <f>D279*H278</f>
        <v>0</v>
      </c>
      <c r="I279" s="394"/>
      <c r="J279" s="491"/>
      <c r="K279" s="582"/>
      <c r="L279" s="583"/>
      <c r="M279" s="274"/>
      <c r="N279" s="274"/>
      <c r="O279" s="274"/>
      <c r="P279" s="274"/>
      <c r="Q279" s="274"/>
    </row>
    <row r="280" spans="1:17" ht="13.5" x14ac:dyDescent="0.25">
      <c r="A280" s="24"/>
      <c r="B280" s="284"/>
      <c r="C280" s="284" t="s">
        <v>76</v>
      </c>
      <c r="D280" s="413"/>
      <c r="E280" s="125"/>
      <c r="F280" s="415"/>
      <c r="G280" s="126"/>
      <c r="H280" s="406">
        <f>(H278+H279)*D280</f>
        <v>0</v>
      </c>
      <c r="I280" s="396">
        <f>SUM(H278:H280)</f>
        <v>0</v>
      </c>
      <c r="J280" s="356"/>
      <c r="K280" s="582"/>
      <c r="L280" s="583"/>
      <c r="M280" s="274"/>
      <c r="N280" s="274"/>
      <c r="O280" s="274"/>
      <c r="P280" s="274"/>
      <c r="Q280" s="274"/>
    </row>
    <row r="281" spans="1:17" ht="13.5" x14ac:dyDescent="0.25">
      <c r="A281" s="24"/>
      <c r="B281" s="279" t="s">
        <v>98</v>
      </c>
      <c r="C281" s="279" t="s">
        <v>67</v>
      </c>
      <c r="D281" s="411"/>
      <c r="E281" s="127"/>
      <c r="F281" s="411"/>
      <c r="G281" s="90"/>
      <c r="H281" s="405">
        <f>IF(F281=0,D281*G281,D281*F281*G281)</f>
        <v>0</v>
      </c>
      <c r="I281" s="394"/>
      <c r="J281" s="491"/>
      <c r="K281" s="582"/>
      <c r="L281" s="583"/>
      <c r="M281" s="274"/>
      <c r="N281" s="274"/>
      <c r="O281" s="274"/>
      <c r="P281" s="274"/>
      <c r="Q281" s="274"/>
    </row>
    <row r="282" spans="1:17" ht="13.5" x14ac:dyDescent="0.25">
      <c r="A282" s="24"/>
      <c r="B282" s="283"/>
      <c r="C282" s="283" t="s">
        <v>75</v>
      </c>
      <c r="D282" s="412"/>
      <c r="E282" s="127"/>
      <c r="F282" s="411"/>
      <c r="G282" s="90"/>
      <c r="H282" s="405">
        <f>D282*H281</f>
        <v>0</v>
      </c>
      <c r="I282" s="394"/>
      <c r="J282" s="491"/>
      <c r="K282" s="582"/>
      <c r="L282" s="583"/>
      <c r="M282" s="274"/>
      <c r="N282" s="274"/>
      <c r="O282" s="274"/>
      <c r="P282" s="274"/>
      <c r="Q282" s="274"/>
    </row>
    <row r="283" spans="1:17" ht="13.5" x14ac:dyDescent="0.25">
      <c r="A283" s="24"/>
      <c r="B283" s="284"/>
      <c r="C283" s="284" t="s">
        <v>76</v>
      </c>
      <c r="D283" s="413"/>
      <c r="E283" s="125"/>
      <c r="F283" s="415"/>
      <c r="G283" s="126"/>
      <c r="H283" s="406">
        <f>(H281+H282)*D283</f>
        <v>0</v>
      </c>
      <c r="I283" s="396">
        <f>SUM(H281:H283)</f>
        <v>0</v>
      </c>
      <c r="J283" s="356"/>
      <c r="K283" s="582"/>
      <c r="L283" s="583"/>
      <c r="M283" s="274"/>
      <c r="N283" s="274"/>
      <c r="O283" s="274"/>
      <c r="P283" s="274"/>
      <c r="Q283" s="274"/>
    </row>
    <row r="284" spans="1:17" ht="13.5" x14ac:dyDescent="0.25">
      <c r="A284" s="24"/>
      <c r="B284" s="279" t="s">
        <v>181</v>
      </c>
      <c r="C284" s="279" t="s">
        <v>67</v>
      </c>
      <c r="D284" s="411"/>
      <c r="E284" s="127"/>
      <c r="F284" s="411"/>
      <c r="G284" s="90"/>
      <c r="H284" s="405">
        <f>IF(F284=0,D284*G284,D284*F284*G284)</f>
        <v>0</v>
      </c>
      <c r="I284" s="394"/>
      <c r="J284" s="491"/>
      <c r="K284" s="582"/>
      <c r="L284" s="583"/>
      <c r="M284" s="274"/>
      <c r="N284" s="274"/>
      <c r="O284" s="274"/>
      <c r="P284" s="274"/>
      <c r="Q284" s="274"/>
    </row>
    <row r="285" spans="1:17" ht="13.5" x14ac:dyDescent="0.25">
      <c r="A285" s="24"/>
      <c r="B285" s="283"/>
      <c r="C285" s="283" t="s">
        <v>75</v>
      </c>
      <c r="D285" s="412"/>
      <c r="E285" s="127"/>
      <c r="F285" s="411"/>
      <c r="G285" s="90"/>
      <c r="H285" s="405">
        <f>D285*H284</f>
        <v>0</v>
      </c>
      <c r="I285" s="394"/>
      <c r="J285" s="491"/>
      <c r="K285" s="582"/>
      <c r="L285" s="583"/>
      <c r="M285" s="274"/>
      <c r="N285" s="274"/>
      <c r="O285" s="274"/>
      <c r="P285" s="274"/>
      <c r="Q285" s="274"/>
    </row>
    <row r="286" spans="1:17" ht="13.5" x14ac:dyDescent="0.25">
      <c r="A286" s="24"/>
      <c r="B286" s="284"/>
      <c r="C286" s="284" t="s">
        <v>76</v>
      </c>
      <c r="D286" s="413"/>
      <c r="E286" s="125"/>
      <c r="F286" s="415"/>
      <c r="G286" s="126"/>
      <c r="H286" s="406">
        <f>(H284+H285)*D286</f>
        <v>0</v>
      </c>
      <c r="I286" s="396">
        <f>SUM(H284:H286)</f>
        <v>0</v>
      </c>
      <c r="J286" s="356"/>
      <c r="K286" s="582"/>
      <c r="L286" s="583"/>
      <c r="M286" s="274"/>
      <c r="N286" s="274"/>
      <c r="O286" s="274"/>
      <c r="P286" s="274"/>
      <c r="Q286" s="274"/>
    </row>
    <row r="287" spans="1:17" ht="13.5" x14ac:dyDescent="0.25">
      <c r="A287" s="24"/>
      <c r="B287" s="279" t="s">
        <v>182</v>
      </c>
      <c r="C287" s="279" t="s">
        <v>67</v>
      </c>
      <c r="D287" s="411"/>
      <c r="E287" s="127"/>
      <c r="F287" s="411"/>
      <c r="G287" s="90"/>
      <c r="H287" s="405">
        <f>IF(F287=0,D287*G287,D287*F287*G287)</f>
        <v>0</v>
      </c>
      <c r="I287" s="394"/>
      <c r="J287" s="356"/>
      <c r="K287" s="582"/>
      <c r="L287" s="583"/>
      <c r="M287" s="274"/>
      <c r="N287" s="274"/>
      <c r="O287" s="274"/>
      <c r="P287" s="274"/>
      <c r="Q287" s="274"/>
    </row>
    <row r="288" spans="1:17" ht="13.5" x14ac:dyDescent="0.25">
      <c r="A288" s="24"/>
      <c r="B288" s="283"/>
      <c r="C288" s="283" t="s">
        <v>75</v>
      </c>
      <c r="D288" s="412"/>
      <c r="E288" s="127"/>
      <c r="F288" s="411"/>
      <c r="G288" s="90"/>
      <c r="H288" s="405">
        <f>D288*H287</f>
        <v>0</v>
      </c>
      <c r="I288" s="394"/>
      <c r="J288" s="356"/>
      <c r="K288" s="582"/>
      <c r="L288" s="583"/>
      <c r="M288" s="274"/>
      <c r="N288" s="274"/>
      <c r="O288" s="274"/>
      <c r="P288" s="274"/>
      <c r="Q288" s="274"/>
    </row>
    <row r="289" spans="1:17" ht="13.5" x14ac:dyDescent="0.25">
      <c r="A289" s="24"/>
      <c r="B289" s="284"/>
      <c r="C289" s="284" t="s">
        <v>76</v>
      </c>
      <c r="D289" s="413"/>
      <c r="E289" s="125"/>
      <c r="F289" s="415"/>
      <c r="G289" s="126"/>
      <c r="H289" s="406">
        <f>(H287+H288)*D289</f>
        <v>0</v>
      </c>
      <c r="I289" s="396">
        <f>SUM(H287:H289)</f>
        <v>0</v>
      </c>
      <c r="J289" s="356"/>
      <c r="K289" s="582"/>
      <c r="L289" s="583"/>
      <c r="M289" s="274"/>
      <c r="N289" s="274"/>
      <c r="O289" s="274"/>
      <c r="P289" s="274"/>
      <c r="Q289" s="274"/>
    </row>
    <row r="290" spans="1:17" ht="13.5" x14ac:dyDescent="0.25">
      <c r="A290" s="24"/>
      <c r="B290" s="279" t="s">
        <v>183</v>
      </c>
      <c r="C290" s="279" t="s">
        <v>67</v>
      </c>
      <c r="D290" s="411"/>
      <c r="E290" s="127"/>
      <c r="F290" s="411"/>
      <c r="G290" s="90"/>
      <c r="H290" s="405">
        <f>IF(F290=0,D290*G290,D290*F290*G290)</f>
        <v>0</v>
      </c>
      <c r="I290" s="394"/>
      <c r="J290" s="491"/>
      <c r="K290" s="588"/>
      <c r="L290" s="586"/>
      <c r="M290" s="274"/>
      <c r="N290" s="274"/>
      <c r="O290" s="274"/>
      <c r="P290" s="274"/>
      <c r="Q290" s="274"/>
    </row>
    <row r="291" spans="1:17" ht="13.5" x14ac:dyDescent="0.25">
      <c r="A291" s="24"/>
      <c r="B291" s="283"/>
      <c r="C291" s="283" t="s">
        <v>75</v>
      </c>
      <c r="D291" s="412"/>
      <c r="E291" s="127"/>
      <c r="F291" s="411"/>
      <c r="G291" s="90"/>
      <c r="H291" s="405">
        <f>D291*H290</f>
        <v>0</v>
      </c>
      <c r="I291" s="394"/>
      <c r="J291" s="491"/>
      <c r="K291" s="582"/>
      <c r="L291" s="583"/>
      <c r="M291" s="274"/>
      <c r="N291" s="274"/>
      <c r="O291" s="274"/>
      <c r="P291" s="274"/>
      <c r="Q291" s="274"/>
    </row>
    <row r="292" spans="1:17" ht="13.5" x14ac:dyDescent="0.25">
      <c r="A292" s="24"/>
      <c r="B292" s="284"/>
      <c r="C292" s="284" t="s">
        <v>76</v>
      </c>
      <c r="D292" s="413"/>
      <c r="E292" s="125"/>
      <c r="F292" s="415"/>
      <c r="G292" s="126"/>
      <c r="H292" s="406">
        <f>(H290+H291)*D292</f>
        <v>0</v>
      </c>
      <c r="I292" s="396">
        <f>SUM(H290:H292)</f>
        <v>0</v>
      </c>
      <c r="J292" s="356"/>
      <c r="K292" s="582"/>
      <c r="L292" s="583"/>
      <c r="M292" s="274"/>
      <c r="N292" s="274"/>
      <c r="O292" s="274"/>
      <c r="P292" s="274"/>
      <c r="Q292" s="274"/>
    </row>
    <row r="293" spans="1:17" ht="13.5" x14ac:dyDescent="0.25">
      <c r="A293" s="24"/>
      <c r="B293" s="279" t="s">
        <v>184</v>
      </c>
      <c r="C293" s="279" t="s">
        <v>67</v>
      </c>
      <c r="D293" s="411"/>
      <c r="E293" s="127"/>
      <c r="F293" s="411"/>
      <c r="G293" s="90"/>
      <c r="H293" s="405">
        <f>IF(F293=0,D293*G293,D293*F293*G293)</f>
        <v>0</v>
      </c>
      <c r="I293" s="394"/>
      <c r="J293" s="491"/>
      <c r="K293" s="588"/>
      <c r="L293" s="586"/>
      <c r="M293" s="274"/>
      <c r="N293" s="274"/>
      <c r="O293" s="274"/>
      <c r="P293" s="274"/>
      <c r="Q293" s="274"/>
    </row>
    <row r="294" spans="1:17" ht="13.5" x14ac:dyDescent="0.25">
      <c r="A294" s="24"/>
      <c r="B294" s="283"/>
      <c r="C294" s="283" t="s">
        <v>75</v>
      </c>
      <c r="D294" s="412"/>
      <c r="E294" s="127"/>
      <c r="F294" s="411"/>
      <c r="G294" s="90"/>
      <c r="H294" s="405">
        <f>D294*H293</f>
        <v>0</v>
      </c>
      <c r="I294" s="394"/>
      <c r="J294" s="491"/>
      <c r="K294" s="582"/>
      <c r="L294" s="583"/>
      <c r="M294" s="274"/>
      <c r="N294" s="274"/>
      <c r="O294" s="274"/>
      <c r="P294" s="274"/>
      <c r="Q294" s="274"/>
    </row>
    <row r="295" spans="1:17" ht="13.5" x14ac:dyDescent="0.25">
      <c r="A295" s="24"/>
      <c r="B295" s="284"/>
      <c r="C295" s="284" t="s">
        <v>76</v>
      </c>
      <c r="D295" s="413"/>
      <c r="E295" s="125"/>
      <c r="F295" s="415"/>
      <c r="G295" s="126"/>
      <c r="H295" s="406">
        <f>(H293+H294)*D295</f>
        <v>0</v>
      </c>
      <c r="I295" s="396">
        <f>SUM(H293:H295)</f>
        <v>0</v>
      </c>
      <c r="J295" s="356"/>
      <c r="K295" s="582"/>
      <c r="L295" s="583"/>
      <c r="M295" s="274"/>
      <c r="N295" s="274"/>
      <c r="O295" s="274"/>
      <c r="P295" s="274"/>
      <c r="Q295" s="274"/>
    </row>
    <row r="296" spans="1:17" ht="13.5" x14ac:dyDescent="0.25">
      <c r="A296" s="24"/>
      <c r="B296" s="279" t="s">
        <v>185</v>
      </c>
      <c r="C296" s="279" t="s">
        <v>67</v>
      </c>
      <c r="D296" s="411"/>
      <c r="E296" s="127"/>
      <c r="F296" s="411"/>
      <c r="G296" s="90"/>
      <c r="H296" s="405">
        <f>IF(F296=0,D296*G296,D296*F296*G296)</f>
        <v>0</v>
      </c>
      <c r="I296" s="394"/>
      <c r="J296" s="356"/>
      <c r="K296" s="582"/>
      <c r="L296" s="583"/>
      <c r="M296" s="274"/>
      <c r="N296" s="274"/>
      <c r="O296" s="274"/>
      <c r="P296" s="274"/>
      <c r="Q296" s="274"/>
    </row>
    <row r="297" spans="1:17" ht="13.5" x14ac:dyDescent="0.25">
      <c r="A297" s="24"/>
      <c r="B297" s="283"/>
      <c r="C297" s="283" t="s">
        <v>75</v>
      </c>
      <c r="D297" s="412"/>
      <c r="E297" s="127"/>
      <c r="F297" s="411"/>
      <c r="G297" s="90"/>
      <c r="H297" s="405">
        <f>D297*H296</f>
        <v>0</v>
      </c>
      <c r="I297" s="394"/>
      <c r="J297" s="356"/>
      <c r="K297" s="582"/>
      <c r="L297" s="583"/>
      <c r="M297" s="274"/>
      <c r="N297" s="274"/>
      <c r="O297" s="274"/>
      <c r="P297" s="274"/>
      <c r="Q297" s="274"/>
    </row>
    <row r="298" spans="1:17" ht="13.5" x14ac:dyDescent="0.25">
      <c r="A298" s="24"/>
      <c r="B298" s="284"/>
      <c r="C298" s="284" t="s">
        <v>76</v>
      </c>
      <c r="D298" s="413"/>
      <c r="E298" s="125"/>
      <c r="F298" s="415"/>
      <c r="G298" s="126"/>
      <c r="H298" s="406">
        <f>(H296+H297)*D298</f>
        <v>0</v>
      </c>
      <c r="I298" s="396">
        <f>SUM(H296:H298)</f>
        <v>0</v>
      </c>
      <c r="J298" s="356"/>
      <c r="K298" s="582"/>
      <c r="L298" s="583"/>
      <c r="M298" s="274"/>
      <c r="N298" s="274"/>
      <c r="O298" s="274"/>
      <c r="P298" s="274"/>
      <c r="Q298" s="274"/>
    </row>
    <row r="299" spans="1:17" ht="13.5" x14ac:dyDescent="0.25">
      <c r="A299" s="24"/>
      <c r="B299" s="279" t="s">
        <v>186</v>
      </c>
      <c r="C299" s="279" t="s">
        <v>67</v>
      </c>
      <c r="D299" s="411"/>
      <c r="E299" s="127"/>
      <c r="F299" s="411"/>
      <c r="G299" s="90"/>
      <c r="H299" s="405">
        <f>IF(F299=0,D299*G299,D299*F299*G299)</f>
        <v>0</v>
      </c>
      <c r="I299" s="394"/>
      <c r="J299" s="491"/>
      <c r="K299" s="588"/>
      <c r="L299" s="586"/>
      <c r="M299" s="274"/>
      <c r="N299" s="274"/>
      <c r="O299" s="274"/>
      <c r="P299" s="274"/>
      <c r="Q299" s="274"/>
    </row>
    <row r="300" spans="1:17" ht="13.5" x14ac:dyDescent="0.25">
      <c r="A300" s="24"/>
      <c r="B300" s="283"/>
      <c r="C300" s="283" t="s">
        <v>75</v>
      </c>
      <c r="D300" s="412"/>
      <c r="E300" s="127"/>
      <c r="F300" s="411"/>
      <c r="G300" s="90"/>
      <c r="H300" s="405">
        <f>D300*H299</f>
        <v>0</v>
      </c>
      <c r="I300" s="394"/>
      <c r="J300" s="491"/>
      <c r="K300" s="582"/>
      <c r="L300" s="583"/>
      <c r="M300" s="274"/>
      <c r="N300" s="274"/>
      <c r="O300" s="274"/>
      <c r="P300" s="274"/>
      <c r="Q300" s="274"/>
    </row>
    <row r="301" spans="1:17" ht="13.5" x14ac:dyDescent="0.25">
      <c r="A301" s="24"/>
      <c r="B301" s="284"/>
      <c r="C301" s="284" t="s">
        <v>76</v>
      </c>
      <c r="D301" s="413"/>
      <c r="E301" s="125"/>
      <c r="F301" s="415"/>
      <c r="G301" s="126"/>
      <c r="H301" s="406">
        <f>(H299+H300)*D301</f>
        <v>0</v>
      </c>
      <c r="I301" s="396">
        <f>SUM(H299:H301)</f>
        <v>0</v>
      </c>
      <c r="J301" s="356"/>
      <c r="K301" s="582"/>
      <c r="L301" s="583"/>
      <c r="M301" s="274"/>
      <c r="N301" s="274"/>
      <c r="O301" s="274"/>
      <c r="P301" s="274"/>
      <c r="Q301" s="274"/>
    </row>
    <row r="302" spans="1:17" ht="13.5" x14ac:dyDescent="0.25">
      <c r="A302" s="24"/>
      <c r="B302" s="279" t="s">
        <v>187</v>
      </c>
      <c r="C302" s="279" t="s">
        <v>67</v>
      </c>
      <c r="D302" s="411"/>
      <c r="E302" s="127"/>
      <c r="F302" s="411"/>
      <c r="G302" s="90"/>
      <c r="H302" s="405">
        <f>IF(F302=0,D302*G302,D302*F302*G302)</f>
        <v>0</v>
      </c>
      <c r="I302" s="394"/>
      <c r="J302" s="491"/>
      <c r="K302" s="588"/>
      <c r="L302" s="586"/>
      <c r="M302" s="274"/>
      <c r="N302" s="274"/>
      <c r="O302" s="274"/>
      <c r="P302" s="274"/>
      <c r="Q302" s="274"/>
    </row>
    <row r="303" spans="1:17" ht="13.5" x14ac:dyDescent="0.25">
      <c r="A303" s="24"/>
      <c r="B303" s="283"/>
      <c r="C303" s="283" t="s">
        <v>75</v>
      </c>
      <c r="D303" s="412"/>
      <c r="E303" s="127"/>
      <c r="F303" s="411"/>
      <c r="G303" s="90"/>
      <c r="H303" s="405">
        <f>D303*H302</f>
        <v>0</v>
      </c>
      <c r="I303" s="394"/>
      <c r="J303" s="491"/>
      <c r="K303" s="582"/>
      <c r="L303" s="583"/>
      <c r="M303" s="274"/>
      <c r="N303" s="274"/>
      <c r="O303" s="274"/>
      <c r="P303" s="274"/>
      <c r="Q303" s="274"/>
    </row>
    <row r="304" spans="1:17" ht="13.5" x14ac:dyDescent="0.25">
      <c r="A304" s="24"/>
      <c r="B304" s="284"/>
      <c r="C304" s="284" t="s">
        <v>76</v>
      </c>
      <c r="D304" s="413"/>
      <c r="E304" s="125"/>
      <c r="F304" s="415"/>
      <c r="G304" s="126"/>
      <c r="H304" s="406">
        <f>(H302+H303)*D304</f>
        <v>0</v>
      </c>
      <c r="I304" s="396">
        <f>SUM(H302:H304)</f>
        <v>0</v>
      </c>
      <c r="J304" s="356"/>
      <c r="K304" s="582"/>
      <c r="L304" s="583"/>
      <c r="M304" s="274"/>
      <c r="N304" s="274"/>
      <c r="O304" s="274"/>
      <c r="P304" s="274"/>
      <c r="Q304" s="274"/>
    </row>
    <row r="305" spans="1:17" ht="13.5" x14ac:dyDescent="0.25">
      <c r="A305" s="24"/>
      <c r="B305" s="279" t="s">
        <v>188</v>
      </c>
      <c r="C305" s="279" t="s">
        <v>67</v>
      </c>
      <c r="D305" s="411"/>
      <c r="E305" s="127"/>
      <c r="F305" s="411"/>
      <c r="G305" s="90"/>
      <c r="H305" s="405">
        <f>IF(F305=0,D305*G305,D305*F305*G305)</f>
        <v>0</v>
      </c>
      <c r="I305" s="394"/>
      <c r="J305" s="491"/>
      <c r="K305" s="582"/>
      <c r="L305" s="583"/>
      <c r="M305" s="274"/>
      <c r="N305" s="274"/>
      <c r="O305" s="274"/>
      <c r="P305" s="274"/>
      <c r="Q305" s="274"/>
    </row>
    <row r="306" spans="1:17" ht="13.5" x14ac:dyDescent="0.25">
      <c r="A306" s="24"/>
      <c r="B306" s="283"/>
      <c r="C306" s="283" t="s">
        <v>75</v>
      </c>
      <c r="D306" s="412"/>
      <c r="E306" s="127"/>
      <c r="F306" s="411"/>
      <c r="G306" s="90"/>
      <c r="H306" s="405">
        <f>D306*H305</f>
        <v>0</v>
      </c>
      <c r="I306" s="394"/>
      <c r="J306" s="491"/>
      <c r="K306" s="582"/>
      <c r="L306" s="583"/>
      <c r="M306" s="274"/>
      <c r="N306" s="274"/>
      <c r="O306" s="274"/>
      <c r="P306" s="274"/>
      <c r="Q306" s="274"/>
    </row>
    <row r="307" spans="1:17" ht="13.5" x14ac:dyDescent="0.25">
      <c r="A307" s="24"/>
      <c r="B307" s="284"/>
      <c r="C307" s="284" t="s">
        <v>76</v>
      </c>
      <c r="D307" s="413"/>
      <c r="E307" s="125"/>
      <c r="F307" s="415"/>
      <c r="G307" s="126"/>
      <c r="H307" s="406">
        <f>(H305+H306)*D307</f>
        <v>0</v>
      </c>
      <c r="I307" s="396">
        <f>SUM(H305:H307)</f>
        <v>0</v>
      </c>
      <c r="J307" s="356"/>
      <c r="K307" s="582"/>
      <c r="L307" s="583"/>
      <c r="M307" s="274"/>
      <c r="N307" s="274"/>
      <c r="O307" s="274"/>
      <c r="P307" s="274"/>
      <c r="Q307" s="274"/>
    </row>
    <row r="308" spans="1:17" ht="13.5" x14ac:dyDescent="0.25">
      <c r="A308" s="24"/>
      <c r="B308" s="279" t="s">
        <v>189</v>
      </c>
      <c r="C308" s="279" t="s">
        <v>67</v>
      </c>
      <c r="D308" s="411"/>
      <c r="E308" s="127"/>
      <c r="F308" s="411"/>
      <c r="G308" s="90"/>
      <c r="H308" s="405">
        <f>IF(F308=0,D308*G308,D308*F308*G308)</f>
        <v>0</v>
      </c>
      <c r="I308" s="394"/>
      <c r="J308" s="491"/>
      <c r="K308" s="582"/>
      <c r="L308" s="583"/>
      <c r="M308" s="274"/>
      <c r="N308" s="274"/>
      <c r="O308" s="274"/>
      <c r="P308" s="274"/>
      <c r="Q308" s="274"/>
    </row>
    <row r="309" spans="1:17" ht="13.5" x14ac:dyDescent="0.25">
      <c r="A309" s="24"/>
      <c r="B309" s="283"/>
      <c r="C309" s="283" t="s">
        <v>75</v>
      </c>
      <c r="D309" s="412"/>
      <c r="E309" s="127"/>
      <c r="F309" s="411"/>
      <c r="G309" s="90"/>
      <c r="H309" s="405">
        <f>D309*H308</f>
        <v>0</v>
      </c>
      <c r="I309" s="394"/>
      <c r="J309" s="491"/>
      <c r="K309" s="582"/>
      <c r="L309" s="583"/>
      <c r="M309" s="274"/>
      <c r="N309" s="274"/>
      <c r="O309" s="274"/>
      <c r="P309" s="274"/>
      <c r="Q309" s="274"/>
    </row>
    <row r="310" spans="1:17" ht="13.5" x14ac:dyDescent="0.25">
      <c r="A310" s="24"/>
      <c r="B310" s="284"/>
      <c r="C310" s="284" t="s">
        <v>76</v>
      </c>
      <c r="D310" s="413"/>
      <c r="E310" s="125"/>
      <c r="F310" s="415"/>
      <c r="G310" s="126"/>
      <c r="H310" s="406">
        <f>(H308+H309)*D310</f>
        <v>0</v>
      </c>
      <c r="I310" s="396">
        <f>SUM(H308:H310)</f>
        <v>0</v>
      </c>
      <c r="J310" s="356"/>
      <c r="K310" s="582"/>
      <c r="L310" s="583"/>
      <c r="M310" s="274"/>
      <c r="N310" s="274"/>
      <c r="O310" s="274"/>
      <c r="P310" s="274"/>
      <c r="Q310" s="274"/>
    </row>
    <row r="311" spans="1:17" ht="13.5" x14ac:dyDescent="0.25">
      <c r="A311" s="24"/>
      <c r="B311" s="279" t="s">
        <v>190</v>
      </c>
      <c r="C311" s="279" t="s">
        <v>67</v>
      </c>
      <c r="D311" s="411"/>
      <c r="E311" s="127"/>
      <c r="F311" s="411"/>
      <c r="G311" s="90"/>
      <c r="H311" s="405">
        <f>IF(F311=0,D311*G311,D311*F311*G311)</f>
        <v>0</v>
      </c>
      <c r="I311" s="394"/>
      <c r="J311" s="491"/>
      <c r="K311" s="588"/>
      <c r="L311" s="586"/>
      <c r="M311" s="274"/>
      <c r="N311" s="274"/>
      <c r="O311" s="274"/>
      <c r="P311" s="274"/>
      <c r="Q311" s="274"/>
    </row>
    <row r="312" spans="1:17" ht="13.5" x14ac:dyDescent="0.25">
      <c r="A312" s="24"/>
      <c r="B312" s="283"/>
      <c r="C312" s="283" t="s">
        <v>75</v>
      </c>
      <c r="D312" s="412"/>
      <c r="E312" s="127"/>
      <c r="F312" s="411"/>
      <c r="G312" s="90"/>
      <c r="H312" s="405">
        <f>D312*H311</f>
        <v>0</v>
      </c>
      <c r="I312" s="394"/>
      <c r="J312" s="491"/>
      <c r="K312" s="582"/>
      <c r="L312" s="583"/>
      <c r="M312" s="274"/>
      <c r="N312" s="274"/>
      <c r="O312" s="274"/>
      <c r="P312" s="274"/>
      <c r="Q312" s="274"/>
    </row>
    <row r="313" spans="1:17" ht="13.5" x14ac:dyDescent="0.25">
      <c r="A313" s="24"/>
      <c r="B313" s="284"/>
      <c r="C313" s="284" t="s">
        <v>76</v>
      </c>
      <c r="D313" s="413"/>
      <c r="E313" s="125"/>
      <c r="F313" s="415"/>
      <c r="G313" s="126"/>
      <c r="H313" s="406">
        <f>(H311+H312)*D313</f>
        <v>0</v>
      </c>
      <c r="I313" s="396">
        <f>SUM(H311:H313)</f>
        <v>0</v>
      </c>
      <c r="J313" s="356"/>
      <c r="K313" s="582"/>
      <c r="L313" s="583"/>
      <c r="M313" s="274"/>
      <c r="N313" s="274"/>
      <c r="O313" s="274"/>
      <c r="P313" s="274"/>
      <c r="Q313" s="274"/>
    </row>
    <row r="314" spans="1:17" ht="13.5" x14ac:dyDescent="0.25">
      <c r="A314" s="24"/>
      <c r="B314" s="279" t="s">
        <v>191</v>
      </c>
      <c r="C314" s="279" t="s">
        <v>67</v>
      </c>
      <c r="D314" s="411"/>
      <c r="E314" s="127"/>
      <c r="F314" s="411"/>
      <c r="G314" s="90"/>
      <c r="H314" s="405">
        <f>IF(F314=0,D314*G314,D314*F314*G314)</f>
        <v>0</v>
      </c>
      <c r="I314" s="394"/>
      <c r="J314" s="491"/>
      <c r="K314" s="588"/>
      <c r="L314" s="586"/>
      <c r="M314" s="274"/>
      <c r="N314" s="274"/>
      <c r="O314" s="274"/>
      <c r="P314" s="274"/>
      <c r="Q314" s="274"/>
    </row>
    <row r="315" spans="1:17" ht="13.5" x14ac:dyDescent="0.25">
      <c r="A315" s="24"/>
      <c r="B315" s="283"/>
      <c r="C315" s="283" t="s">
        <v>75</v>
      </c>
      <c r="D315" s="412"/>
      <c r="E315" s="127"/>
      <c r="F315" s="411"/>
      <c r="G315" s="90"/>
      <c r="H315" s="405">
        <f>D315*H314</f>
        <v>0</v>
      </c>
      <c r="I315" s="394"/>
      <c r="J315" s="491"/>
      <c r="K315" s="582"/>
      <c r="L315" s="583"/>
      <c r="M315" s="274"/>
      <c r="N315" s="274"/>
      <c r="O315" s="274"/>
      <c r="P315" s="274"/>
      <c r="Q315" s="274"/>
    </row>
    <row r="316" spans="1:17" ht="13.5" x14ac:dyDescent="0.25">
      <c r="A316" s="24"/>
      <c r="B316" s="284"/>
      <c r="C316" s="284" t="s">
        <v>76</v>
      </c>
      <c r="D316" s="413"/>
      <c r="E316" s="125"/>
      <c r="F316" s="415"/>
      <c r="G316" s="126"/>
      <c r="H316" s="406">
        <f>(H314+H315)*D316</f>
        <v>0</v>
      </c>
      <c r="I316" s="396">
        <f>SUM(H314:H316)</f>
        <v>0</v>
      </c>
      <c r="J316" s="356"/>
      <c r="K316" s="582"/>
      <c r="L316" s="583"/>
      <c r="M316" s="274"/>
      <c r="N316" s="274"/>
      <c r="O316" s="274"/>
      <c r="P316" s="274"/>
      <c r="Q316" s="274"/>
    </row>
    <row r="317" spans="1:17" ht="13.5" x14ac:dyDescent="0.25">
      <c r="A317" s="24"/>
      <c r="B317" s="279" t="s">
        <v>69</v>
      </c>
      <c r="C317" s="279" t="s">
        <v>67</v>
      </c>
      <c r="D317" s="387"/>
      <c r="E317" s="79"/>
      <c r="F317" s="387"/>
      <c r="G317" s="78"/>
      <c r="H317" s="405">
        <f>IF(F317=0,D317*G317,D317*F317*G317)</f>
        <v>0</v>
      </c>
      <c r="I317" s="397"/>
      <c r="J317" s="356"/>
      <c r="K317" s="588"/>
      <c r="L317" s="586"/>
      <c r="M317" s="274"/>
      <c r="N317" s="274"/>
      <c r="O317" s="274"/>
      <c r="P317" s="274"/>
      <c r="Q317" s="274"/>
    </row>
    <row r="318" spans="1:17" ht="13.5" x14ac:dyDescent="0.25">
      <c r="A318" s="24"/>
      <c r="B318" s="279"/>
      <c r="C318" s="283" t="s">
        <v>75</v>
      </c>
      <c r="D318" s="412"/>
      <c r="E318" s="127"/>
      <c r="F318" s="411"/>
      <c r="G318" s="90"/>
      <c r="H318" s="405">
        <f>D318*H317</f>
        <v>0</v>
      </c>
      <c r="I318" s="394"/>
      <c r="J318" s="491"/>
      <c r="K318" s="218"/>
      <c r="L318" s="219"/>
      <c r="M318" s="274"/>
      <c r="N318" s="274"/>
      <c r="O318" s="274"/>
      <c r="P318" s="274"/>
      <c r="Q318" s="274"/>
    </row>
    <row r="319" spans="1:17" ht="14.25" thickBot="1" x14ac:dyDescent="0.3">
      <c r="A319" s="24"/>
      <c r="B319" s="291"/>
      <c r="C319" s="291" t="s">
        <v>76</v>
      </c>
      <c r="D319" s="413"/>
      <c r="E319" s="132"/>
      <c r="F319" s="440"/>
      <c r="G319" s="133"/>
      <c r="H319" s="438">
        <f>(H317+H318)*D319</f>
        <v>0</v>
      </c>
      <c r="I319" s="439">
        <f>SUM(H317:H319)</f>
        <v>0</v>
      </c>
      <c r="J319" s="504">
        <f>SUM(I269:I319)</f>
        <v>0</v>
      </c>
      <c r="K319" s="582"/>
      <c r="L319" s="583"/>
      <c r="M319" s="274"/>
      <c r="N319" s="274"/>
      <c r="O319" s="274"/>
      <c r="P319" s="274"/>
      <c r="Q319" s="274"/>
    </row>
    <row r="320" spans="1:17" ht="14.25" thickTop="1" x14ac:dyDescent="0.25">
      <c r="A320" s="25"/>
      <c r="B320" s="278" t="s">
        <v>192</v>
      </c>
      <c r="C320" s="278"/>
      <c r="D320" s="444"/>
      <c r="E320" s="444"/>
      <c r="F320" s="444"/>
      <c r="G320" s="445"/>
      <c r="H320" s="446"/>
      <c r="I320" s="447"/>
      <c r="J320" s="226"/>
      <c r="K320" s="588"/>
      <c r="L320" s="586"/>
      <c r="M320" s="274"/>
      <c r="N320" s="274"/>
      <c r="O320" s="274"/>
      <c r="P320" s="274"/>
      <c r="Q320" s="274"/>
    </row>
    <row r="321" spans="1:17" ht="13.5" x14ac:dyDescent="0.25">
      <c r="A321" s="24"/>
      <c r="B321" s="279" t="s">
        <v>83</v>
      </c>
      <c r="C321" s="279" t="s">
        <v>67</v>
      </c>
      <c r="D321" s="411"/>
      <c r="E321" s="127"/>
      <c r="F321" s="411"/>
      <c r="G321" s="90"/>
      <c r="H321" s="405">
        <f>IF(F321=0,D321*G321,D321*F321*G321)</f>
        <v>0</v>
      </c>
      <c r="I321" s="394"/>
      <c r="J321" s="491"/>
      <c r="K321" s="588"/>
      <c r="L321" s="586"/>
      <c r="M321" s="274"/>
      <c r="N321" s="274"/>
      <c r="O321" s="274"/>
      <c r="P321" s="274"/>
      <c r="Q321" s="274"/>
    </row>
    <row r="322" spans="1:17" ht="13.5" x14ac:dyDescent="0.25">
      <c r="A322" s="24"/>
      <c r="B322" s="283"/>
      <c r="C322" s="283" t="s">
        <v>75</v>
      </c>
      <c r="D322" s="412"/>
      <c r="E322" s="127"/>
      <c r="F322" s="411"/>
      <c r="G322" s="90"/>
      <c r="H322" s="405">
        <f>D322*H321</f>
        <v>0</v>
      </c>
      <c r="I322" s="394"/>
      <c r="J322" s="491"/>
      <c r="K322" s="582"/>
      <c r="L322" s="583"/>
      <c r="M322" s="274"/>
      <c r="N322" s="274"/>
      <c r="O322" s="274"/>
      <c r="P322" s="274"/>
      <c r="Q322" s="274"/>
    </row>
    <row r="323" spans="1:17" ht="13.5" x14ac:dyDescent="0.25">
      <c r="A323" s="24"/>
      <c r="B323" s="284"/>
      <c r="C323" s="284" t="s">
        <v>76</v>
      </c>
      <c r="D323" s="413"/>
      <c r="E323" s="125"/>
      <c r="F323" s="415"/>
      <c r="G323" s="126"/>
      <c r="H323" s="406">
        <f>(H321+H322)*D323</f>
        <v>0</v>
      </c>
      <c r="I323" s="396">
        <f>SUM(H321:H323)</f>
        <v>0</v>
      </c>
      <c r="J323" s="356"/>
      <c r="K323" s="582"/>
      <c r="L323" s="583"/>
      <c r="M323" s="274"/>
      <c r="N323" s="274"/>
      <c r="O323" s="274"/>
      <c r="P323" s="274"/>
      <c r="Q323" s="274"/>
    </row>
    <row r="324" spans="1:17" ht="13.5" x14ac:dyDescent="0.25">
      <c r="A324" s="24"/>
      <c r="B324" s="279" t="s">
        <v>193</v>
      </c>
      <c r="C324" s="279" t="s">
        <v>67</v>
      </c>
      <c r="D324" s="411"/>
      <c r="E324" s="127"/>
      <c r="F324" s="411"/>
      <c r="G324" s="90"/>
      <c r="H324" s="405">
        <f>IF(F324=0,D324*G324,D324*F324*G324)</f>
        <v>0</v>
      </c>
      <c r="I324" s="394"/>
      <c r="J324" s="491"/>
      <c r="K324" s="588"/>
      <c r="L324" s="586"/>
      <c r="M324" s="274"/>
      <c r="N324" s="274"/>
      <c r="O324" s="274"/>
      <c r="P324" s="274"/>
      <c r="Q324" s="274"/>
    </row>
    <row r="325" spans="1:17" ht="13.5" x14ac:dyDescent="0.25">
      <c r="A325" s="24"/>
      <c r="B325" s="283"/>
      <c r="C325" s="283" t="s">
        <v>75</v>
      </c>
      <c r="D325" s="412"/>
      <c r="E325" s="127"/>
      <c r="F325" s="411"/>
      <c r="G325" s="90"/>
      <c r="H325" s="405">
        <f>D325*H324</f>
        <v>0</v>
      </c>
      <c r="I325" s="394"/>
      <c r="J325" s="491"/>
      <c r="K325" s="582"/>
      <c r="L325" s="583"/>
      <c r="M325" s="274"/>
      <c r="N325" s="274"/>
      <c r="O325" s="274"/>
      <c r="P325" s="274"/>
      <c r="Q325" s="274"/>
    </row>
    <row r="326" spans="1:17" ht="13.5" x14ac:dyDescent="0.25">
      <c r="A326" s="24"/>
      <c r="B326" s="284"/>
      <c r="C326" s="284" t="s">
        <v>76</v>
      </c>
      <c r="D326" s="413"/>
      <c r="E326" s="125"/>
      <c r="F326" s="415"/>
      <c r="G326" s="126"/>
      <c r="H326" s="406">
        <f>(H324+H325)*D326</f>
        <v>0</v>
      </c>
      <c r="I326" s="396">
        <f>SUM(H324:H326)</f>
        <v>0</v>
      </c>
      <c r="J326" s="356"/>
      <c r="K326" s="582"/>
      <c r="L326" s="583"/>
      <c r="M326" s="274"/>
      <c r="N326" s="274"/>
      <c r="O326" s="274"/>
      <c r="P326" s="274"/>
      <c r="Q326" s="274"/>
    </row>
    <row r="327" spans="1:17" ht="13.5" x14ac:dyDescent="0.25">
      <c r="A327" s="24"/>
      <c r="B327" s="279" t="s">
        <v>194</v>
      </c>
      <c r="C327" s="279" t="s">
        <v>67</v>
      </c>
      <c r="D327" s="411"/>
      <c r="E327" s="127"/>
      <c r="F327" s="411"/>
      <c r="G327" s="90"/>
      <c r="H327" s="405">
        <f>IF(F327=0,D327*G327,D327*F327*G327)</f>
        <v>0</v>
      </c>
      <c r="I327" s="394"/>
      <c r="J327" s="491"/>
      <c r="K327" s="588"/>
      <c r="L327" s="586"/>
      <c r="M327" s="274"/>
      <c r="N327" s="274"/>
      <c r="O327" s="274"/>
      <c r="P327" s="274"/>
      <c r="Q327" s="274"/>
    </row>
    <row r="328" spans="1:17" ht="13.5" x14ac:dyDescent="0.25">
      <c r="A328" s="24"/>
      <c r="B328" s="283"/>
      <c r="C328" s="283" t="s">
        <v>75</v>
      </c>
      <c r="D328" s="412"/>
      <c r="E328" s="127"/>
      <c r="F328" s="411"/>
      <c r="G328" s="90"/>
      <c r="H328" s="405">
        <f>D328*H327</f>
        <v>0</v>
      </c>
      <c r="I328" s="394"/>
      <c r="J328" s="491"/>
      <c r="K328" s="582"/>
      <c r="L328" s="583"/>
      <c r="M328" s="274"/>
      <c r="N328" s="274"/>
      <c r="O328" s="274"/>
      <c r="P328" s="274"/>
      <c r="Q328" s="274"/>
    </row>
    <row r="329" spans="1:17" ht="13.5" x14ac:dyDescent="0.25">
      <c r="A329" s="24"/>
      <c r="B329" s="284"/>
      <c r="C329" s="284" t="s">
        <v>76</v>
      </c>
      <c r="D329" s="413"/>
      <c r="E329" s="125"/>
      <c r="F329" s="415"/>
      <c r="G329" s="126"/>
      <c r="H329" s="406">
        <f>(H327+H328)*D329</f>
        <v>0</v>
      </c>
      <c r="I329" s="396">
        <f>SUM(H327:H329)</f>
        <v>0</v>
      </c>
      <c r="J329" s="356"/>
      <c r="K329" s="582"/>
      <c r="L329" s="583"/>
      <c r="M329" s="274"/>
      <c r="N329" s="274"/>
      <c r="O329" s="274"/>
      <c r="P329" s="274"/>
      <c r="Q329" s="274"/>
    </row>
    <row r="330" spans="1:17" ht="13.5" x14ac:dyDescent="0.25">
      <c r="A330" s="24"/>
      <c r="B330" s="279" t="s">
        <v>195</v>
      </c>
      <c r="C330" s="279" t="s">
        <v>67</v>
      </c>
      <c r="D330" s="411"/>
      <c r="E330" s="127"/>
      <c r="F330" s="411"/>
      <c r="G330" s="90"/>
      <c r="H330" s="405">
        <f>IF(F330=0,D330*G330,D330*F330*G330)</f>
        <v>0</v>
      </c>
      <c r="I330" s="394"/>
      <c r="J330" s="491"/>
      <c r="K330" s="588"/>
      <c r="L330" s="586"/>
      <c r="M330" s="274"/>
      <c r="N330" s="274"/>
      <c r="O330" s="274"/>
      <c r="P330" s="274"/>
      <c r="Q330" s="274"/>
    </row>
    <row r="331" spans="1:17" ht="13.5" x14ac:dyDescent="0.25">
      <c r="A331" s="24"/>
      <c r="B331" s="283"/>
      <c r="C331" s="283" t="s">
        <v>75</v>
      </c>
      <c r="D331" s="412"/>
      <c r="E331" s="127"/>
      <c r="F331" s="411"/>
      <c r="G331" s="90"/>
      <c r="H331" s="405">
        <f>D331*H330</f>
        <v>0</v>
      </c>
      <c r="I331" s="394"/>
      <c r="J331" s="491"/>
      <c r="K331" s="582"/>
      <c r="L331" s="583"/>
      <c r="M331" s="274"/>
      <c r="N331" s="274"/>
      <c r="O331" s="274"/>
      <c r="P331" s="274"/>
      <c r="Q331" s="274"/>
    </row>
    <row r="332" spans="1:17" ht="13.5" x14ac:dyDescent="0.25">
      <c r="A332" s="24"/>
      <c r="B332" s="284"/>
      <c r="C332" s="284" t="s">
        <v>76</v>
      </c>
      <c r="D332" s="413"/>
      <c r="E332" s="125"/>
      <c r="F332" s="415"/>
      <c r="G332" s="126"/>
      <c r="H332" s="406">
        <f>(H330+H331)*D332</f>
        <v>0</v>
      </c>
      <c r="I332" s="396">
        <f>SUM(H330:H332)</f>
        <v>0</v>
      </c>
      <c r="J332" s="356"/>
      <c r="K332" s="582"/>
      <c r="L332" s="583"/>
      <c r="M332" s="274"/>
      <c r="N332" s="274"/>
      <c r="O332" s="274"/>
      <c r="P332" s="274"/>
      <c r="Q332" s="274"/>
    </row>
    <row r="333" spans="1:17" ht="13.5" x14ac:dyDescent="0.25">
      <c r="A333" s="24"/>
      <c r="B333" s="279" t="s">
        <v>196</v>
      </c>
      <c r="C333" s="279" t="s">
        <v>67</v>
      </c>
      <c r="D333" s="411"/>
      <c r="E333" s="127"/>
      <c r="F333" s="411"/>
      <c r="G333" s="90"/>
      <c r="H333" s="405">
        <f>IF(F333=0,D333*G333,D333*F333*G333)</f>
        <v>0</v>
      </c>
      <c r="I333" s="394"/>
      <c r="J333" s="491"/>
      <c r="K333" s="588"/>
      <c r="L333" s="586"/>
      <c r="M333" s="274"/>
      <c r="N333" s="274"/>
      <c r="O333" s="274"/>
      <c r="P333" s="274"/>
      <c r="Q333" s="274"/>
    </row>
    <row r="334" spans="1:17" ht="13.5" x14ac:dyDescent="0.25">
      <c r="A334" s="24"/>
      <c r="B334" s="283"/>
      <c r="C334" s="283" t="s">
        <v>75</v>
      </c>
      <c r="D334" s="412"/>
      <c r="E334" s="127"/>
      <c r="F334" s="411"/>
      <c r="G334" s="90"/>
      <c r="H334" s="405">
        <f>D334*H333</f>
        <v>0</v>
      </c>
      <c r="I334" s="394"/>
      <c r="J334" s="491"/>
      <c r="K334" s="582"/>
      <c r="L334" s="583"/>
      <c r="M334" s="274"/>
      <c r="N334" s="274"/>
      <c r="O334" s="274"/>
      <c r="P334" s="274"/>
      <c r="Q334" s="274"/>
    </row>
    <row r="335" spans="1:17" ht="13.5" x14ac:dyDescent="0.25">
      <c r="A335" s="24"/>
      <c r="B335" s="284"/>
      <c r="C335" s="284" t="s">
        <v>76</v>
      </c>
      <c r="D335" s="413"/>
      <c r="E335" s="125"/>
      <c r="F335" s="415"/>
      <c r="G335" s="126"/>
      <c r="H335" s="406">
        <f>(H333+H334)*D335</f>
        <v>0</v>
      </c>
      <c r="I335" s="396">
        <f>SUM(H333:H335)</f>
        <v>0</v>
      </c>
      <c r="J335" s="356"/>
      <c r="K335" s="582"/>
      <c r="L335" s="583"/>
      <c r="M335" s="274"/>
      <c r="N335" s="274"/>
      <c r="O335" s="274"/>
      <c r="P335" s="274"/>
      <c r="Q335" s="274"/>
    </row>
    <row r="336" spans="1:17" ht="13.5" x14ac:dyDescent="0.25">
      <c r="A336" s="24"/>
      <c r="B336" s="279" t="s">
        <v>197</v>
      </c>
      <c r="C336" s="279" t="s">
        <v>67</v>
      </c>
      <c r="D336" s="411"/>
      <c r="E336" s="127"/>
      <c r="F336" s="411"/>
      <c r="G336" s="90"/>
      <c r="H336" s="405">
        <f>IF(F336=0,D336*G336,D336*F336*G336)</f>
        <v>0</v>
      </c>
      <c r="I336" s="394"/>
      <c r="J336" s="491"/>
      <c r="K336" s="588"/>
      <c r="L336" s="586"/>
      <c r="M336" s="274"/>
      <c r="N336" s="274"/>
      <c r="O336" s="274"/>
      <c r="P336" s="274"/>
      <c r="Q336" s="274"/>
    </row>
    <row r="337" spans="1:17" ht="13.5" x14ac:dyDescent="0.25">
      <c r="A337" s="24"/>
      <c r="B337" s="283"/>
      <c r="C337" s="283" t="s">
        <v>75</v>
      </c>
      <c r="D337" s="412"/>
      <c r="E337" s="127"/>
      <c r="F337" s="411"/>
      <c r="G337" s="90"/>
      <c r="H337" s="405">
        <f>D337*H336</f>
        <v>0</v>
      </c>
      <c r="I337" s="394"/>
      <c r="J337" s="491"/>
      <c r="K337" s="582"/>
      <c r="L337" s="583"/>
      <c r="M337" s="274"/>
      <c r="N337" s="274"/>
      <c r="O337" s="274"/>
      <c r="P337" s="274"/>
      <c r="Q337" s="274"/>
    </row>
    <row r="338" spans="1:17" ht="13.5" x14ac:dyDescent="0.25">
      <c r="A338" s="24"/>
      <c r="B338" s="284"/>
      <c r="C338" s="284" t="s">
        <v>76</v>
      </c>
      <c r="D338" s="413"/>
      <c r="E338" s="125"/>
      <c r="F338" s="415"/>
      <c r="G338" s="126"/>
      <c r="H338" s="406">
        <f>(H336+H337)*D338</f>
        <v>0</v>
      </c>
      <c r="I338" s="396">
        <f>SUM(H336:H338)</f>
        <v>0</v>
      </c>
      <c r="J338" s="356"/>
      <c r="K338" s="582"/>
      <c r="L338" s="583"/>
      <c r="M338" s="274"/>
      <c r="N338" s="274"/>
      <c r="O338" s="274"/>
      <c r="P338" s="274"/>
      <c r="Q338" s="274"/>
    </row>
    <row r="339" spans="1:17" ht="13.5" x14ac:dyDescent="0.25">
      <c r="A339" s="24"/>
      <c r="B339" s="279" t="s">
        <v>69</v>
      </c>
      <c r="C339" s="279" t="s">
        <v>67</v>
      </c>
      <c r="D339" s="387"/>
      <c r="E339" s="79"/>
      <c r="F339" s="387"/>
      <c r="G339" s="78"/>
      <c r="H339" s="405">
        <f>IF(F339=0,D339*G339,D339*F339*G339)</f>
        <v>0</v>
      </c>
      <c r="I339" s="397"/>
      <c r="J339" s="356"/>
      <c r="K339" s="588"/>
      <c r="L339" s="586"/>
      <c r="M339" s="274"/>
      <c r="N339" s="274"/>
      <c r="O339" s="274"/>
      <c r="P339" s="274"/>
      <c r="Q339" s="274"/>
    </row>
    <row r="340" spans="1:17" ht="13.5" x14ac:dyDescent="0.25">
      <c r="A340" s="24"/>
      <c r="B340" s="279"/>
      <c r="C340" s="283" t="s">
        <v>75</v>
      </c>
      <c r="D340" s="412"/>
      <c r="E340" s="127"/>
      <c r="F340" s="411"/>
      <c r="G340" s="90"/>
      <c r="H340" s="405">
        <f>D340*H339</f>
        <v>0</v>
      </c>
      <c r="I340" s="394"/>
      <c r="J340" s="491"/>
      <c r="K340" s="218"/>
      <c r="L340" s="219"/>
      <c r="M340" s="274"/>
      <c r="N340" s="274"/>
      <c r="O340" s="274"/>
      <c r="P340" s="274"/>
      <c r="Q340" s="274"/>
    </row>
    <row r="341" spans="1:17" ht="14.25" thickBot="1" x14ac:dyDescent="0.3">
      <c r="A341" s="24"/>
      <c r="B341" s="291"/>
      <c r="C341" s="291" t="s">
        <v>76</v>
      </c>
      <c r="D341" s="413"/>
      <c r="E341" s="132"/>
      <c r="F341" s="440"/>
      <c r="G341" s="133"/>
      <c r="H341" s="438">
        <f>(H339+H340)*D341</f>
        <v>0</v>
      </c>
      <c r="I341" s="439">
        <f>SUM(H339:H341)</f>
        <v>0</v>
      </c>
      <c r="J341" s="504">
        <f>SUM(I321:I341)</f>
        <v>0</v>
      </c>
      <c r="K341" s="582"/>
      <c r="L341" s="583"/>
      <c r="M341" s="274"/>
      <c r="N341" s="274"/>
      <c r="O341" s="274"/>
      <c r="P341" s="274"/>
      <c r="Q341" s="274"/>
    </row>
    <row r="342" spans="1:17" ht="14.25" thickTop="1" x14ac:dyDescent="0.25">
      <c r="A342" s="25"/>
      <c r="B342" s="278" t="s">
        <v>198</v>
      </c>
      <c r="C342" s="278"/>
      <c r="D342" s="444"/>
      <c r="E342" s="444"/>
      <c r="F342" s="444"/>
      <c r="G342" s="445"/>
      <c r="H342" s="446"/>
      <c r="I342" s="447"/>
      <c r="J342" s="226"/>
      <c r="K342" s="588"/>
      <c r="L342" s="586"/>
      <c r="M342" s="274"/>
      <c r="N342" s="274"/>
      <c r="O342" s="274"/>
      <c r="P342" s="274"/>
      <c r="Q342" s="274"/>
    </row>
    <row r="343" spans="1:17" ht="13.5" x14ac:dyDescent="0.25">
      <c r="A343" s="24"/>
      <c r="B343" s="279" t="s">
        <v>84</v>
      </c>
      <c r="C343" s="279" t="s">
        <v>67</v>
      </c>
      <c r="D343" s="411"/>
      <c r="E343" s="411"/>
      <c r="F343" s="410"/>
      <c r="G343" s="422"/>
      <c r="H343" s="416">
        <f>IF(F343=0,D343*G343,D343*F343*G343)</f>
        <v>0</v>
      </c>
      <c r="I343" s="394"/>
      <c r="J343" s="491"/>
      <c r="K343" s="588"/>
      <c r="L343" s="586"/>
      <c r="M343" s="274"/>
      <c r="N343" s="274"/>
      <c r="O343" s="274"/>
      <c r="P343" s="274"/>
      <c r="Q343" s="274"/>
    </row>
    <row r="344" spans="1:17" ht="13.5" x14ac:dyDescent="0.25">
      <c r="A344" s="24"/>
      <c r="B344" s="283"/>
      <c r="C344" s="283" t="s">
        <v>75</v>
      </c>
      <c r="D344" s="412"/>
      <c r="E344" s="411"/>
      <c r="F344" s="410"/>
      <c r="G344" s="422"/>
      <c r="H344" s="416">
        <f>D344*H343</f>
        <v>0</v>
      </c>
      <c r="I344" s="394"/>
      <c r="J344" s="491"/>
      <c r="K344" s="582"/>
      <c r="L344" s="583"/>
      <c r="M344" s="274"/>
      <c r="N344" s="274"/>
      <c r="O344" s="274"/>
      <c r="P344" s="274"/>
      <c r="Q344" s="274"/>
    </row>
    <row r="345" spans="1:17" ht="13.5" x14ac:dyDescent="0.25">
      <c r="A345" s="24"/>
      <c r="B345" s="284"/>
      <c r="C345" s="284" t="s">
        <v>76</v>
      </c>
      <c r="D345" s="413"/>
      <c r="E345" s="451"/>
      <c r="F345" s="441"/>
      <c r="G345" s="421"/>
      <c r="H345" s="417">
        <f>(H343+H344)*D345</f>
        <v>0</v>
      </c>
      <c r="I345" s="396">
        <f>SUM(H343:H345)</f>
        <v>0</v>
      </c>
      <c r="J345" s="356"/>
      <c r="K345" s="582"/>
      <c r="L345" s="583"/>
      <c r="M345" s="274"/>
      <c r="N345" s="274"/>
      <c r="O345" s="274"/>
      <c r="P345" s="274"/>
      <c r="Q345" s="274"/>
    </row>
    <row r="346" spans="1:17" ht="13.5" x14ac:dyDescent="0.25">
      <c r="A346" s="24"/>
      <c r="B346" s="279" t="s">
        <v>199</v>
      </c>
      <c r="C346" s="279" t="s">
        <v>67</v>
      </c>
      <c r="D346" s="411"/>
      <c r="E346" s="411"/>
      <c r="F346" s="410"/>
      <c r="G346" s="422"/>
      <c r="H346" s="416">
        <f>IF(F346=0,D346*G346,D346*F346*G346)</f>
        <v>0</v>
      </c>
      <c r="I346" s="394"/>
      <c r="J346" s="491"/>
      <c r="K346" s="588"/>
      <c r="L346" s="586"/>
      <c r="M346" s="274"/>
      <c r="N346" s="274"/>
      <c r="O346" s="274"/>
      <c r="P346" s="274"/>
      <c r="Q346" s="274"/>
    </row>
    <row r="347" spans="1:17" ht="13.5" x14ac:dyDescent="0.25">
      <c r="A347" s="24"/>
      <c r="B347" s="283"/>
      <c r="C347" s="283" t="s">
        <v>75</v>
      </c>
      <c r="D347" s="412"/>
      <c r="E347" s="411"/>
      <c r="F347" s="410"/>
      <c r="G347" s="422"/>
      <c r="H347" s="416">
        <f>D347*H346</f>
        <v>0</v>
      </c>
      <c r="I347" s="397"/>
      <c r="J347" s="356"/>
      <c r="K347" s="582"/>
      <c r="L347" s="583"/>
      <c r="M347" s="274"/>
      <c r="N347" s="274"/>
      <c r="O347" s="274"/>
      <c r="P347" s="274"/>
      <c r="Q347" s="274"/>
    </row>
    <row r="348" spans="1:17" ht="13.5" x14ac:dyDescent="0.25">
      <c r="A348" s="24"/>
      <c r="B348" s="284"/>
      <c r="C348" s="284" t="s">
        <v>76</v>
      </c>
      <c r="D348" s="413"/>
      <c r="E348" s="451"/>
      <c r="F348" s="441"/>
      <c r="G348" s="421"/>
      <c r="H348" s="417">
        <f>(H346+H347)*D348</f>
        <v>0</v>
      </c>
      <c r="I348" s="396">
        <f>SUM(H346:H348)</f>
        <v>0</v>
      </c>
      <c r="J348" s="356"/>
      <c r="K348" s="582"/>
      <c r="L348" s="583"/>
      <c r="M348" s="274"/>
      <c r="N348" s="274"/>
      <c r="O348" s="274"/>
      <c r="P348" s="274"/>
      <c r="Q348" s="274"/>
    </row>
    <row r="349" spans="1:17" ht="13.5" x14ac:dyDescent="0.25">
      <c r="A349" s="24"/>
      <c r="B349" s="279" t="s">
        <v>200</v>
      </c>
      <c r="C349" s="279" t="s">
        <v>67</v>
      </c>
      <c r="D349" s="411"/>
      <c r="E349" s="411"/>
      <c r="F349" s="410"/>
      <c r="G349" s="422"/>
      <c r="H349" s="416">
        <f>IF(F349=0,D349*G349,D349*F349*G349)</f>
        <v>0</v>
      </c>
      <c r="I349" s="394"/>
      <c r="J349" s="491"/>
      <c r="K349" s="588"/>
      <c r="L349" s="586"/>
      <c r="M349" s="274"/>
      <c r="N349" s="274"/>
      <c r="O349" s="274"/>
      <c r="P349" s="274"/>
      <c r="Q349" s="274"/>
    </row>
    <row r="350" spans="1:17" ht="13.5" x14ac:dyDescent="0.25">
      <c r="A350" s="24"/>
      <c r="B350" s="283"/>
      <c r="C350" s="283" t="s">
        <v>75</v>
      </c>
      <c r="D350" s="412"/>
      <c r="E350" s="411"/>
      <c r="F350" s="410"/>
      <c r="G350" s="422"/>
      <c r="H350" s="416">
        <f>D350*H349</f>
        <v>0</v>
      </c>
      <c r="I350" s="394"/>
      <c r="J350" s="491"/>
      <c r="K350" s="582"/>
      <c r="L350" s="583"/>
      <c r="M350" s="274"/>
      <c r="N350" s="274"/>
      <c r="O350" s="274"/>
      <c r="P350" s="274"/>
      <c r="Q350" s="274"/>
    </row>
    <row r="351" spans="1:17" ht="13.5" x14ac:dyDescent="0.25">
      <c r="A351" s="24"/>
      <c r="B351" s="284"/>
      <c r="C351" s="284" t="s">
        <v>76</v>
      </c>
      <c r="D351" s="413"/>
      <c r="E351" s="451"/>
      <c r="F351" s="441"/>
      <c r="G351" s="421"/>
      <c r="H351" s="417">
        <f>(H349+H350)*D351</f>
        <v>0</v>
      </c>
      <c r="I351" s="396">
        <f>SUM(H349:H351)</f>
        <v>0</v>
      </c>
      <c r="J351" s="356"/>
      <c r="K351" s="582"/>
      <c r="L351" s="583"/>
      <c r="M351" s="274"/>
      <c r="N351" s="274"/>
      <c r="O351" s="274"/>
      <c r="P351" s="274"/>
      <c r="Q351" s="274"/>
    </row>
    <row r="352" spans="1:17" ht="13.5" x14ac:dyDescent="0.25">
      <c r="A352" s="24"/>
      <c r="B352" s="279" t="s">
        <v>69</v>
      </c>
      <c r="C352" s="279" t="s">
        <v>67</v>
      </c>
      <c r="D352" s="387"/>
      <c r="E352" s="387"/>
      <c r="F352" s="390"/>
      <c r="G352" s="432"/>
      <c r="H352" s="416">
        <f>IF(F352=0,D352*G352,D352*F352*G352)</f>
        <v>0</v>
      </c>
      <c r="I352" s="397"/>
      <c r="J352" s="356"/>
      <c r="K352" s="218"/>
      <c r="L352" s="586"/>
      <c r="M352" s="274"/>
      <c r="N352" s="274"/>
      <c r="O352" s="274"/>
      <c r="P352" s="274"/>
      <c r="Q352" s="274"/>
    </row>
    <row r="353" spans="1:17" ht="13.5" x14ac:dyDescent="0.25">
      <c r="A353" s="24"/>
      <c r="B353" s="279"/>
      <c r="C353" s="283" t="s">
        <v>75</v>
      </c>
      <c r="D353" s="412"/>
      <c r="E353" s="411"/>
      <c r="F353" s="410"/>
      <c r="G353" s="422"/>
      <c r="H353" s="416">
        <f>D353*H352</f>
        <v>0</v>
      </c>
      <c r="I353" s="394"/>
      <c r="J353" s="491"/>
      <c r="K353" s="218"/>
      <c r="L353" s="219"/>
      <c r="M353" s="274"/>
      <c r="N353" s="274"/>
      <c r="O353" s="274"/>
      <c r="P353" s="274"/>
      <c r="Q353" s="274"/>
    </row>
    <row r="354" spans="1:17" ht="14.25" thickBot="1" x14ac:dyDescent="0.3">
      <c r="A354" s="24"/>
      <c r="B354" s="291"/>
      <c r="C354" s="455" t="s">
        <v>76</v>
      </c>
      <c r="D354" s="413"/>
      <c r="E354" s="452"/>
      <c r="F354" s="442"/>
      <c r="G354" s="450"/>
      <c r="H354" s="436">
        <f>(H352+H353)*D354</f>
        <v>0</v>
      </c>
      <c r="I354" s="439">
        <f>SUM(H352:H354)</f>
        <v>0</v>
      </c>
      <c r="J354" s="504">
        <f>SUM(I343:I354)</f>
        <v>0</v>
      </c>
      <c r="K354" s="582"/>
      <c r="L354" s="583"/>
      <c r="M354" s="274"/>
      <c r="N354" s="274"/>
      <c r="O354" s="274"/>
      <c r="P354" s="274"/>
      <c r="Q354" s="274"/>
    </row>
    <row r="355" spans="1:17" ht="14.25" thickTop="1" x14ac:dyDescent="0.25">
      <c r="A355" s="25"/>
      <c r="B355" s="278" t="s">
        <v>201</v>
      </c>
      <c r="C355" s="278"/>
      <c r="D355" s="444"/>
      <c r="E355" s="444"/>
      <c r="F355" s="444"/>
      <c r="G355" s="445"/>
      <c r="H355" s="446"/>
      <c r="I355" s="447"/>
      <c r="J355" s="226"/>
      <c r="K355" s="218"/>
      <c r="L355" s="586"/>
      <c r="M355" s="274"/>
      <c r="N355" s="274"/>
      <c r="O355" s="274"/>
      <c r="P355" s="274"/>
      <c r="Q355" s="274"/>
    </row>
    <row r="356" spans="1:17" ht="13.5" x14ac:dyDescent="0.25">
      <c r="A356" s="24"/>
      <c r="B356" s="279" t="s">
        <v>202</v>
      </c>
      <c r="C356" s="279" t="s">
        <v>67</v>
      </c>
      <c r="D356" s="411"/>
      <c r="E356" s="127"/>
      <c r="F356" s="411"/>
      <c r="G356" s="90"/>
      <c r="H356" s="391">
        <f>IF(F356=0,D356*G356,D356*F356*G356)</f>
        <v>0</v>
      </c>
      <c r="I356" s="394"/>
      <c r="J356" s="491"/>
      <c r="K356" s="218"/>
      <c r="L356" s="586"/>
      <c r="M356" s="274"/>
      <c r="N356" s="274"/>
      <c r="O356" s="274"/>
      <c r="P356" s="274"/>
      <c r="Q356" s="274"/>
    </row>
    <row r="357" spans="1:17" ht="13.5" x14ac:dyDescent="0.25">
      <c r="A357" s="24"/>
      <c r="B357" s="283"/>
      <c r="C357" s="283" t="s">
        <v>75</v>
      </c>
      <c r="D357" s="412"/>
      <c r="E357" s="127"/>
      <c r="F357" s="411"/>
      <c r="G357" s="90"/>
      <c r="H357" s="391">
        <f>D357*H356</f>
        <v>0</v>
      </c>
      <c r="I357" s="394"/>
      <c r="J357" s="491"/>
      <c r="K357" s="582"/>
      <c r="L357" s="583"/>
      <c r="M357" s="274"/>
      <c r="N357" s="274"/>
      <c r="O357" s="274"/>
      <c r="P357" s="274"/>
      <c r="Q357" s="274"/>
    </row>
    <row r="358" spans="1:17" ht="13.5" x14ac:dyDescent="0.25">
      <c r="A358" s="24"/>
      <c r="B358" s="284"/>
      <c r="C358" s="284" t="s">
        <v>76</v>
      </c>
      <c r="D358" s="413"/>
      <c r="E358" s="125"/>
      <c r="F358" s="415"/>
      <c r="G358" s="126"/>
      <c r="H358" s="392">
        <f>(H356+H357)*D358</f>
        <v>0</v>
      </c>
      <c r="I358" s="396">
        <f>SUM(H356:H358)</f>
        <v>0</v>
      </c>
      <c r="J358" s="356"/>
      <c r="K358" s="582"/>
      <c r="L358" s="583"/>
      <c r="M358" s="274"/>
      <c r="N358" s="274"/>
      <c r="O358" s="274"/>
      <c r="P358" s="274"/>
      <c r="Q358" s="274"/>
    </row>
    <row r="359" spans="1:17" ht="13.5" x14ac:dyDescent="0.25">
      <c r="A359" s="24"/>
      <c r="B359" s="279" t="s">
        <v>203</v>
      </c>
      <c r="C359" s="279" t="s">
        <v>67</v>
      </c>
      <c r="D359" s="411"/>
      <c r="E359" s="127"/>
      <c r="F359" s="411"/>
      <c r="G359" s="90"/>
      <c r="H359" s="391">
        <f>IF(F359=0,D359*G359,D359*F359*G359)</f>
        <v>0</v>
      </c>
      <c r="I359" s="394"/>
      <c r="J359" s="491"/>
      <c r="K359" s="218"/>
      <c r="L359" s="586"/>
      <c r="M359" s="274"/>
      <c r="N359" s="274"/>
      <c r="O359" s="274"/>
      <c r="P359" s="274"/>
      <c r="Q359" s="274"/>
    </row>
    <row r="360" spans="1:17" ht="13.5" x14ac:dyDescent="0.25">
      <c r="A360" s="24"/>
      <c r="B360" s="283"/>
      <c r="C360" s="283" t="s">
        <v>75</v>
      </c>
      <c r="D360" s="412"/>
      <c r="E360" s="127"/>
      <c r="F360" s="411"/>
      <c r="G360" s="90"/>
      <c r="H360" s="391">
        <f>D360*H359</f>
        <v>0</v>
      </c>
      <c r="I360" s="394"/>
      <c r="J360" s="491"/>
      <c r="K360" s="582"/>
      <c r="L360" s="583"/>
      <c r="M360" s="274"/>
      <c r="N360" s="274"/>
      <c r="O360" s="274"/>
      <c r="P360" s="274"/>
      <c r="Q360" s="274"/>
    </row>
    <row r="361" spans="1:17" ht="13.5" x14ac:dyDescent="0.25">
      <c r="A361" s="24"/>
      <c r="B361" s="284"/>
      <c r="C361" s="284" t="s">
        <v>76</v>
      </c>
      <c r="D361" s="413"/>
      <c r="E361" s="125"/>
      <c r="F361" s="415"/>
      <c r="G361" s="126"/>
      <c r="H361" s="392">
        <f>(H359+H360)*D361</f>
        <v>0</v>
      </c>
      <c r="I361" s="396">
        <f>SUM(H359:H361)</f>
        <v>0</v>
      </c>
      <c r="J361" s="356"/>
      <c r="K361" s="582"/>
      <c r="L361" s="583"/>
      <c r="M361" s="274"/>
      <c r="N361" s="274"/>
      <c r="O361" s="274"/>
      <c r="P361" s="274"/>
      <c r="Q361" s="274"/>
    </row>
    <row r="362" spans="1:17" ht="13.5" x14ac:dyDescent="0.25">
      <c r="A362" s="24"/>
      <c r="B362" s="279" t="s">
        <v>204</v>
      </c>
      <c r="C362" s="279" t="s">
        <v>67</v>
      </c>
      <c r="D362" s="411"/>
      <c r="E362" s="127"/>
      <c r="F362" s="411"/>
      <c r="G362" s="90"/>
      <c r="H362" s="391">
        <f>IF(F362=0,D362*G362,D362*F362*G362)</f>
        <v>0</v>
      </c>
      <c r="I362" s="394"/>
      <c r="J362" s="491"/>
      <c r="K362" s="218"/>
      <c r="L362" s="586"/>
      <c r="M362" s="274"/>
      <c r="N362" s="274"/>
      <c r="O362" s="274"/>
      <c r="P362" s="274"/>
      <c r="Q362" s="274"/>
    </row>
    <row r="363" spans="1:17" ht="13.5" x14ac:dyDescent="0.25">
      <c r="A363" s="24"/>
      <c r="B363" s="283"/>
      <c r="C363" s="283" t="s">
        <v>75</v>
      </c>
      <c r="D363" s="412"/>
      <c r="E363" s="127"/>
      <c r="F363" s="411"/>
      <c r="G363" s="90"/>
      <c r="H363" s="391">
        <f>D363*H362</f>
        <v>0</v>
      </c>
      <c r="I363" s="394"/>
      <c r="J363" s="491"/>
      <c r="K363" s="582"/>
      <c r="L363" s="583"/>
      <c r="M363" s="274"/>
      <c r="N363" s="274"/>
      <c r="O363" s="274"/>
      <c r="P363" s="274"/>
      <c r="Q363" s="274"/>
    </row>
    <row r="364" spans="1:17" ht="13.5" x14ac:dyDescent="0.25">
      <c r="A364" s="24"/>
      <c r="B364" s="284"/>
      <c r="C364" s="284" t="s">
        <v>76</v>
      </c>
      <c r="D364" s="413"/>
      <c r="E364" s="125"/>
      <c r="F364" s="415"/>
      <c r="G364" s="126"/>
      <c r="H364" s="392">
        <f>(H362+H363)*D364</f>
        <v>0</v>
      </c>
      <c r="I364" s="396">
        <f>SUM(H362:H364)</f>
        <v>0</v>
      </c>
      <c r="J364" s="356"/>
      <c r="K364" s="582"/>
      <c r="L364" s="583"/>
      <c r="M364" s="274"/>
      <c r="N364" s="274"/>
      <c r="O364" s="274"/>
      <c r="P364" s="274"/>
      <c r="Q364" s="274"/>
    </row>
    <row r="365" spans="1:17" ht="13.5" x14ac:dyDescent="0.25">
      <c r="A365" s="24"/>
      <c r="B365" s="279" t="s">
        <v>205</v>
      </c>
      <c r="C365" s="279" t="s">
        <v>67</v>
      </c>
      <c r="D365" s="411"/>
      <c r="E365" s="127"/>
      <c r="F365" s="411"/>
      <c r="G365" s="90"/>
      <c r="H365" s="391">
        <f>IF(F365=0,D365*G365,D365*F365*G365)</f>
        <v>0</v>
      </c>
      <c r="I365" s="394"/>
      <c r="J365" s="491"/>
      <c r="K365" s="218"/>
      <c r="L365" s="586"/>
      <c r="M365" s="274"/>
      <c r="N365" s="274"/>
      <c r="O365" s="274"/>
      <c r="P365" s="274"/>
      <c r="Q365" s="274"/>
    </row>
    <row r="366" spans="1:17" ht="13.5" x14ac:dyDescent="0.25">
      <c r="A366" s="24"/>
      <c r="B366" s="283"/>
      <c r="C366" s="283" t="s">
        <v>75</v>
      </c>
      <c r="D366" s="412"/>
      <c r="E366" s="127"/>
      <c r="F366" s="411"/>
      <c r="G366" s="90"/>
      <c r="H366" s="391">
        <f>D366*H365</f>
        <v>0</v>
      </c>
      <c r="I366" s="394"/>
      <c r="J366" s="491"/>
      <c r="K366" s="582"/>
      <c r="L366" s="583"/>
      <c r="M366" s="274"/>
      <c r="N366" s="274"/>
      <c r="O366" s="274"/>
      <c r="P366" s="274"/>
      <c r="Q366" s="274"/>
    </row>
    <row r="367" spans="1:17" ht="13.5" x14ac:dyDescent="0.25">
      <c r="A367" s="24"/>
      <c r="B367" s="284"/>
      <c r="C367" s="284" t="s">
        <v>76</v>
      </c>
      <c r="D367" s="413"/>
      <c r="E367" s="125"/>
      <c r="F367" s="415"/>
      <c r="G367" s="126"/>
      <c r="H367" s="392">
        <f>(H365+H366)*D367</f>
        <v>0</v>
      </c>
      <c r="I367" s="396">
        <f>SUM(H365:H367)</f>
        <v>0</v>
      </c>
      <c r="J367" s="356"/>
      <c r="K367" s="582"/>
      <c r="L367" s="583"/>
      <c r="M367" s="274"/>
      <c r="N367" s="274"/>
      <c r="O367" s="274"/>
      <c r="P367" s="274"/>
      <c r="Q367" s="274"/>
    </row>
    <row r="368" spans="1:17" ht="13.5" x14ac:dyDescent="0.25">
      <c r="A368" s="24"/>
      <c r="B368" s="279" t="s">
        <v>69</v>
      </c>
      <c r="C368" s="279" t="s">
        <v>67</v>
      </c>
      <c r="D368" s="387"/>
      <c r="E368" s="79"/>
      <c r="F368" s="387"/>
      <c r="G368" s="78"/>
      <c r="H368" s="391">
        <f>IF(F368=0,D368*G368,D368*F368*G368)</f>
        <v>0</v>
      </c>
      <c r="I368" s="397"/>
      <c r="J368" s="356"/>
      <c r="K368" s="218"/>
      <c r="L368" s="586"/>
      <c r="M368" s="274"/>
      <c r="N368" s="274"/>
      <c r="O368" s="274"/>
      <c r="P368" s="274"/>
      <c r="Q368" s="274"/>
    </row>
    <row r="369" spans="1:17" ht="13.5" x14ac:dyDescent="0.25">
      <c r="A369" s="24"/>
      <c r="B369" s="279"/>
      <c r="C369" s="283" t="s">
        <v>75</v>
      </c>
      <c r="D369" s="412"/>
      <c r="E369" s="127"/>
      <c r="F369" s="411"/>
      <c r="G369" s="90"/>
      <c r="H369" s="391">
        <f>D369*H368</f>
        <v>0</v>
      </c>
      <c r="I369" s="394"/>
      <c r="J369" s="491"/>
      <c r="K369" s="218"/>
      <c r="L369" s="219"/>
      <c r="M369" s="274"/>
      <c r="N369" s="274"/>
      <c r="O369" s="274"/>
      <c r="P369" s="274"/>
      <c r="Q369" s="274"/>
    </row>
    <row r="370" spans="1:17" ht="14.25" thickBot="1" x14ac:dyDescent="0.3">
      <c r="A370" s="212"/>
      <c r="B370" s="285"/>
      <c r="C370" s="285" t="s">
        <v>76</v>
      </c>
      <c r="D370" s="414"/>
      <c r="E370" s="129"/>
      <c r="F370" s="389"/>
      <c r="G370" s="89"/>
      <c r="H370" s="393">
        <f>(H368+H369)*D370</f>
        <v>0</v>
      </c>
      <c r="I370" s="398">
        <f>SUM(H368:H370)</f>
        <v>0</v>
      </c>
      <c r="J370" s="505">
        <f>SUM(I356:I370)</f>
        <v>0</v>
      </c>
      <c r="K370" s="582"/>
      <c r="L370" s="583"/>
      <c r="M370" s="274"/>
      <c r="N370" s="274"/>
      <c r="O370" s="274"/>
      <c r="P370" s="274"/>
      <c r="Q370" s="274"/>
    </row>
    <row r="371" spans="1:17" ht="16.149999999999999" customHeight="1" thickBot="1" x14ac:dyDescent="0.3">
      <c r="A371" s="549"/>
      <c r="B371" s="322" t="s">
        <v>206</v>
      </c>
      <c r="C371" s="280"/>
      <c r="D371" s="123"/>
      <c r="E371" s="123"/>
      <c r="F371" s="123"/>
      <c r="G371" s="82"/>
      <c r="H371" s="362"/>
      <c r="I371" s="454">
        <f>K371</f>
        <v>0</v>
      </c>
      <c r="J371" s="239"/>
      <c r="K371" s="589">
        <f>SUM(I151:I370)</f>
        <v>0</v>
      </c>
      <c r="L371" s="586"/>
      <c r="M371" s="274"/>
      <c r="N371" s="274"/>
      <c r="O371" s="274"/>
      <c r="P371" s="274"/>
      <c r="Q371" s="274"/>
    </row>
    <row r="372" spans="1:17" ht="16.149999999999999" customHeight="1" x14ac:dyDescent="0.25">
      <c r="A372" s="550"/>
      <c r="B372" s="316"/>
      <c r="C372" s="279"/>
      <c r="D372" s="79"/>
      <c r="E372" s="79"/>
      <c r="F372" s="79"/>
      <c r="G372" s="78"/>
      <c r="H372" s="229"/>
      <c r="I372" s="239"/>
      <c r="J372" s="239"/>
      <c r="K372" s="239"/>
      <c r="L372" s="586"/>
      <c r="M372" s="274"/>
      <c r="N372" s="274"/>
      <c r="O372" s="274"/>
      <c r="P372" s="274"/>
      <c r="Q372" s="274"/>
    </row>
    <row r="373" spans="1:17" ht="15" customHeight="1" x14ac:dyDescent="0.25">
      <c r="A373" s="116" t="s">
        <v>207</v>
      </c>
      <c r="B373" s="316" t="s">
        <v>208</v>
      </c>
      <c r="C373" s="282"/>
      <c r="D373" s="399"/>
      <c r="E373" s="399"/>
      <c r="F373" s="399"/>
      <c r="G373" s="400"/>
      <c r="H373" s="401"/>
      <c r="I373" s="402"/>
      <c r="J373" s="226"/>
      <c r="K373" s="489"/>
      <c r="L373" s="586"/>
      <c r="M373" s="274"/>
      <c r="N373" s="274"/>
      <c r="O373" s="274"/>
      <c r="P373" s="274"/>
      <c r="Q373" s="274"/>
    </row>
    <row r="374" spans="1:17" ht="13.5" x14ac:dyDescent="0.25">
      <c r="A374" s="25"/>
      <c r="B374" s="279" t="s">
        <v>209</v>
      </c>
      <c r="C374" s="279" t="s">
        <v>67</v>
      </c>
      <c r="D374" s="386"/>
      <c r="E374" s="134"/>
      <c r="F374" s="386"/>
      <c r="G374" s="90"/>
      <c r="H374" s="405">
        <f>IF(F374=0,D374*G374,D374*F374*G374)</f>
        <v>0</v>
      </c>
      <c r="I374" s="394"/>
      <c r="J374" s="491"/>
      <c r="K374" s="218"/>
      <c r="L374" s="597"/>
      <c r="M374" s="274"/>
      <c r="N374" s="274"/>
      <c r="O374" s="274"/>
      <c r="P374" s="274"/>
      <c r="Q374" s="274"/>
    </row>
    <row r="375" spans="1:17" ht="13.5" x14ac:dyDescent="0.25">
      <c r="A375" s="25"/>
      <c r="B375" s="279"/>
      <c r="C375" s="283" t="s">
        <v>75</v>
      </c>
      <c r="D375" s="412"/>
      <c r="E375" s="127"/>
      <c r="F375" s="411"/>
      <c r="G375" s="90"/>
      <c r="H375" s="405">
        <f>D375*H374</f>
        <v>0</v>
      </c>
      <c r="I375" s="394"/>
      <c r="J375" s="491"/>
      <c r="K375" s="218"/>
      <c r="L375" s="597"/>
      <c r="M375" s="274"/>
      <c r="N375" s="274"/>
      <c r="O375" s="274"/>
      <c r="P375" s="274"/>
      <c r="Q375" s="274"/>
    </row>
    <row r="376" spans="1:17" ht="13.5" x14ac:dyDescent="0.25">
      <c r="A376" s="24"/>
      <c r="B376" s="283"/>
      <c r="C376" s="283" t="s">
        <v>76</v>
      </c>
      <c r="D376" s="412"/>
      <c r="E376" s="131"/>
      <c r="F376" s="411"/>
      <c r="G376" s="90"/>
      <c r="H376" s="405">
        <f>(H374+H375)*D376</f>
        <v>0</v>
      </c>
      <c r="I376" s="394"/>
      <c r="J376" s="491"/>
      <c r="K376" s="582"/>
      <c r="L376" s="598"/>
      <c r="M376" s="274"/>
      <c r="N376" s="274"/>
      <c r="O376" s="274"/>
      <c r="P376" s="274"/>
      <c r="Q376" s="274"/>
    </row>
    <row r="377" spans="1:17" ht="13.5" x14ac:dyDescent="0.25">
      <c r="A377" s="24"/>
      <c r="B377" s="284"/>
      <c r="C377" s="292" t="s">
        <v>210</v>
      </c>
      <c r="D377" s="388"/>
      <c r="E377" s="124"/>
      <c r="F377" s="388"/>
      <c r="G377" s="85"/>
      <c r="H377" s="406">
        <f>IF(F377=0,D377*G377,D377*F377*G377)</f>
        <v>0</v>
      </c>
      <c r="I377" s="396">
        <f>SUM(H374:H377)</f>
        <v>0</v>
      </c>
      <c r="J377" s="356"/>
      <c r="K377" s="582"/>
      <c r="L377" s="598"/>
      <c r="M377" s="274"/>
      <c r="N377" s="274"/>
      <c r="O377" s="274"/>
      <c r="P377" s="274"/>
      <c r="Q377" s="274"/>
    </row>
    <row r="378" spans="1:17" ht="13.5" x14ac:dyDescent="0.25">
      <c r="A378" s="25"/>
      <c r="B378" s="279"/>
      <c r="C378" s="279" t="s">
        <v>67</v>
      </c>
      <c r="D378" s="386"/>
      <c r="E378" s="134"/>
      <c r="F378" s="386"/>
      <c r="G378" s="90"/>
      <c r="H378" s="405">
        <f>IF(F378=0,D378*G378,D378*F378*G378)</f>
        <v>0</v>
      </c>
      <c r="I378" s="394"/>
      <c r="J378" s="491"/>
      <c r="K378" s="218"/>
      <c r="L378" s="597"/>
      <c r="M378" s="274"/>
      <c r="N378" s="274"/>
      <c r="O378" s="274"/>
      <c r="P378" s="274"/>
      <c r="Q378" s="274"/>
    </row>
    <row r="379" spans="1:17" ht="13.5" x14ac:dyDescent="0.25">
      <c r="A379" s="24"/>
      <c r="B379" s="283"/>
      <c r="C379" s="283" t="s">
        <v>75</v>
      </c>
      <c r="D379" s="412"/>
      <c r="E379" s="127"/>
      <c r="F379" s="411"/>
      <c r="G379" s="90"/>
      <c r="H379" s="405">
        <f>D379*H378</f>
        <v>0</v>
      </c>
      <c r="I379" s="394"/>
      <c r="J379" s="491"/>
      <c r="K379" s="582"/>
      <c r="L379" s="598"/>
      <c r="M379" s="274"/>
      <c r="N379" s="274"/>
      <c r="O379" s="274"/>
      <c r="P379" s="274"/>
      <c r="Q379" s="274"/>
    </row>
    <row r="380" spans="1:17" ht="13.5" x14ac:dyDescent="0.25">
      <c r="A380" s="24"/>
      <c r="B380" s="283"/>
      <c r="C380" s="283" t="s">
        <v>76</v>
      </c>
      <c r="D380" s="412"/>
      <c r="E380" s="131"/>
      <c r="F380" s="411"/>
      <c r="G380" s="90"/>
      <c r="H380" s="405">
        <f>(H378+H379)*D380</f>
        <v>0</v>
      </c>
      <c r="I380" s="394"/>
      <c r="J380" s="491"/>
      <c r="K380" s="582"/>
      <c r="L380" s="598"/>
      <c r="M380" s="274"/>
      <c r="N380" s="274"/>
      <c r="O380" s="274"/>
      <c r="P380" s="274"/>
      <c r="Q380" s="274"/>
    </row>
    <row r="381" spans="1:17" ht="13.5" x14ac:dyDescent="0.25">
      <c r="A381" s="25"/>
      <c r="B381" s="284"/>
      <c r="C381" s="292" t="s">
        <v>210</v>
      </c>
      <c r="D381" s="388"/>
      <c r="E381" s="124"/>
      <c r="F381" s="388"/>
      <c r="G381" s="85"/>
      <c r="H381" s="406">
        <f>IF(F381=0,D381*G381,D381*F381*G381)</f>
        <v>0</v>
      </c>
      <c r="I381" s="396">
        <f>SUM(H378:H381)</f>
        <v>0</v>
      </c>
      <c r="J381" s="356"/>
      <c r="K381" s="588"/>
      <c r="L381" s="597"/>
      <c r="M381" s="274"/>
      <c r="N381" s="274"/>
      <c r="O381" s="274"/>
      <c r="P381" s="274"/>
      <c r="Q381" s="274"/>
    </row>
    <row r="382" spans="1:17" ht="13.5" x14ac:dyDescent="0.25">
      <c r="A382" s="25"/>
      <c r="B382" s="279"/>
      <c r="C382" s="279" t="s">
        <v>67</v>
      </c>
      <c r="D382" s="386"/>
      <c r="E382" s="134"/>
      <c r="F382" s="386"/>
      <c r="G382" s="90"/>
      <c r="H382" s="405">
        <f>IF(F382=0,D382*G382,D382*F382*G382)</f>
        <v>0</v>
      </c>
      <c r="I382" s="394"/>
      <c r="J382" s="356"/>
      <c r="K382" s="588"/>
      <c r="L382" s="597"/>
      <c r="M382" s="274"/>
      <c r="N382" s="274"/>
      <c r="O382" s="274"/>
      <c r="P382" s="274"/>
      <c r="Q382" s="274"/>
    </row>
    <row r="383" spans="1:17" ht="13.5" x14ac:dyDescent="0.25">
      <c r="A383" s="25"/>
      <c r="B383" s="283"/>
      <c r="C383" s="283" t="s">
        <v>75</v>
      </c>
      <c r="D383" s="412"/>
      <c r="E383" s="127"/>
      <c r="F383" s="411"/>
      <c r="G383" s="90"/>
      <c r="H383" s="405">
        <f>D383*H382</f>
        <v>0</v>
      </c>
      <c r="I383" s="394"/>
      <c r="J383" s="356"/>
      <c r="K383" s="588"/>
      <c r="L383" s="597"/>
      <c r="M383" s="274"/>
      <c r="N383" s="274"/>
      <c r="O383" s="274"/>
      <c r="P383" s="274"/>
      <c r="Q383" s="274"/>
    </row>
    <row r="384" spans="1:17" ht="13.5" x14ac:dyDescent="0.25">
      <c r="A384" s="25"/>
      <c r="B384" s="283"/>
      <c r="C384" s="283" t="s">
        <v>76</v>
      </c>
      <c r="D384" s="412"/>
      <c r="E384" s="131"/>
      <c r="F384" s="411"/>
      <c r="G384" s="90"/>
      <c r="H384" s="405">
        <f>(H382+H383)*D384</f>
        <v>0</v>
      </c>
      <c r="I384" s="394"/>
      <c r="J384" s="356"/>
      <c r="K384" s="588"/>
      <c r="L384" s="597"/>
      <c r="M384" s="274"/>
      <c r="N384" s="274"/>
      <c r="O384" s="274"/>
      <c r="P384" s="274"/>
      <c r="Q384" s="274"/>
    </row>
    <row r="385" spans="1:17" ht="13.5" x14ac:dyDescent="0.25">
      <c r="A385" s="25"/>
      <c r="B385" s="284"/>
      <c r="C385" s="292" t="s">
        <v>210</v>
      </c>
      <c r="D385" s="388"/>
      <c r="E385" s="124"/>
      <c r="F385" s="388"/>
      <c r="G385" s="85"/>
      <c r="H385" s="406">
        <f>IF(F385=0,D385*G385,D385*F385*G385)</f>
        <v>0</v>
      </c>
      <c r="I385" s="396">
        <f>SUM(H382:H385)</f>
        <v>0</v>
      </c>
      <c r="J385" s="356"/>
      <c r="K385" s="588"/>
      <c r="L385" s="597"/>
      <c r="M385" s="274"/>
      <c r="N385" s="274"/>
      <c r="O385" s="274"/>
      <c r="P385" s="274"/>
      <c r="Q385" s="274"/>
    </row>
    <row r="386" spans="1:17" ht="13.5" x14ac:dyDescent="0.25">
      <c r="A386" s="25"/>
      <c r="B386" s="279"/>
      <c r="C386" s="279" t="s">
        <v>67</v>
      </c>
      <c r="D386" s="386"/>
      <c r="E386" s="134"/>
      <c r="F386" s="386"/>
      <c r="G386" s="90"/>
      <c r="H386" s="405">
        <f>IF(F386=0,D386*G386,D386*F386*G386)</f>
        <v>0</v>
      </c>
      <c r="I386" s="394"/>
      <c r="J386" s="491"/>
      <c r="K386" s="218"/>
      <c r="L386" s="597"/>
      <c r="M386" s="274"/>
      <c r="N386" s="274"/>
      <c r="O386" s="274"/>
      <c r="P386" s="274"/>
      <c r="Q386" s="274"/>
    </row>
    <row r="387" spans="1:17" ht="13.5" x14ac:dyDescent="0.25">
      <c r="A387" s="24"/>
      <c r="B387" s="283"/>
      <c r="C387" s="283" t="s">
        <v>75</v>
      </c>
      <c r="D387" s="412"/>
      <c r="E387" s="127"/>
      <c r="F387" s="411"/>
      <c r="G387" s="90"/>
      <c r="H387" s="405">
        <f>D387*H386</f>
        <v>0</v>
      </c>
      <c r="I387" s="394"/>
      <c r="J387" s="491"/>
      <c r="K387" s="582"/>
      <c r="L387" s="598"/>
      <c r="M387" s="274"/>
      <c r="N387" s="274"/>
      <c r="O387" s="274"/>
      <c r="P387" s="274"/>
      <c r="Q387" s="274"/>
    </row>
    <row r="388" spans="1:17" ht="13.5" x14ac:dyDescent="0.25">
      <c r="A388" s="24"/>
      <c r="B388" s="283"/>
      <c r="C388" s="283" t="s">
        <v>76</v>
      </c>
      <c r="D388" s="412"/>
      <c r="E388" s="131"/>
      <c r="F388" s="411"/>
      <c r="G388" s="90"/>
      <c r="H388" s="405">
        <f>(H386+H387)*D388</f>
        <v>0</v>
      </c>
      <c r="I388" s="394"/>
      <c r="J388" s="491"/>
      <c r="K388" s="582"/>
      <c r="L388" s="598"/>
      <c r="M388" s="274"/>
      <c r="N388" s="274"/>
      <c r="O388" s="274"/>
      <c r="P388" s="274"/>
      <c r="Q388" s="274"/>
    </row>
    <row r="389" spans="1:17" ht="14.25" thickBot="1" x14ac:dyDescent="0.3">
      <c r="A389" s="211"/>
      <c r="B389" s="293"/>
      <c r="C389" s="293" t="s">
        <v>210</v>
      </c>
      <c r="D389" s="456"/>
      <c r="E389" s="135"/>
      <c r="F389" s="456"/>
      <c r="G389" s="88"/>
      <c r="H389" s="438">
        <f>IF(F389=0,D389*G389,D389*F389*G389)</f>
        <v>0</v>
      </c>
      <c r="I389" s="439">
        <f>SUM(H386:H389)</f>
        <v>0</v>
      </c>
      <c r="J389" s="356"/>
      <c r="K389" s="343"/>
      <c r="L389" s="597">
        <f>SUM(I374:I389)</f>
        <v>0</v>
      </c>
      <c r="M389" s="274"/>
      <c r="N389" s="274"/>
      <c r="O389" s="274"/>
      <c r="P389" s="274"/>
      <c r="Q389" s="274"/>
    </row>
    <row r="390" spans="1:17" ht="14.25" thickTop="1" x14ac:dyDescent="0.25">
      <c r="A390" s="211"/>
      <c r="B390" s="279" t="s">
        <v>211</v>
      </c>
      <c r="C390" s="279" t="s">
        <v>67</v>
      </c>
      <c r="D390" s="386"/>
      <c r="E390" s="134"/>
      <c r="F390" s="386"/>
      <c r="G390" s="90"/>
      <c r="H390" s="391">
        <f>IF(F390=0,D390*G390,D390*F390*G390)</f>
        <v>0</v>
      </c>
      <c r="I390" s="394"/>
      <c r="J390" s="491"/>
      <c r="K390" s="588"/>
      <c r="L390" s="597"/>
      <c r="M390" s="274"/>
      <c r="N390" s="274"/>
      <c r="O390" s="274"/>
      <c r="P390" s="274"/>
      <c r="Q390" s="274"/>
    </row>
    <row r="391" spans="1:17" ht="13.5" x14ac:dyDescent="0.25">
      <c r="A391" s="25"/>
      <c r="B391" s="279"/>
      <c r="C391" s="283" t="s">
        <v>75</v>
      </c>
      <c r="D391" s="412"/>
      <c r="E391" s="127"/>
      <c r="F391" s="411"/>
      <c r="G391" s="90"/>
      <c r="H391" s="391">
        <f>D391*H390</f>
        <v>0</v>
      </c>
      <c r="I391" s="394"/>
      <c r="J391" s="491"/>
      <c r="K391" s="218"/>
      <c r="L391" s="597"/>
      <c r="M391" s="274"/>
      <c r="N391" s="274"/>
      <c r="O391" s="274"/>
      <c r="P391" s="274"/>
      <c r="Q391" s="274"/>
    </row>
    <row r="392" spans="1:17" ht="13.5" x14ac:dyDescent="0.25">
      <c r="A392" s="24"/>
      <c r="B392" s="283"/>
      <c r="C392" s="283" t="s">
        <v>76</v>
      </c>
      <c r="D392" s="412"/>
      <c r="E392" s="131"/>
      <c r="F392" s="411"/>
      <c r="G392" s="90"/>
      <c r="H392" s="391">
        <f>(H390+H391)*D392</f>
        <v>0</v>
      </c>
      <c r="I392" s="394"/>
      <c r="J392" s="491"/>
      <c r="K392" s="582"/>
      <c r="L392" s="598"/>
      <c r="M392" s="274"/>
      <c r="N392" s="274"/>
      <c r="O392" s="274"/>
      <c r="P392" s="274"/>
      <c r="Q392" s="274"/>
    </row>
    <row r="393" spans="1:17" ht="13.5" x14ac:dyDescent="0.25">
      <c r="A393" s="24"/>
      <c r="B393" s="284"/>
      <c r="C393" s="292" t="s">
        <v>210</v>
      </c>
      <c r="D393" s="388"/>
      <c r="E393" s="124"/>
      <c r="F393" s="388"/>
      <c r="G393" s="85"/>
      <c r="H393" s="392">
        <f>IF(F393=0,D393*G393,D393*F393*G393)</f>
        <v>0</v>
      </c>
      <c r="I393" s="396">
        <f>SUM(H390:H393)</f>
        <v>0</v>
      </c>
      <c r="J393" s="356"/>
      <c r="K393" s="582"/>
      <c r="L393" s="598"/>
      <c r="M393" s="274"/>
      <c r="N393" s="274"/>
      <c r="O393" s="274"/>
      <c r="P393" s="274"/>
      <c r="Q393" s="274"/>
    </row>
    <row r="394" spans="1:17" ht="13.5" x14ac:dyDescent="0.25">
      <c r="A394" s="24"/>
      <c r="B394" s="283"/>
      <c r="C394" s="279" t="s">
        <v>67</v>
      </c>
      <c r="D394" s="386"/>
      <c r="E394" s="134"/>
      <c r="F394" s="386"/>
      <c r="G394" s="90"/>
      <c r="H394" s="391">
        <f>IF(F394=0,D394*G394,D394*F394*G394)</f>
        <v>0</v>
      </c>
      <c r="I394" s="394"/>
      <c r="J394" s="356"/>
      <c r="K394" s="582"/>
      <c r="L394" s="598"/>
      <c r="M394" s="274"/>
      <c r="N394" s="274"/>
      <c r="O394" s="274"/>
      <c r="P394" s="274"/>
      <c r="Q394" s="274"/>
    </row>
    <row r="395" spans="1:17" ht="13.5" x14ac:dyDescent="0.25">
      <c r="A395" s="24"/>
      <c r="B395" s="283"/>
      <c r="C395" s="283" t="s">
        <v>75</v>
      </c>
      <c r="D395" s="412"/>
      <c r="E395" s="127"/>
      <c r="F395" s="411"/>
      <c r="G395" s="90"/>
      <c r="H395" s="391">
        <f>D395*H394</f>
        <v>0</v>
      </c>
      <c r="I395" s="394"/>
      <c r="J395" s="356"/>
      <c r="K395" s="582"/>
      <c r="L395" s="598"/>
      <c r="M395" s="274"/>
      <c r="N395" s="274"/>
      <c r="O395" s="274"/>
      <c r="P395" s="274"/>
      <c r="Q395" s="274"/>
    </row>
    <row r="396" spans="1:17" ht="13.5" x14ac:dyDescent="0.25">
      <c r="A396" s="24"/>
      <c r="B396" s="283"/>
      <c r="C396" s="283" t="s">
        <v>76</v>
      </c>
      <c r="D396" s="412"/>
      <c r="E396" s="131"/>
      <c r="F396" s="411"/>
      <c r="G396" s="90"/>
      <c r="H396" s="391">
        <f>(H394+H395)*D396</f>
        <v>0</v>
      </c>
      <c r="I396" s="394"/>
      <c r="J396" s="356"/>
      <c r="K396" s="582"/>
      <c r="L396" s="598"/>
      <c r="M396" s="274"/>
      <c r="N396" s="274"/>
      <c r="O396" s="274"/>
      <c r="P396" s="274"/>
      <c r="Q396" s="274"/>
    </row>
    <row r="397" spans="1:17" ht="13.5" x14ac:dyDescent="0.25">
      <c r="A397" s="24"/>
      <c r="B397" s="283"/>
      <c r="C397" s="292" t="s">
        <v>210</v>
      </c>
      <c r="D397" s="388"/>
      <c r="E397" s="124"/>
      <c r="F397" s="388"/>
      <c r="G397" s="85"/>
      <c r="H397" s="392">
        <f>IF(F397=0,D397*G397,D397*F397*G397)</f>
        <v>0</v>
      </c>
      <c r="I397" s="396">
        <f>SUM(H394:H397)</f>
        <v>0</v>
      </c>
      <c r="J397" s="356"/>
      <c r="K397" s="582"/>
      <c r="L397" s="598"/>
      <c r="M397" s="274"/>
      <c r="N397" s="274"/>
      <c r="O397" s="274"/>
      <c r="P397" s="274"/>
      <c r="Q397" s="274"/>
    </row>
    <row r="398" spans="1:17" ht="13.5" x14ac:dyDescent="0.25">
      <c r="A398" s="25"/>
      <c r="B398" s="279"/>
      <c r="C398" s="279" t="s">
        <v>67</v>
      </c>
      <c r="D398" s="386"/>
      <c r="E398" s="134"/>
      <c r="F398" s="386"/>
      <c r="G398" s="90"/>
      <c r="H398" s="391">
        <f>IF(F398=0,D398*G398,D398*F398*G398)</f>
        <v>0</v>
      </c>
      <c r="I398" s="394"/>
      <c r="J398" s="491"/>
      <c r="K398" s="218"/>
      <c r="L398" s="597"/>
      <c r="M398" s="274"/>
      <c r="N398" s="274"/>
      <c r="O398" s="274"/>
      <c r="P398" s="274"/>
      <c r="Q398" s="274"/>
    </row>
    <row r="399" spans="1:17" ht="13.5" x14ac:dyDescent="0.25">
      <c r="A399" s="24"/>
      <c r="B399" s="283"/>
      <c r="C399" s="283" t="s">
        <v>75</v>
      </c>
      <c r="D399" s="412"/>
      <c r="E399" s="127"/>
      <c r="F399" s="411"/>
      <c r="G399" s="90"/>
      <c r="H399" s="391">
        <f>D399*H398</f>
        <v>0</v>
      </c>
      <c r="I399" s="394"/>
      <c r="J399" s="491"/>
      <c r="K399" s="582"/>
      <c r="L399" s="598"/>
      <c r="M399" s="274"/>
      <c r="N399" s="274"/>
      <c r="O399" s="274"/>
      <c r="P399" s="274"/>
      <c r="Q399" s="274"/>
    </row>
    <row r="400" spans="1:17" ht="13.5" x14ac:dyDescent="0.25">
      <c r="A400" s="24"/>
      <c r="B400" s="283"/>
      <c r="C400" s="283" t="s">
        <v>76</v>
      </c>
      <c r="D400" s="412"/>
      <c r="E400" s="131"/>
      <c r="F400" s="411"/>
      <c r="G400" s="90"/>
      <c r="H400" s="391">
        <f>(H398+H399)*D400</f>
        <v>0</v>
      </c>
      <c r="I400" s="394"/>
      <c r="J400" s="491"/>
      <c r="K400" s="582"/>
      <c r="L400" s="598"/>
      <c r="M400" s="274"/>
      <c r="N400" s="274"/>
      <c r="O400" s="274"/>
      <c r="P400" s="274"/>
      <c r="Q400" s="274"/>
    </row>
    <row r="401" spans="1:17" ht="13.5" x14ac:dyDescent="0.25">
      <c r="A401" s="25"/>
      <c r="B401" s="284"/>
      <c r="C401" s="292" t="s">
        <v>210</v>
      </c>
      <c r="D401" s="388"/>
      <c r="E401" s="124"/>
      <c r="F401" s="388"/>
      <c r="G401" s="85"/>
      <c r="H401" s="392">
        <f>IF(F401=0,D401*G401,D401*F401*G401)</f>
        <v>0</v>
      </c>
      <c r="I401" s="396">
        <f>SUM(H398:H401)</f>
        <v>0</v>
      </c>
      <c r="J401" s="356"/>
      <c r="K401" s="588"/>
      <c r="L401" s="597"/>
      <c r="M401" s="274"/>
      <c r="N401" s="274"/>
      <c r="O401" s="274"/>
      <c r="P401" s="274"/>
      <c r="Q401" s="274"/>
    </row>
    <row r="402" spans="1:17" ht="13.5" x14ac:dyDescent="0.25">
      <c r="A402" s="25"/>
      <c r="B402" s="279"/>
      <c r="C402" s="279" t="s">
        <v>67</v>
      </c>
      <c r="D402" s="386"/>
      <c r="E402" s="134"/>
      <c r="F402" s="386"/>
      <c r="G402" s="90"/>
      <c r="H402" s="391">
        <f>IF(F402=0,D402*G402,D402*F402*G402)</f>
        <v>0</v>
      </c>
      <c r="I402" s="394"/>
      <c r="J402" s="491"/>
      <c r="K402" s="218"/>
      <c r="L402" s="597"/>
      <c r="M402" s="274"/>
      <c r="N402" s="274"/>
      <c r="O402" s="274"/>
      <c r="P402" s="274"/>
      <c r="Q402" s="274"/>
    </row>
    <row r="403" spans="1:17" ht="13.5" x14ac:dyDescent="0.25">
      <c r="A403" s="24"/>
      <c r="B403" s="283"/>
      <c r="C403" s="283" t="s">
        <v>75</v>
      </c>
      <c r="D403" s="412"/>
      <c r="E403" s="127"/>
      <c r="F403" s="411"/>
      <c r="G403" s="90"/>
      <c r="H403" s="391">
        <f>D403*H402</f>
        <v>0</v>
      </c>
      <c r="I403" s="394"/>
      <c r="J403" s="491"/>
      <c r="K403" s="582"/>
      <c r="L403" s="598"/>
      <c r="M403" s="274"/>
      <c r="N403" s="274"/>
      <c r="O403" s="274"/>
      <c r="P403" s="274"/>
      <c r="Q403" s="274"/>
    </row>
    <row r="404" spans="1:17" ht="13.5" x14ac:dyDescent="0.25">
      <c r="A404" s="24"/>
      <c r="B404" s="283"/>
      <c r="C404" s="283" t="s">
        <v>76</v>
      </c>
      <c r="D404" s="412"/>
      <c r="E404" s="131"/>
      <c r="F404" s="411"/>
      <c r="G404" s="90"/>
      <c r="H404" s="391">
        <f>(H402+H403)*D404</f>
        <v>0</v>
      </c>
      <c r="I404" s="394"/>
      <c r="J404" s="491"/>
      <c r="K404" s="582"/>
      <c r="L404" s="598"/>
      <c r="M404" s="274"/>
      <c r="N404" s="274"/>
      <c r="O404" s="274"/>
      <c r="P404" s="274"/>
      <c r="Q404" s="274"/>
    </row>
    <row r="405" spans="1:17" ht="14.25" thickBot="1" x14ac:dyDescent="0.3">
      <c r="A405" s="211"/>
      <c r="B405" s="293"/>
      <c r="C405" s="293" t="s">
        <v>210</v>
      </c>
      <c r="D405" s="456"/>
      <c r="E405" s="135"/>
      <c r="F405" s="456"/>
      <c r="G405" s="88"/>
      <c r="H405" s="443">
        <f>IF(F405=0,D405*G405,D405*F405*G405)</f>
        <v>0</v>
      </c>
      <c r="I405" s="439">
        <f>SUM(H402:H405)</f>
        <v>0</v>
      </c>
      <c r="J405" s="356"/>
      <c r="K405" s="343"/>
      <c r="L405" s="597">
        <f>SUM(I390:I405)</f>
        <v>0</v>
      </c>
      <c r="M405" s="274"/>
      <c r="N405" s="274"/>
      <c r="O405" s="274"/>
      <c r="P405" s="274"/>
      <c r="Q405" s="274"/>
    </row>
    <row r="406" spans="1:17" ht="14.25" thickTop="1" x14ac:dyDescent="0.25">
      <c r="A406" s="211"/>
      <c r="B406" s="279" t="s">
        <v>212</v>
      </c>
      <c r="C406" s="279" t="s">
        <v>213</v>
      </c>
      <c r="D406" s="386"/>
      <c r="E406" s="134"/>
      <c r="F406" s="386"/>
      <c r="G406" s="90"/>
      <c r="H406" s="391">
        <f>IF(F406=0,D406*G406,D406*F406*G406)</f>
        <v>0</v>
      </c>
      <c r="I406" s="394"/>
      <c r="J406" s="491"/>
      <c r="K406" s="588"/>
      <c r="L406" s="597"/>
      <c r="M406" s="274"/>
      <c r="N406" s="274"/>
      <c r="O406" s="274"/>
      <c r="P406" s="274"/>
      <c r="Q406" s="274"/>
    </row>
    <row r="407" spans="1:17" ht="13.5" x14ac:dyDescent="0.25">
      <c r="A407" s="25"/>
      <c r="B407" s="292"/>
      <c r="C407" s="284" t="s">
        <v>76</v>
      </c>
      <c r="D407" s="413"/>
      <c r="E407" s="125"/>
      <c r="F407" s="415"/>
      <c r="G407" s="126"/>
      <c r="H407" s="392">
        <f>H406*D407</f>
        <v>0</v>
      </c>
      <c r="I407" s="396">
        <f>SUM(H406:H407)</f>
        <v>0</v>
      </c>
      <c r="J407" s="356"/>
      <c r="K407" s="588"/>
      <c r="L407" s="597"/>
      <c r="M407" s="274"/>
      <c r="N407" s="274"/>
      <c r="O407" s="274"/>
      <c r="P407" s="274"/>
      <c r="Q407" s="274"/>
    </row>
    <row r="408" spans="1:17" ht="13.5" x14ac:dyDescent="0.25">
      <c r="A408" s="25"/>
      <c r="B408" s="279"/>
      <c r="C408" s="279" t="s">
        <v>213</v>
      </c>
      <c r="D408" s="386"/>
      <c r="E408" s="134"/>
      <c r="F408" s="386"/>
      <c r="G408" s="90"/>
      <c r="H408" s="391">
        <f>IF(F408=0,D408*G408,D408*F408*G408)</f>
        <v>0</v>
      </c>
      <c r="I408" s="394"/>
      <c r="J408" s="491"/>
      <c r="K408" s="588"/>
      <c r="L408" s="597"/>
      <c r="M408" s="274"/>
      <c r="N408" s="274"/>
      <c r="O408" s="274"/>
      <c r="P408" s="274"/>
      <c r="Q408" s="274"/>
    </row>
    <row r="409" spans="1:17" ht="14.25" thickBot="1" x14ac:dyDescent="0.3">
      <c r="A409" s="25"/>
      <c r="B409" s="293"/>
      <c r="C409" s="291" t="s">
        <v>76</v>
      </c>
      <c r="D409" s="434"/>
      <c r="E409" s="132"/>
      <c r="F409" s="440"/>
      <c r="G409" s="133"/>
      <c r="H409" s="443">
        <f>H408*D409</f>
        <v>0</v>
      </c>
      <c r="I409" s="439">
        <f>SUM(H408:H409)</f>
        <v>0</v>
      </c>
      <c r="J409" s="356"/>
      <c r="K409" s="588"/>
      <c r="L409" s="597">
        <f>SUM(I406:I409)</f>
        <v>0</v>
      </c>
      <c r="M409" s="274"/>
      <c r="N409" s="274"/>
      <c r="O409" s="274"/>
      <c r="P409" s="274"/>
      <c r="Q409" s="274"/>
    </row>
    <row r="410" spans="1:17" ht="14.25" thickTop="1" x14ac:dyDescent="0.25">
      <c r="A410" s="211"/>
      <c r="B410" s="279" t="s">
        <v>69</v>
      </c>
      <c r="C410" s="279" t="s">
        <v>213</v>
      </c>
      <c r="D410" s="386"/>
      <c r="E410" s="134"/>
      <c r="F410" s="386"/>
      <c r="G410" s="90"/>
      <c r="H410" s="391">
        <f>IF(F410=0,D410*G410,D410*F410*G410)</f>
        <v>0</v>
      </c>
      <c r="I410" s="394"/>
      <c r="J410" s="491"/>
      <c r="K410" s="265"/>
      <c r="L410" s="597"/>
      <c r="M410" s="274"/>
      <c r="N410" s="274"/>
      <c r="O410" s="274"/>
      <c r="P410" s="274"/>
      <c r="Q410" s="274"/>
    </row>
    <row r="411" spans="1:17" ht="14.25" thickBot="1" x14ac:dyDescent="0.3">
      <c r="A411" s="210"/>
      <c r="B411" s="280"/>
      <c r="C411" s="285" t="s">
        <v>76</v>
      </c>
      <c r="D411" s="414"/>
      <c r="E411" s="129"/>
      <c r="F411" s="389"/>
      <c r="G411" s="89"/>
      <c r="H411" s="393">
        <f>H410*D411</f>
        <v>0</v>
      </c>
      <c r="I411" s="398">
        <f>SUM(H410:H411)</f>
        <v>0</v>
      </c>
      <c r="J411" s="356"/>
      <c r="K411" s="588"/>
      <c r="L411" s="597">
        <f>SUM(I410:I411)</f>
        <v>0</v>
      </c>
      <c r="M411" s="274"/>
      <c r="N411" s="274"/>
      <c r="O411" s="274"/>
      <c r="P411" s="274"/>
      <c r="Q411" s="274"/>
    </row>
    <row r="412" spans="1:17" ht="16.149999999999999" customHeight="1" thickBot="1" x14ac:dyDescent="0.3">
      <c r="A412" s="549"/>
      <c r="B412" s="322" t="s">
        <v>214</v>
      </c>
      <c r="C412" s="280"/>
      <c r="D412" s="123"/>
      <c r="E412" s="123"/>
      <c r="F412" s="123"/>
      <c r="G412" s="82"/>
      <c r="H412" s="363"/>
      <c r="I412" s="510">
        <f>K412</f>
        <v>0</v>
      </c>
      <c r="J412" s="239"/>
      <c r="K412" s="589">
        <f>SUM(L374:L411)</f>
        <v>0</v>
      </c>
      <c r="L412" s="586"/>
      <c r="M412" s="274"/>
      <c r="N412" s="274"/>
      <c r="O412" s="274"/>
      <c r="P412" s="274"/>
      <c r="Q412" s="274"/>
    </row>
    <row r="413" spans="1:17" ht="13.5" x14ac:dyDescent="0.25">
      <c r="A413" s="550"/>
      <c r="B413" s="316"/>
      <c r="C413" s="279"/>
      <c r="D413" s="79"/>
      <c r="E413" s="79"/>
      <c r="F413" s="79"/>
      <c r="G413" s="78"/>
      <c r="H413" s="176"/>
      <c r="I413" s="239"/>
      <c r="J413" s="239"/>
      <c r="K413" s="239"/>
      <c r="L413" s="586"/>
      <c r="M413" s="274"/>
      <c r="N413" s="274"/>
      <c r="O413" s="274"/>
      <c r="P413" s="274"/>
      <c r="Q413" s="274"/>
    </row>
    <row r="414" spans="1:17" ht="15" customHeight="1" x14ac:dyDescent="0.25">
      <c r="A414" s="116" t="s">
        <v>215</v>
      </c>
      <c r="B414" s="325" t="s">
        <v>103</v>
      </c>
      <c r="C414" s="282"/>
      <c r="D414" s="399"/>
      <c r="E414" s="399"/>
      <c r="F414" s="399"/>
      <c r="G414" s="400"/>
      <c r="H414" s="401"/>
      <c r="I414" s="402"/>
      <c r="J414" s="226"/>
      <c r="K414" s="218"/>
      <c r="L414" s="586"/>
      <c r="M414" s="274"/>
      <c r="N414" s="274"/>
      <c r="O414" s="274"/>
      <c r="P414" s="274"/>
      <c r="Q414" s="274"/>
    </row>
    <row r="415" spans="1:17" ht="13.5" x14ac:dyDescent="0.25">
      <c r="A415" s="25"/>
      <c r="B415" s="279" t="s">
        <v>106</v>
      </c>
      <c r="C415" s="278"/>
      <c r="D415" s="387"/>
      <c r="E415" s="79"/>
      <c r="F415" s="387"/>
      <c r="G415" s="78"/>
      <c r="H415" s="391">
        <f t="shared" ref="H415:H443" si="3">IF(F415=0,D415*G415,D415*F415*G415)</f>
        <v>0</v>
      </c>
      <c r="I415" s="613"/>
      <c r="J415" s="492"/>
      <c r="K415" s="218"/>
      <c r="L415" s="586"/>
      <c r="M415" s="274"/>
      <c r="N415" s="274"/>
      <c r="O415" s="274"/>
      <c r="P415" s="274"/>
      <c r="Q415" s="274"/>
    </row>
    <row r="416" spans="1:17" ht="13.5" x14ac:dyDescent="0.25">
      <c r="A416" s="25"/>
      <c r="B416" s="292"/>
      <c r="C416" s="469"/>
      <c r="D416" s="388"/>
      <c r="E416" s="124"/>
      <c r="F416" s="388"/>
      <c r="G416" s="85"/>
      <c r="H416" s="392">
        <f t="shared" si="3"/>
        <v>0</v>
      </c>
      <c r="I416" s="396">
        <f>SUM(H415:H416)</f>
        <v>0</v>
      </c>
      <c r="J416" s="356"/>
      <c r="K416" s="218"/>
      <c r="L416" s="586"/>
      <c r="M416" s="274"/>
      <c r="N416" s="274"/>
      <c r="O416" s="274"/>
      <c r="P416" s="274"/>
      <c r="Q416" s="274"/>
    </row>
    <row r="417" spans="1:17" ht="13.5" x14ac:dyDescent="0.25">
      <c r="A417" s="25"/>
      <c r="B417" s="279" t="s">
        <v>216</v>
      </c>
      <c r="C417" s="278"/>
      <c r="D417" s="387"/>
      <c r="E417" s="79"/>
      <c r="F417" s="387"/>
      <c r="G417" s="78"/>
      <c r="H417" s="391">
        <f t="shared" si="3"/>
        <v>0</v>
      </c>
      <c r="I417" s="613"/>
      <c r="J417" s="492"/>
      <c r="K417" s="218"/>
      <c r="L417" s="586"/>
      <c r="M417" s="274"/>
      <c r="N417" s="274"/>
      <c r="O417" s="274"/>
      <c r="P417" s="274"/>
      <c r="Q417" s="274"/>
    </row>
    <row r="418" spans="1:17" ht="13.5" x14ac:dyDescent="0.25">
      <c r="A418" s="25"/>
      <c r="B418" s="279"/>
      <c r="C418" s="279"/>
      <c r="D418" s="387"/>
      <c r="E418" s="79"/>
      <c r="F418" s="387"/>
      <c r="G418" s="78"/>
      <c r="H418" s="391">
        <f t="shared" si="3"/>
        <v>0</v>
      </c>
      <c r="I418" s="613"/>
      <c r="J418" s="492"/>
      <c r="K418" s="218"/>
      <c r="L418" s="586"/>
      <c r="M418" s="274"/>
      <c r="N418" s="274"/>
      <c r="O418" s="274"/>
      <c r="P418" s="274"/>
      <c r="Q418" s="274"/>
    </row>
    <row r="419" spans="1:17" ht="13.5" x14ac:dyDescent="0.25">
      <c r="A419" s="25"/>
      <c r="B419" s="279"/>
      <c r="C419" s="279"/>
      <c r="D419" s="387"/>
      <c r="E419" s="79"/>
      <c r="F419" s="387"/>
      <c r="G419" s="78"/>
      <c r="H419" s="391">
        <f t="shared" si="3"/>
        <v>0</v>
      </c>
      <c r="I419" s="613"/>
      <c r="J419" s="492"/>
      <c r="K419" s="218"/>
      <c r="L419" s="586"/>
      <c r="M419" s="274"/>
      <c r="N419" s="274"/>
      <c r="O419" s="274"/>
      <c r="P419" s="274"/>
      <c r="Q419" s="274"/>
    </row>
    <row r="420" spans="1:17" ht="13.5" x14ac:dyDescent="0.25">
      <c r="A420" s="25"/>
      <c r="B420" s="279"/>
      <c r="C420" s="279"/>
      <c r="D420" s="387"/>
      <c r="E420" s="79"/>
      <c r="F420" s="387"/>
      <c r="G420" s="78"/>
      <c r="H420" s="391">
        <f t="shared" si="3"/>
        <v>0</v>
      </c>
      <c r="I420" s="613"/>
      <c r="J420" s="492"/>
      <c r="K420" s="218"/>
      <c r="L420" s="586"/>
      <c r="M420" s="274"/>
      <c r="N420" s="274"/>
      <c r="O420" s="274"/>
      <c r="P420" s="274"/>
      <c r="Q420" s="274"/>
    </row>
    <row r="421" spans="1:17" ht="13.5" x14ac:dyDescent="0.25">
      <c r="A421" s="25"/>
      <c r="B421" s="292"/>
      <c r="C421" s="469"/>
      <c r="D421" s="388"/>
      <c r="E421" s="124"/>
      <c r="F421" s="388"/>
      <c r="G421" s="85"/>
      <c r="H421" s="392">
        <f t="shared" si="3"/>
        <v>0</v>
      </c>
      <c r="I421" s="396">
        <f>SUM(H417:H421)</f>
        <v>0</v>
      </c>
      <c r="J421" s="356"/>
      <c r="K421" s="218"/>
      <c r="L421" s="586"/>
      <c r="M421" s="274"/>
      <c r="N421" s="274"/>
      <c r="O421" s="274"/>
      <c r="P421" s="274"/>
      <c r="Q421" s="274"/>
    </row>
    <row r="422" spans="1:17" ht="13.5" x14ac:dyDescent="0.25">
      <c r="A422" s="25"/>
      <c r="B422" s="279" t="s">
        <v>217</v>
      </c>
      <c r="C422" s="278"/>
      <c r="D422" s="387"/>
      <c r="E422" s="79"/>
      <c r="F422" s="387"/>
      <c r="G422" s="78"/>
      <c r="H422" s="391">
        <f t="shared" si="3"/>
        <v>0</v>
      </c>
      <c r="I422" s="394"/>
      <c r="J422" s="491"/>
      <c r="K422" s="218"/>
      <c r="L422" s="586"/>
      <c r="M422" s="274"/>
      <c r="N422" s="274"/>
      <c r="O422" s="274"/>
      <c r="P422" s="274"/>
      <c r="Q422" s="274"/>
    </row>
    <row r="423" spans="1:17" ht="13.5" x14ac:dyDescent="0.25">
      <c r="A423" s="25"/>
      <c r="B423" s="292"/>
      <c r="C423" s="479"/>
      <c r="D423" s="388"/>
      <c r="E423" s="124"/>
      <c r="F423" s="388"/>
      <c r="G423" s="85"/>
      <c r="H423" s="392">
        <f t="shared" si="3"/>
        <v>0</v>
      </c>
      <c r="I423" s="396">
        <f>SUM(H422:H423)</f>
        <v>0</v>
      </c>
      <c r="J423" s="356"/>
      <c r="K423" s="218"/>
      <c r="L423" s="586"/>
      <c r="M423" s="274"/>
      <c r="N423" s="274"/>
      <c r="O423" s="274"/>
      <c r="P423" s="274"/>
      <c r="Q423" s="274"/>
    </row>
    <row r="424" spans="1:17" ht="13.5" x14ac:dyDescent="0.25">
      <c r="A424" s="25"/>
      <c r="B424" s="279" t="s">
        <v>218</v>
      </c>
      <c r="C424" s="279" t="s">
        <v>219</v>
      </c>
      <c r="D424" s="387"/>
      <c r="E424" s="79"/>
      <c r="F424" s="387"/>
      <c r="G424" s="78"/>
      <c r="H424" s="391">
        <f t="shared" si="3"/>
        <v>0</v>
      </c>
      <c r="I424" s="613"/>
      <c r="J424" s="492"/>
      <c r="K424" s="588"/>
      <c r="L424" s="586"/>
      <c r="M424" s="274"/>
      <c r="N424" s="274"/>
      <c r="O424" s="274"/>
      <c r="P424" s="274"/>
      <c r="Q424" s="274"/>
    </row>
    <row r="425" spans="1:17" ht="13.5" x14ac:dyDescent="0.25">
      <c r="A425" s="25"/>
      <c r="B425" s="307"/>
      <c r="C425" s="292" t="s">
        <v>220</v>
      </c>
      <c r="D425" s="388"/>
      <c r="E425" s="124"/>
      <c r="F425" s="388"/>
      <c r="G425" s="85"/>
      <c r="H425" s="392">
        <f t="shared" si="3"/>
        <v>0</v>
      </c>
      <c r="I425" s="396">
        <f>SUM(H424:H425)</f>
        <v>0</v>
      </c>
      <c r="J425" s="356"/>
      <c r="K425" s="588"/>
      <c r="L425" s="586"/>
      <c r="M425" s="274"/>
      <c r="N425" s="274"/>
      <c r="O425" s="274"/>
      <c r="P425" s="274"/>
      <c r="Q425" s="274"/>
    </row>
    <row r="426" spans="1:17" ht="13.5" x14ac:dyDescent="0.25">
      <c r="A426" s="25"/>
      <c r="B426" s="279" t="s">
        <v>105</v>
      </c>
      <c r="C426" s="279" t="s">
        <v>219</v>
      </c>
      <c r="D426" s="387"/>
      <c r="E426" s="79" t="s">
        <v>221</v>
      </c>
      <c r="F426" s="387"/>
      <c r="G426" s="78"/>
      <c r="H426" s="391">
        <f t="shared" si="3"/>
        <v>0</v>
      </c>
      <c r="I426" s="613"/>
      <c r="J426" s="492"/>
      <c r="K426" s="588"/>
      <c r="L426" s="586"/>
      <c r="M426" s="274"/>
      <c r="N426" s="274"/>
      <c r="O426" s="274"/>
      <c r="P426" s="274"/>
      <c r="Q426" s="274"/>
    </row>
    <row r="427" spans="1:17" ht="13.5" x14ac:dyDescent="0.25">
      <c r="A427" s="25"/>
      <c r="B427" s="307"/>
      <c r="C427" s="292" t="s">
        <v>220</v>
      </c>
      <c r="D427" s="388"/>
      <c r="E427" s="124"/>
      <c r="F427" s="388"/>
      <c r="G427" s="85"/>
      <c r="H427" s="392">
        <f t="shared" si="3"/>
        <v>0</v>
      </c>
      <c r="I427" s="396">
        <f>SUM(H426:H427)</f>
        <v>0</v>
      </c>
      <c r="J427" s="356"/>
      <c r="K427" s="588"/>
      <c r="L427" s="586"/>
      <c r="M427" s="274"/>
      <c r="N427" s="274"/>
      <c r="O427" s="274"/>
      <c r="P427" s="274"/>
      <c r="Q427" s="274"/>
    </row>
    <row r="428" spans="1:17" ht="13.5" x14ac:dyDescent="0.25">
      <c r="A428" s="25"/>
      <c r="B428" s="279" t="s">
        <v>109</v>
      </c>
      <c r="C428" s="279" t="s">
        <v>219</v>
      </c>
      <c r="D428" s="387"/>
      <c r="E428" s="79"/>
      <c r="F428" s="387"/>
      <c r="G428" s="78"/>
      <c r="H428" s="391">
        <f t="shared" si="3"/>
        <v>0</v>
      </c>
      <c r="I428" s="613"/>
      <c r="J428" s="492"/>
      <c r="K428" s="588"/>
      <c r="L428" s="586"/>
      <c r="M428" s="274"/>
      <c r="N428" s="274"/>
      <c r="O428" s="274"/>
      <c r="P428" s="274"/>
      <c r="Q428" s="274"/>
    </row>
    <row r="429" spans="1:17" ht="13.5" x14ac:dyDescent="0.25">
      <c r="A429" s="25"/>
      <c r="B429" s="307"/>
      <c r="C429" s="292" t="s">
        <v>220</v>
      </c>
      <c r="D429" s="388"/>
      <c r="E429" s="124"/>
      <c r="F429" s="388"/>
      <c r="G429" s="85"/>
      <c r="H429" s="392">
        <f t="shared" si="3"/>
        <v>0</v>
      </c>
      <c r="I429" s="396">
        <f>SUM(H428:H429)</f>
        <v>0</v>
      </c>
      <c r="J429" s="356"/>
      <c r="K429" s="588"/>
      <c r="L429" s="586"/>
      <c r="M429" s="274"/>
      <c r="N429" s="274"/>
      <c r="O429" s="274"/>
      <c r="P429" s="274"/>
      <c r="Q429" s="274"/>
    </row>
    <row r="430" spans="1:17" ht="13.5" x14ac:dyDescent="0.25">
      <c r="A430" s="25"/>
      <c r="B430" s="279" t="s">
        <v>222</v>
      </c>
      <c r="C430" s="278"/>
      <c r="D430" s="386"/>
      <c r="E430" s="134" t="s">
        <v>223</v>
      </c>
      <c r="F430" s="386"/>
      <c r="G430" s="136"/>
      <c r="H430" s="391">
        <f t="shared" si="3"/>
        <v>0</v>
      </c>
      <c r="I430" s="394"/>
      <c r="J430" s="491"/>
      <c r="K430" s="588"/>
      <c r="L430" s="586"/>
      <c r="M430" s="274"/>
      <c r="N430" s="274"/>
      <c r="O430" s="274"/>
      <c r="P430" s="274"/>
      <c r="Q430" s="274"/>
    </row>
    <row r="431" spans="1:17" ht="13.5" x14ac:dyDescent="0.25">
      <c r="A431" s="25"/>
      <c r="B431" s="292"/>
      <c r="C431" s="292"/>
      <c r="D431" s="388"/>
      <c r="E431" s="124" t="s">
        <v>223</v>
      </c>
      <c r="F431" s="388"/>
      <c r="G431" s="137"/>
      <c r="H431" s="392">
        <f t="shared" si="3"/>
        <v>0</v>
      </c>
      <c r="I431" s="396">
        <f>SUM(H430:H431)</f>
        <v>0</v>
      </c>
      <c r="J431" s="356"/>
      <c r="K431" s="588"/>
      <c r="L431" s="586"/>
      <c r="M431" s="274"/>
      <c r="N431" s="274"/>
      <c r="O431" s="274"/>
      <c r="P431" s="274"/>
      <c r="Q431" s="274"/>
    </row>
    <row r="432" spans="1:17" ht="13.5" x14ac:dyDescent="0.25">
      <c r="A432" s="25"/>
      <c r="B432" s="279" t="s">
        <v>224</v>
      </c>
      <c r="C432" s="278"/>
      <c r="D432" s="387"/>
      <c r="E432" s="79"/>
      <c r="F432" s="387"/>
      <c r="G432" s="78"/>
      <c r="H432" s="391">
        <f t="shared" si="3"/>
        <v>0</v>
      </c>
      <c r="I432" s="613"/>
      <c r="J432" s="492"/>
      <c r="K432" s="588"/>
      <c r="L432" s="586"/>
      <c r="M432" s="274"/>
      <c r="N432" s="274"/>
      <c r="O432" s="274"/>
      <c r="P432" s="274"/>
      <c r="Q432" s="274"/>
    </row>
    <row r="433" spans="1:17" ht="13.5" x14ac:dyDescent="0.25">
      <c r="A433" s="25"/>
      <c r="B433" s="292"/>
      <c r="C433" s="296"/>
      <c r="D433" s="388"/>
      <c r="E433" s="124"/>
      <c r="F433" s="388"/>
      <c r="G433" s="85"/>
      <c r="H433" s="392">
        <f t="shared" si="3"/>
        <v>0</v>
      </c>
      <c r="I433" s="396">
        <f>SUM(H432:H433)</f>
        <v>0</v>
      </c>
      <c r="J433" s="356"/>
      <c r="K433" s="588"/>
      <c r="L433" s="586"/>
      <c r="M433" s="274"/>
      <c r="N433" s="274"/>
      <c r="O433" s="274"/>
      <c r="P433" s="274"/>
      <c r="Q433" s="274"/>
    </row>
    <row r="434" spans="1:17" ht="13.5" x14ac:dyDescent="0.25">
      <c r="A434" s="25"/>
      <c r="B434" s="279" t="s">
        <v>225</v>
      </c>
      <c r="C434" s="278"/>
      <c r="D434" s="387"/>
      <c r="E434" s="79"/>
      <c r="F434" s="387"/>
      <c r="G434" s="78"/>
      <c r="H434" s="391">
        <f t="shared" si="3"/>
        <v>0</v>
      </c>
      <c r="I434" s="613"/>
      <c r="J434" s="492"/>
      <c r="K434" s="218"/>
      <c r="L434" s="219"/>
      <c r="M434" s="274"/>
      <c r="N434" s="274"/>
      <c r="O434" s="274"/>
      <c r="P434" s="274"/>
      <c r="Q434" s="274"/>
    </row>
    <row r="435" spans="1:17" ht="13.5" x14ac:dyDescent="0.25">
      <c r="A435" s="25"/>
      <c r="B435" s="292"/>
      <c r="C435" s="296"/>
      <c r="D435" s="388"/>
      <c r="E435" s="124"/>
      <c r="F435" s="388"/>
      <c r="G435" s="85"/>
      <c r="H435" s="392">
        <f t="shared" si="3"/>
        <v>0</v>
      </c>
      <c r="I435" s="396">
        <f>SUM(H434:H435)</f>
        <v>0</v>
      </c>
      <c r="J435" s="356"/>
      <c r="K435" s="218"/>
      <c r="L435" s="219"/>
      <c r="M435" s="274"/>
      <c r="N435" s="274"/>
      <c r="O435" s="274"/>
      <c r="P435" s="274"/>
      <c r="Q435" s="274"/>
    </row>
    <row r="436" spans="1:17" ht="13.5" x14ac:dyDescent="0.25">
      <c r="A436" s="24"/>
      <c r="B436" s="279" t="s">
        <v>226</v>
      </c>
      <c r="C436" s="278"/>
      <c r="D436" s="387"/>
      <c r="E436" s="79"/>
      <c r="F436" s="387"/>
      <c r="G436" s="78"/>
      <c r="H436" s="391">
        <f t="shared" si="3"/>
        <v>0</v>
      </c>
      <c r="I436" s="613"/>
      <c r="J436" s="492"/>
      <c r="K436" s="218"/>
      <c r="L436" s="219"/>
      <c r="M436" s="274"/>
      <c r="N436" s="274"/>
      <c r="O436" s="274"/>
      <c r="P436" s="274"/>
      <c r="Q436" s="274"/>
    </row>
    <row r="437" spans="1:17" ht="13.5" x14ac:dyDescent="0.25">
      <c r="A437" s="24"/>
      <c r="B437" s="292"/>
      <c r="C437" s="296"/>
      <c r="D437" s="388"/>
      <c r="E437" s="124"/>
      <c r="F437" s="388"/>
      <c r="G437" s="85"/>
      <c r="H437" s="392">
        <f t="shared" si="3"/>
        <v>0</v>
      </c>
      <c r="I437" s="396">
        <f>SUM(H436:H437)</f>
        <v>0</v>
      </c>
      <c r="J437" s="356"/>
      <c r="K437" s="218"/>
      <c r="L437" s="219"/>
      <c r="M437" s="274"/>
      <c r="N437" s="274"/>
      <c r="O437" s="274"/>
      <c r="P437" s="274"/>
      <c r="Q437" s="274"/>
    </row>
    <row r="438" spans="1:17" ht="13.5" x14ac:dyDescent="0.25">
      <c r="A438" s="24"/>
      <c r="B438" s="279" t="s">
        <v>108</v>
      </c>
      <c r="C438" s="278"/>
      <c r="D438" s="387"/>
      <c r="E438" s="79"/>
      <c r="F438" s="387"/>
      <c r="G438" s="78"/>
      <c r="H438" s="391">
        <f t="shared" si="3"/>
        <v>0</v>
      </c>
      <c r="I438" s="613"/>
      <c r="J438" s="492"/>
      <c r="K438" s="218"/>
      <c r="L438" s="219"/>
      <c r="M438" s="274"/>
      <c r="N438" s="274"/>
      <c r="O438" s="274"/>
      <c r="P438" s="274"/>
      <c r="Q438" s="274"/>
    </row>
    <row r="439" spans="1:17" ht="13.5" x14ac:dyDescent="0.25">
      <c r="A439" s="24"/>
      <c r="B439" s="292"/>
      <c r="C439" s="296"/>
      <c r="D439" s="388"/>
      <c r="E439" s="124"/>
      <c r="F439" s="388"/>
      <c r="G439" s="85"/>
      <c r="H439" s="392">
        <f t="shared" si="3"/>
        <v>0</v>
      </c>
      <c r="I439" s="396">
        <f>SUM(H438:H439)</f>
        <v>0</v>
      </c>
      <c r="J439" s="356"/>
      <c r="K439" s="218"/>
      <c r="L439" s="219"/>
      <c r="M439" s="274"/>
      <c r="N439" s="274"/>
      <c r="O439" s="274"/>
      <c r="P439" s="274"/>
      <c r="Q439" s="274"/>
    </row>
    <row r="440" spans="1:17" ht="13.5" x14ac:dyDescent="0.25">
      <c r="A440" s="24"/>
      <c r="B440" s="279" t="s">
        <v>227</v>
      </c>
      <c r="C440" s="278"/>
      <c r="D440" s="387"/>
      <c r="E440" s="79"/>
      <c r="F440" s="387"/>
      <c r="G440" s="78"/>
      <c r="H440" s="391">
        <f t="shared" si="3"/>
        <v>0</v>
      </c>
      <c r="I440" s="613"/>
      <c r="J440" s="492"/>
      <c r="K440" s="218"/>
      <c r="L440" s="219"/>
      <c r="M440" s="274"/>
      <c r="N440" s="274"/>
      <c r="O440" s="274"/>
      <c r="P440" s="274"/>
      <c r="Q440" s="274"/>
    </row>
    <row r="441" spans="1:17" ht="13.5" x14ac:dyDescent="0.25">
      <c r="A441" s="24"/>
      <c r="B441" s="292"/>
      <c r="C441" s="296"/>
      <c r="D441" s="388"/>
      <c r="E441" s="124"/>
      <c r="F441" s="388"/>
      <c r="G441" s="85"/>
      <c r="H441" s="392">
        <f t="shared" si="3"/>
        <v>0</v>
      </c>
      <c r="I441" s="396">
        <f>SUM(H440:H441)</f>
        <v>0</v>
      </c>
      <c r="J441" s="356"/>
      <c r="K441" s="218"/>
      <c r="L441" s="219"/>
      <c r="M441" s="274"/>
      <c r="N441" s="274"/>
      <c r="O441" s="274"/>
      <c r="P441" s="274"/>
      <c r="Q441" s="274"/>
    </row>
    <row r="442" spans="1:17" ht="15.6" customHeight="1" x14ac:dyDescent="0.25">
      <c r="A442" s="24"/>
      <c r="B442" s="279" t="s">
        <v>69</v>
      </c>
      <c r="C442" s="278"/>
      <c r="D442" s="387"/>
      <c r="E442" s="79"/>
      <c r="F442" s="387"/>
      <c r="G442" s="78"/>
      <c r="H442" s="391">
        <f t="shared" si="3"/>
        <v>0</v>
      </c>
      <c r="I442" s="613"/>
      <c r="J442" s="492"/>
      <c r="K442" s="338"/>
      <c r="L442" s="590"/>
      <c r="M442" s="274"/>
      <c r="N442" s="274"/>
      <c r="O442" s="274"/>
      <c r="P442" s="274"/>
      <c r="Q442" s="274"/>
    </row>
    <row r="443" spans="1:17" ht="14.25" thickBot="1" x14ac:dyDescent="0.3">
      <c r="A443" s="212"/>
      <c r="B443" s="285"/>
      <c r="C443" s="285"/>
      <c r="D443" s="389"/>
      <c r="E443" s="130"/>
      <c r="F443" s="389"/>
      <c r="G443" s="457"/>
      <c r="H443" s="393">
        <f t="shared" si="3"/>
        <v>0</v>
      </c>
      <c r="I443" s="398">
        <f>SUM(H442:H443)</f>
        <v>0</v>
      </c>
      <c r="J443" s="356"/>
      <c r="K443" s="218"/>
      <c r="L443" s="219"/>
      <c r="M443" s="274"/>
      <c r="N443" s="274"/>
      <c r="O443" s="274"/>
      <c r="P443" s="274"/>
      <c r="Q443" s="274"/>
    </row>
    <row r="444" spans="1:17" ht="16.149999999999999" customHeight="1" thickBot="1" x14ac:dyDescent="0.3">
      <c r="A444" s="549"/>
      <c r="B444" s="322" t="s">
        <v>111</v>
      </c>
      <c r="C444" s="281"/>
      <c r="D444" s="458"/>
      <c r="E444" s="458"/>
      <c r="F444" s="458"/>
      <c r="G444" s="459"/>
      <c r="H444" s="363"/>
      <c r="I444" s="433">
        <f>K444</f>
        <v>0</v>
      </c>
      <c r="J444" s="506"/>
      <c r="K444" s="589">
        <f>SUM(I415:I443)</f>
        <v>0</v>
      </c>
      <c r="L444" s="219"/>
      <c r="M444" s="274"/>
      <c r="N444" s="274"/>
      <c r="O444" s="274"/>
      <c r="P444" s="274"/>
      <c r="Q444" s="274"/>
    </row>
    <row r="445" spans="1:17" ht="13.5" x14ac:dyDescent="0.25">
      <c r="A445" s="550"/>
      <c r="B445" s="316"/>
      <c r="C445" s="278"/>
      <c r="D445" s="121"/>
      <c r="E445" s="121"/>
      <c r="F445" s="121"/>
      <c r="G445" s="83"/>
      <c r="H445" s="176"/>
      <c r="I445" s="361"/>
      <c r="J445" s="361"/>
      <c r="K445" s="239"/>
      <c r="L445" s="219"/>
      <c r="M445" s="274"/>
      <c r="N445" s="274"/>
      <c r="O445" s="274"/>
      <c r="P445" s="274"/>
      <c r="Q445" s="274"/>
    </row>
    <row r="446" spans="1:17" ht="15" customHeight="1" x14ac:dyDescent="0.25">
      <c r="A446" s="115" t="s">
        <v>228</v>
      </c>
      <c r="B446" s="325" t="s">
        <v>229</v>
      </c>
      <c r="C446" s="282"/>
      <c r="D446" s="399"/>
      <c r="E446" s="399"/>
      <c r="F446" s="399"/>
      <c r="G446" s="400"/>
      <c r="H446" s="401"/>
      <c r="I446" s="402"/>
      <c r="J446" s="226"/>
      <c r="K446" s="218"/>
      <c r="L446" s="219"/>
      <c r="M446" s="274"/>
      <c r="N446" s="274"/>
      <c r="O446" s="274"/>
      <c r="P446" s="274"/>
      <c r="Q446" s="274"/>
    </row>
    <row r="447" spans="1:17" ht="13.5" x14ac:dyDescent="0.25">
      <c r="A447" s="24"/>
      <c r="B447" s="279" t="s">
        <v>230</v>
      </c>
      <c r="C447" s="278"/>
      <c r="D447" s="387"/>
      <c r="E447" s="79"/>
      <c r="F447" s="387"/>
      <c r="G447" s="78"/>
      <c r="H447" s="405">
        <f t="shared" ref="H447:H464" si="4">IF(F447=0,D447*G447,D447*F447*G447)</f>
        <v>0</v>
      </c>
      <c r="I447" s="613"/>
      <c r="J447" s="492"/>
      <c r="K447" s="218"/>
      <c r="L447" s="219"/>
      <c r="M447" s="274"/>
      <c r="N447" s="274"/>
      <c r="O447" s="274"/>
      <c r="P447" s="274"/>
      <c r="Q447" s="274"/>
    </row>
    <row r="448" spans="1:17" ht="13.5" x14ac:dyDescent="0.25">
      <c r="A448" s="25"/>
      <c r="B448" s="292"/>
      <c r="C448" s="469"/>
      <c r="D448" s="388"/>
      <c r="E448" s="124"/>
      <c r="F448" s="388"/>
      <c r="G448" s="85"/>
      <c r="H448" s="406">
        <f t="shared" si="4"/>
        <v>0</v>
      </c>
      <c r="I448" s="396">
        <f>SUM(H447:H448)</f>
        <v>0</v>
      </c>
      <c r="J448" s="356"/>
      <c r="K448" s="218"/>
      <c r="L448" s="219"/>
      <c r="M448" s="274"/>
      <c r="N448" s="274"/>
      <c r="O448" s="274"/>
      <c r="P448" s="274"/>
      <c r="Q448" s="274"/>
    </row>
    <row r="449" spans="1:17" ht="13.5" x14ac:dyDescent="0.25">
      <c r="A449" s="25"/>
      <c r="B449" s="279" t="s">
        <v>231</v>
      </c>
      <c r="C449" s="278"/>
      <c r="D449" s="387"/>
      <c r="E449" s="79"/>
      <c r="F449" s="387"/>
      <c r="G449" s="78"/>
      <c r="H449" s="405">
        <f t="shared" si="4"/>
        <v>0</v>
      </c>
      <c r="I449" s="613"/>
      <c r="J449" s="492"/>
      <c r="K449" s="588"/>
      <c r="L449" s="586"/>
      <c r="M449" s="274"/>
      <c r="N449" s="274"/>
      <c r="O449" s="274"/>
      <c r="P449" s="274"/>
      <c r="Q449" s="274"/>
    </row>
    <row r="450" spans="1:17" ht="13.5" x14ac:dyDescent="0.25">
      <c r="A450" s="25"/>
      <c r="B450" s="295"/>
      <c r="C450" s="469"/>
      <c r="D450" s="388"/>
      <c r="E450" s="124"/>
      <c r="F450" s="388"/>
      <c r="G450" s="85"/>
      <c r="H450" s="406">
        <f t="shared" si="4"/>
        <v>0</v>
      </c>
      <c r="I450" s="396">
        <f>SUM(H449:H450)</f>
        <v>0</v>
      </c>
      <c r="J450" s="356"/>
      <c r="K450" s="588"/>
      <c r="L450" s="586"/>
      <c r="M450" s="274"/>
      <c r="N450" s="274"/>
      <c r="O450" s="274"/>
      <c r="P450" s="274"/>
      <c r="Q450" s="274"/>
    </row>
    <row r="451" spans="1:17" ht="13.5" x14ac:dyDescent="0.25">
      <c r="A451" s="25"/>
      <c r="B451" s="279" t="s">
        <v>232</v>
      </c>
      <c r="C451" s="279"/>
      <c r="D451" s="387"/>
      <c r="E451" s="79"/>
      <c r="F451" s="387"/>
      <c r="G451" s="78"/>
      <c r="H451" s="405">
        <f t="shared" si="4"/>
        <v>0</v>
      </c>
      <c r="I451" s="613"/>
      <c r="J451" s="492"/>
      <c r="K451" s="588"/>
      <c r="L451" s="586"/>
      <c r="M451" s="274"/>
      <c r="N451" s="274"/>
      <c r="O451" s="274"/>
      <c r="P451" s="274"/>
      <c r="Q451" s="274"/>
    </row>
    <row r="452" spans="1:17" ht="13.5" x14ac:dyDescent="0.25">
      <c r="A452" s="25"/>
      <c r="B452" s="295"/>
      <c r="C452" s="469"/>
      <c r="D452" s="388"/>
      <c r="E452" s="124"/>
      <c r="F452" s="388"/>
      <c r="G452" s="85"/>
      <c r="H452" s="406">
        <f t="shared" si="4"/>
        <v>0</v>
      </c>
      <c r="I452" s="396">
        <f>SUM(H451:H452)</f>
        <v>0</v>
      </c>
      <c r="J452" s="356"/>
      <c r="K452" s="588"/>
      <c r="L452" s="586"/>
      <c r="M452" s="274"/>
      <c r="N452" s="274"/>
      <c r="O452" s="274"/>
      <c r="P452" s="274"/>
      <c r="Q452" s="274"/>
    </row>
    <row r="453" spans="1:17" ht="13.5" x14ac:dyDescent="0.25">
      <c r="A453" s="25"/>
      <c r="B453" s="279" t="s">
        <v>233</v>
      </c>
      <c r="C453" s="279"/>
      <c r="D453" s="387"/>
      <c r="E453" s="79"/>
      <c r="F453" s="387"/>
      <c r="G453" s="78"/>
      <c r="H453" s="405">
        <f t="shared" si="4"/>
        <v>0</v>
      </c>
      <c r="I453" s="613"/>
      <c r="J453" s="492"/>
      <c r="K453" s="588"/>
      <c r="L453" s="586"/>
      <c r="M453" s="274"/>
      <c r="N453" s="274"/>
      <c r="O453" s="274"/>
      <c r="P453" s="274"/>
      <c r="Q453" s="274"/>
    </row>
    <row r="454" spans="1:17" ht="13.5" x14ac:dyDescent="0.25">
      <c r="A454" s="25"/>
      <c r="B454" s="295"/>
      <c r="C454" s="469"/>
      <c r="D454" s="388"/>
      <c r="E454" s="124"/>
      <c r="F454" s="388"/>
      <c r="G454" s="85"/>
      <c r="H454" s="406">
        <f t="shared" si="4"/>
        <v>0</v>
      </c>
      <c r="I454" s="396">
        <f>SUM(H453:H454)</f>
        <v>0</v>
      </c>
      <c r="J454" s="356"/>
      <c r="K454" s="588"/>
      <c r="L454" s="586"/>
      <c r="M454" s="274"/>
      <c r="N454" s="274"/>
      <c r="O454" s="274"/>
      <c r="P454" s="274"/>
      <c r="Q454" s="274"/>
    </row>
    <row r="455" spans="1:17" ht="13.5" x14ac:dyDescent="0.25">
      <c r="A455" s="25"/>
      <c r="B455" s="279" t="s">
        <v>234</v>
      </c>
      <c r="C455" s="279"/>
      <c r="D455" s="387"/>
      <c r="E455" s="79"/>
      <c r="F455" s="387"/>
      <c r="G455" s="78"/>
      <c r="H455" s="405">
        <f t="shared" si="4"/>
        <v>0</v>
      </c>
      <c r="I455" s="613"/>
      <c r="J455" s="492"/>
      <c r="K455" s="218"/>
      <c r="L455" s="219"/>
      <c r="M455" s="274"/>
      <c r="N455" s="274"/>
      <c r="O455" s="274"/>
      <c r="P455" s="274"/>
      <c r="Q455" s="274"/>
    </row>
    <row r="456" spans="1:17" ht="13.5" x14ac:dyDescent="0.25">
      <c r="A456" s="25"/>
      <c r="B456" s="292"/>
      <c r="C456" s="292"/>
      <c r="D456" s="388"/>
      <c r="E456" s="124"/>
      <c r="F456" s="388"/>
      <c r="G456" s="85"/>
      <c r="H456" s="406">
        <f t="shared" si="4"/>
        <v>0</v>
      </c>
      <c r="I456" s="614">
        <f>SUM(H455:H456)</f>
        <v>0</v>
      </c>
      <c r="J456" s="356"/>
      <c r="K456" s="218"/>
      <c r="L456" s="219"/>
      <c r="M456" s="274"/>
      <c r="N456" s="274"/>
      <c r="O456" s="274"/>
      <c r="P456" s="274"/>
      <c r="Q456" s="274"/>
    </row>
    <row r="457" spans="1:17" ht="13.5" x14ac:dyDescent="0.25">
      <c r="A457" s="25"/>
      <c r="B457" s="279" t="s">
        <v>197</v>
      </c>
      <c r="C457" s="279"/>
      <c r="D457" s="387"/>
      <c r="E457" s="79"/>
      <c r="F457" s="387"/>
      <c r="G457" s="78"/>
      <c r="H457" s="405">
        <f t="shared" si="4"/>
        <v>0</v>
      </c>
      <c r="I457" s="613"/>
      <c r="J457" s="492"/>
      <c r="K457" s="218"/>
      <c r="L457" s="219"/>
      <c r="M457" s="274"/>
      <c r="N457" s="274"/>
      <c r="O457" s="274"/>
      <c r="P457" s="274"/>
      <c r="Q457" s="274"/>
    </row>
    <row r="458" spans="1:17" ht="13.5" x14ac:dyDescent="0.25">
      <c r="A458" s="25"/>
      <c r="B458" s="292"/>
      <c r="C458" s="292"/>
      <c r="D458" s="388"/>
      <c r="E458" s="124"/>
      <c r="F458" s="388"/>
      <c r="G458" s="85"/>
      <c r="H458" s="406">
        <f t="shared" si="4"/>
        <v>0</v>
      </c>
      <c r="I458" s="396">
        <f>SUM(H457:H458)</f>
        <v>0</v>
      </c>
      <c r="J458" s="356"/>
      <c r="K458" s="218"/>
      <c r="L458" s="219"/>
      <c r="M458" s="274"/>
      <c r="N458" s="274"/>
      <c r="O458" s="274"/>
      <c r="P458" s="274"/>
      <c r="Q458" s="274"/>
    </row>
    <row r="459" spans="1:17" ht="13.5" x14ac:dyDescent="0.25">
      <c r="A459" s="24"/>
      <c r="B459" s="279" t="s">
        <v>227</v>
      </c>
      <c r="C459" s="279"/>
      <c r="D459" s="387"/>
      <c r="E459" s="79"/>
      <c r="F459" s="387"/>
      <c r="G459" s="78"/>
      <c r="H459" s="405">
        <f t="shared" si="4"/>
        <v>0</v>
      </c>
      <c r="I459" s="613"/>
      <c r="J459" s="492"/>
      <c r="K459" s="218"/>
      <c r="L459" s="219"/>
      <c r="M459" s="274"/>
      <c r="N459" s="274"/>
      <c r="O459" s="274"/>
      <c r="P459" s="274"/>
      <c r="Q459" s="274"/>
    </row>
    <row r="460" spans="1:17" ht="13.5" x14ac:dyDescent="0.25">
      <c r="A460" s="24"/>
      <c r="B460" s="292"/>
      <c r="C460" s="292"/>
      <c r="D460" s="388"/>
      <c r="E460" s="124"/>
      <c r="F460" s="388"/>
      <c r="G460" s="85"/>
      <c r="H460" s="406">
        <f t="shared" si="4"/>
        <v>0</v>
      </c>
      <c r="I460" s="396">
        <f>SUM(H459:H460)</f>
        <v>0</v>
      </c>
      <c r="J460" s="356"/>
      <c r="K460" s="218"/>
      <c r="L460" s="219"/>
      <c r="M460" s="274"/>
      <c r="N460" s="274"/>
      <c r="O460" s="274"/>
      <c r="P460" s="274"/>
      <c r="Q460" s="274"/>
    </row>
    <row r="461" spans="1:17" ht="13.5" x14ac:dyDescent="0.25">
      <c r="A461" s="24"/>
      <c r="B461" s="279" t="s">
        <v>235</v>
      </c>
      <c r="C461" s="278"/>
      <c r="D461" s="387"/>
      <c r="E461" s="79"/>
      <c r="F461" s="387"/>
      <c r="G461" s="78"/>
      <c r="H461" s="405">
        <f t="shared" si="4"/>
        <v>0</v>
      </c>
      <c r="I461" s="613"/>
      <c r="J461" s="492"/>
      <c r="K461" s="218"/>
      <c r="L461" s="219"/>
      <c r="M461" s="274"/>
      <c r="N461" s="274"/>
      <c r="O461" s="274"/>
      <c r="P461" s="274"/>
      <c r="Q461" s="274"/>
    </row>
    <row r="462" spans="1:17" ht="13.5" x14ac:dyDescent="0.25">
      <c r="A462" s="24"/>
      <c r="B462" s="292"/>
      <c r="C462" s="296"/>
      <c r="D462" s="388"/>
      <c r="E462" s="124"/>
      <c r="F462" s="388"/>
      <c r="G462" s="85"/>
      <c r="H462" s="406">
        <f t="shared" si="4"/>
        <v>0</v>
      </c>
      <c r="I462" s="396">
        <f>SUM(H461:H462)</f>
        <v>0</v>
      </c>
      <c r="J462" s="356"/>
      <c r="K462" s="218"/>
      <c r="L462" s="219"/>
      <c r="M462" s="274"/>
      <c r="N462" s="274"/>
      <c r="O462" s="274"/>
      <c r="P462" s="274"/>
      <c r="Q462" s="274"/>
    </row>
    <row r="463" spans="1:17" ht="15.6" customHeight="1" x14ac:dyDescent="0.25">
      <c r="A463" s="24"/>
      <c r="B463" s="279" t="s">
        <v>69</v>
      </c>
      <c r="C463" s="278"/>
      <c r="D463" s="387"/>
      <c r="E463" s="79"/>
      <c r="F463" s="387"/>
      <c r="G463" s="78"/>
      <c r="H463" s="405">
        <f t="shared" si="4"/>
        <v>0</v>
      </c>
      <c r="I463" s="613"/>
      <c r="J463" s="492"/>
      <c r="K463" s="218"/>
      <c r="L463" s="590"/>
      <c r="M463" s="274"/>
      <c r="N463" s="274"/>
      <c r="O463" s="274"/>
      <c r="P463" s="274"/>
      <c r="Q463" s="274"/>
    </row>
    <row r="464" spans="1:17" ht="13.5" customHeight="1" thickBot="1" x14ac:dyDescent="0.3">
      <c r="A464" s="212"/>
      <c r="B464" s="285"/>
      <c r="C464" s="285"/>
      <c r="D464" s="404"/>
      <c r="E464" s="123"/>
      <c r="F464" s="404"/>
      <c r="G464" s="427"/>
      <c r="H464" s="407">
        <f t="shared" si="4"/>
        <v>0</v>
      </c>
      <c r="I464" s="398">
        <f>SUM(H463:H464)</f>
        <v>0</v>
      </c>
      <c r="J464" s="356"/>
      <c r="K464" s="265"/>
      <c r="L464" s="590"/>
      <c r="M464" s="274"/>
      <c r="N464" s="274"/>
      <c r="O464" s="274"/>
      <c r="P464" s="274"/>
      <c r="Q464" s="274"/>
    </row>
    <row r="465" spans="1:17" ht="16.149999999999999" customHeight="1" thickBot="1" x14ac:dyDescent="0.3">
      <c r="A465" s="549"/>
      <c r="B465" s="322" t="s">
        <v>236</v>
      </c>
      <c r="C465" s="281"/>
      <c r="D465" s="458"/>
      <c r="E465" s="458"/>
      <c r="F465" s="458"/>
      <c r="G465" s="459"/>
      <c r="H465" s="255"/>
      <c r="I465" s="498">
        <f>K465</f>
        <v>0</v>
      </c>
      <c r="J465" s="511"/>
      <c r="K465" s="589">
        <f>SUM(I446:I464)</f>
        <v>0</v>
      </c>
      <c r="L465" s="219"/>
      <c r="M465" s="274"/>
      <c r="N465" s="274"/>
      <c r="O465" s="274"/>
      <c r="P465" s="274"/>
      <c r="Q465" s="274"/>
    </row>
    <row r="466" spans="1:17" ht="13.5" x14ac:dyDescent="0.25">
      <c r="A466" s="550"/>
      <c r="B466" s="316"/>
      <c r="C466" s="278"/>
      <c r="D466" s="121"/>
      <c r="E466" s="121"/>
      <c r="F466" s="121"/>
      <c r="G466" s="83"/>
      <c r="H466" s="176"/>
      <c r="I466" s="364"/>
      <c r="J466" s="364"/>
      <c r="K466" s="239"/>
      <c r="L466" s="219"/>
      <c r="M466" s="274"/>
      <c r="N466" s="274"/>
      <c r="O466" s="274"/>
      <c r="P466" s="274"/>
      <c r="Q466" s="274"/>
    </row>
    <row r="467" spans="1:17" ht="15" customHeight="1" x14ac:dyDescent="0.25">
      <c r="A467" s="115" t="s">
        <v>237</v>
      </c>
      <c r="B467" s="316" t="s">
        <v>238</v>
      </c>
      <c r="C467" s="278"/>
      <c r="D467" s="399"/>
      <c r="E467" s="399"/>
      <c r="F467" s="399"/>
      <c r="G467" s="400"/>
      <c r="H467" s="401"/>
      <c r="I467" s="402"/>
      <c r="J467" s="226"/>
      <c r="K467" s="591"/>
      <c r="L467" s="219"/>
      <c r="M467" s="274"/>
      <c r="N467" s="274"/>
      <c r="O467" s="274"/>
      <c r="P467" s="274"/>
      <c r="Q467" s="274"/>
    </row>
    <row r="468" spans="1:17" ht="13.5" x14ac:dyDescent="0.25">
      <c r="A468" s="24"/>
      <c r="B468" s="279" t="s">
        <v>198</v>
      </c>
      <c r="C468" s="278"/>
      <c r="D468" s="387"/>
      <c r="E468" s="79"/>
      <c r="F468" s="387"/>
      <c r="G468" s="78"/>
      <c r="H468" s="405">
        <f t="shared" ref="H468:H479" si="5">IF(F468=0,D468*G468,D468*F468*G468)</f>
        <v>0</v>
      </c>
      <c r="I468" s="615"/>
      <c r="J468" s="492"/>
      <c r="K468" s="218"/>
      <c r="L468" s="219"/>
      <c r="M468" s="274"/>
      <c r="N468" s="274"/>
      <c r="O468" s="274"/>
      <c r="P468" s="274"/>
      <c r="Q468" s="274"/>
    </row>
    <row r="469" spans="1:17" ht="13.5" x14ac:dyDescent="0.25">
      <c r="A469" s="25"/>
      <c r="B469" s="295"/>
      <c r="C469" s="469"/>
      <c r="D469" s="388"/>
      <c r="E469" s="124"/>
      <c r="F469" s="388"/>
      <c r="G469" s="85"/>
      <c r="H469" s="406">
        <f t="shared" si="5"/>
        <v>0</v>
      </c>
      <c r="I469" s="453">
        <f>SUM(H468:H469)</f>
        <v>0</v>
      </c>
      <c r="J469" s="356"/>
      <c r="K469" s="218"/>
      <c r="L469" s="219"/>
      <c r="M469" s="274"/>
      <c r="N469" s="274"/>
      <c r="O469" s="274"/>
      <c r="P469" s="274"/>
      <c r="Q469" s="274"/>
    </row>
    <row r="470" spans="1:17" ht="13.5" x14ac:dyDescent="0.25">
      <c r="A470" s="25"/>
      <c r="B470" s="279" t="s">
        <v>234</v>
      </c>
      <c r="C470" s="279"/>
      <c r="D470" s="387"/>
      <c r="E470" s="79"/>
      <c r="F470" s="387"/>
      <c r="G470" s="78"/>
      <c r="H470" s="405">
        <f t="shared" si="5"/>
        <v>0</v>
      </c>
      <c r="I470" s="615"/>
      <c r="J470" s="492"/>
      <c r="K470" s="218"/>
      <c r="L470" s="219"/>
      <c r="M470" s="274"/>
      <c r="N470" s="274"/>
      <c r="O470" s="274"/>
      <c r="P470" s="274"/>
      <c r="Q470" s="274"/>
    </row>
    <row r="471" spans="1:17" ht="13.5" x14ac:dyDescent="0.25">
      <c r="A471" s="25"/>
      <c r="B471" s="292"/>
      <c r="C471" s="292"/>
      <c r="D471" s="388"/>
      <c r="E471" s="124"/>
      <c r="F471" s="388"/>
      <c r="G471" s="85"/>
      <c r="H471" s="406">
        <f t="shared" si="5"/>
        <v>0</v>
      </c>
      <c r="I471" s="453">
        <f>SUM(H470:H471)</f>
        <v>0</v>
      </c>
      <c r="J471" s="356"/>
      <c r="K471" s="218"/>
      <c r="L471" s="219"/>
      <c r="M471" s="274"/>
      <c r="N471" s="274"/>
      <c r="O471" s="274"/>
      <c r="P471" s="274"/>
      <c r="Q471" s="274"/>
    </row>
    <row r="472" spans="1:17" ht="13.5" x14ac:dyDescent="0.25">
      <c r="A472" s="24"/>
      <c r="B472" s="279" t="s">
        <v>239</v>
      </c>
      <c r="C472" s="279"/>
      <c r="D472" s="387"/>
      <c r="E472" s="79"/>
      <c r="F472" s="387"/>
      <c r="G472" s="78"/>
      <c r="H472" s="405">
        <f t="shared" si="5"/>
        <v>0</v>
      </c>
      <c r="I472" s="615"/>
      <c r="J472" s="492"/>
      <c r="K472" s="218"/>
      <c r="L472" s="219"/>
      <c r="M472" s="274"/>
      <c r="N472" s="274"/>
      <c r="O472" s="274"/>
      <c r="P472" s="274"/>
      <c r="Q472" s="274"/>
    </row>
    <row r="473" spans="1:17" ht="13.5" x14ac:dyDescent="0.25">
      <c r="A473" s="24"/>
      <c r="B473" s="292"/>
      <c r="C473" s="292"/>
      <c r="D473" s="388"/>
      <c r="E473" s="124"/>
      <c r="F473" s="388"/>
      <c r="G473" s="85"/>
      <c r="H473" s="406">
        <f t="shared" si="5"/>
        <v>0</v>
      </c>
      <c r="I473" s="453">
        <f>SUM(H472:H473)</f>
        <v>0</v>
      </c>
      <c r="J473" s="356"/>
      <c r="K473" s="218"/>
      <c r="L473" s="219"/>
      <c r="M473" s="274"/>
      <c r="N473" s="274"/>
      <c r="O473" s="274"/>
      <c r="P473" s="274"/>
      <c r="Q473" s="274"/>
    </row>
    <row r="474" spans="1:17" ht="13.5" x14ac:dyDescent="0.25">
      <c r="A474" s="24"/>
      <c r="B474" s="279" t="s">
        <v>227</v>
      </c>
      <c r="C474" s="278"/>
      <c r="D474" s="387"/>
      <c r="E474" s="79"/>
      <c r="F474" s="387"/>
      <c r="G474" s="78"/>
      <c r="H474" s="405">
        <f t="shared" si="5"/>
        <v>0</v>
      </c>
      <c r="I474" s="615"/>
      <c r="J474" s="492"/>
      <c r="K474" s="218"/>
      <c r="L474" s="219"/>
      <c r="M474" s="274"/>
      <c r="N474" s="274"/>
      <c r="O474" s="274"/>
      <c r="P474" s="274"/>
      <c r="Q474" s="274"/>
    </row>
    <row r="475" spans="1:17" ht="13.5" x14ac:dyDescent="0.25">
      <c r="A475" s="24"/>
      <c r="B475" s="292"/>
      <c r="C475" s="296"/>
      <c r="D475" s="388"/>
      <c r="E475" s="124"/>
      <c r="F475" s="388"/>
      <c r="G475" s="85"/>
      <c r="H475" s="406">
        <f t="shared" si="5"/>
        <v>0</v>
      </c>
      <c r="I475" s="453">
        <f>SUM(H474:H475)</f>
        <v>0</v>
      </c>
      <c r="J475" s="356"/>
      <c r="K475" s="218"/>
      <c r="L475" s="219"/>
      <c r="M475" s="274"/>
      <c r="N475" s="274"/>
      <c r="O475" s="274"/>
      <c r="P475" s="274"/>
      <c r="Q475" s="274"/>
    </row>
    <row r="476" spans="1:17" ht="13.5" x14ac:dyDescent="0.25">
      <c r="A476" s="24"/>
      <c r="B476" s="279" t="s">
        <v>240</v>
      </c>
      <c r="C476" s="278"/>
      <c r="D476" s="387"/>
      <c r="E476" s="79"/>
      <c r="F476" s="387"/>
      <c r="G476" s="78"/>
      <c r="H476" s="405">
        <f t="shared" si="5"/>
        <v>0</v>
      </c>
      <c r="I476" s="615"/>
      <c r="J476" s="492"/>
      <c r="K476" s="218"/>
      <c r="L476" s="219"/>
      <c r="M476" s="274"/>
      <c r="N476" s="274"/>
      <c r="O476" s="274"/>
      <c r="P476" s="274"/>
      <c r="Q476" s="274"/>
    </row>
    <row r="477" spans="1:17" ht="13.5" x14ac:dyDescent="0.25">
      <c r="A477" s="24"/>
      <c r="B477" s="292"/>
      <c r="C477" s="296"/>
      <c r="D477" s="388"/>
      <c r="E477" s="124"/>
      <c r="F477" s="388"/>
      <c r="G477" s="85"/>
      <c r="H477" s="406">
        <f t="shared" si="5"/>
        <v>0</v>
      </c>
      <c r="I477" s="453">
        <f>SUM(H476:H477)</f>
        <v>0</v>
      </c>
      <c r="J477" s="356"/>
      <c r="K477" s="218"/>
      <c r="L477" s="219"/>
      <c r="M477" s="274"/>
      <c r="N477" s="274"/>
      <c r="O477" s="274"/>
      <c r="P477" s="274"/>
      <c r="Q477" s="274"/>
    </row>
    <row r="478" spans="1:17" ht="15.6" customHeight="1" x14ac:dyDescent="0.25">
      <c r="A478" s="24"/>
      <c r="B478" s="279" t="s">
        <v>69</v>
      </c>
      <c r="C478" s="278"/>
      <c r="D478" s="387"/>
      <c r="E478" s="79"/>
      <c r="F478" s="387"/>
      <c r="G478" s="78"/>
      <c r="H478" s="405">
        <f t="shared" si="5"/>
        <v>0</v>
      </c>
      <c r="I478" s="615"/>
      <c r="J478" s="492"/>
      <c r="K478" s="218"/>
      <c r="L478" s="219"/>
      <c r="M478" s="274"/>
      <c r="N478" s="274"/>
      <c r="O478" s="274"/>
      <c r="P478" s="274"/>
      <c r="Q478" s="274"/>
    </row>
    <row r="479" spans="1:17" ht="14.25" thickBot="1" x14ac:dyDescent="0.3">
      <c r="A479" s="212"/>
      <c r="B479" s="285"/>
      <c r="C479" s="285"/>
      <c r="D479" s="389"/>
      <c r="E479" s="130"/>
      <c r="F479" s="389"/>
      <c r="G479" s="89"/>
      <c r="H479" s="407">
        <f t="shared" si="5"/>
        <v>0</v>
      </c>
      <c r="I479" s="429">
        <f>SUM(H478:H479)</f>
        <v>0</v>
      </c>
      <c r="J479" s="356"/>
      <c r="K479" s="265"/>
      <c r="L479" s="219"/>
      <c r="M479" s="274"/>
      <c r="N479" s="274"/>
      <c r="O479" s="274"/>
      <c r="P479" s="274"/>
      <c r="Q479" s="274"/>
    </row>
    <row r="480" spans="1:17" ht="16.149999999999999" customHeight="1" thickBot="1" x14ac:dyDescent="0.3">
      <c r="A480" s="549"/>
      <c r="B480" s="322" t="s">
        <v>241</v>
      </c>
      <c r="C480" s="281"/>
      <c r="D480" s="138"/>
      <c r="E480" s="138"/>
      <c r="F480" s="138"/>
      <c r="G480" s="92"/>
      <c r="H480" s="363"/>
      <c r="I480" s="512">
        <f>K480</f>
        <v>0</v>
      </c>
      <c r="J480" s="511"/>
      <c r="K480" s="589">
        <f>SUM(I468:I479)</f>
        <v>0</v>
      </c>
      <c r="L480" s="219"/>
      <c r="M480" s="274"/>
      <c r="N480" s="274"/>
      <c r="O480" s="274"/>
      <c r="P480" s="274"/>
      <c r="Q480" s="274"/>
    </row>
    <row r="481" spans="1:17" ht="13.5" x14ac:dyDescent="0.25">
      <c r="A481" s="550"/>
      <c r="B481" s="316"/>
      <c r="C481" s="278"/>
      <c r="D481" s="121"/>
      <c r="E481" s="121"/>
      <c r="F481" s="121"/>
      <c r="G481" s="83"/>
      <c r="H481" s="176"/>
      <c r="I481" s="364"/>
      <c r="J481" s="364"/>
      <c r="K481" s="239"/>
      <c r="L481" s="219"/>
      <c r="M481" s="274"/>
      <c r="N481" s="274"/>
      <c r="O481" s="274"/>
      <c r="P481" s="274"/>
      <c r="Q481" s="274"/>
    </row>
    <row r="482" spans="1:17" ht="15" customHeight="1" x14ac:dyDescent="0.25">
      <c r="A482" s="115" t="s">
        <v>242</v>
      </c>
      <c r="B482" s="316" t="s">
        <v>243</v>
      </c>
      <c r="C482" s="279"/>
      <c r="D482" s="399"/>
      <c r="E482" s="399"/>
      <c r="F482" s="399"/>
      <c r="G482" s="400"/>
      <c r="H482" s="401"/>
      <c r="I482" s="402"/>
      <c r="J482" s="226"/>
      <c r="K482" s="218"/>
      <c r="L482" s="219"/>
      <c r="M482" s="274"/>
      <c r="N482" s="274"/>
      <c r="O482" s="274"/>
      <c r="P482" s="274"/>
      <c r="Q482" s="274"/>
    </row>
    <row r="483" spans="1:17" ht="13.5" x14ac:dyDescent="0.25">
      <c r="A483" s="24"/>
      <c r="B483" s="279" t="s">
        <v>244</v>
      </c>
      <c r="C483" s="278"/>
      <c r="D483" s="387"/>
      <c r="E483" s="79"/>
      <c r="F483" s="387"/>
      <c r="G483" s="78"/>
      <c r="H483" s="405">
        <f t="shared" ref="H483:H490" si="6">IF(F483=0,D483*G483,D483*F483*G483)</f>
        <v>0</v>
      </c>
      <c r="I483" s="616"/>
      <c r="J483" s="494"/>
      <c r="K483" s="218"/>
      <c r="L483" s="219"/>
      <c r="M483" s="274"/>
      <c r="N483" s="274"/>
      <c r="O483" s="274"/>
      <c r="P483" s="274"/>
      <c r="Q483" s="274"/>
    </row>
    <row r="484" spans="1:17" ht="13.5" x14ac:dyDescent="0.25">
      <c r="A484" s="25"/>
      <c r="B484" s="292"/>
      <c r="C484" s="296"/>
      <c r="D484" s="388"/>
      <c r="E484" s="124"/>
      <c r="F484" s="388"/>
      <c r="G484" s="85"/>
      <c r="H484" s="406">
        <f t="shared" si="6"/>
        <v>0</v>
      </c>
      <c r="I484" s="396">
        <f>SUM(H483:H484)</f>
        <v>0</v>
      </c>
      <c r="J484" s="495"/>
      <c r="K484" s="218"/>
      <c r="L484" s="219"/>
      <c r="M484" s="274"/>
      <c r="N484" s="274"/>
      <c r="O484" s="274"/>
      <c r="P484" s="274"/>
      <c r="Q484" s="274"/>
    </row>
    <row r="485" spans="1:17" ht="13.5" x14ac:dyDescent="0.25">
      <c r="A485" s="24"/>
      <c r="B485" s="279" t="s">
        <v>245</v>
      </c>
      <c r="C485" s="278"/>
      <c r="D485" s="387"/>
      <c r="E485" s="79"/>
      <c r="F485" s="387"/>
      <c r="G485" s="78"/>
      <c r="H485" s="405">
        <f t="shared" si="6"/>
        <v>0</v>
      </c>
      <c r="I485" s="613"/>
      <c r="J485" s="494"/>
      <c r="K485" s="218"/>
      <c r="L485" s="219"/>
      <c r="M485" s="274"/>
      <c r="N485" s="274"/>
      <c r="O485" s="274"/>
      <c r="P485" s="274"/>
      <c r="Q485" s="274"/>
    </row>
    <row r="486" spans="1:17" ht="13.5" x14ac:dyDescent="0.25">
      <c r="A486" s="25"/>
      <c r="B486" s="292"/>
      <c r="C486" s="296"/>
      <c r="D486" s="388"/>
      <c r="E486" s="124"/>
      <c r="F486" s="388"/>
      <c r="G486" s="85"/>
      <c r="H486" s="406">
        <f t="shared" si="6"/>
        <v>0</v>
      </c>
      <c r="I486" s="396">
        <f>SUM(H485:H486)</f>
        <v>0</v>
      </c>
      <c r="J486" s="495"/>
      <c r="K486" s="218"/>
      <c r="L486" s="219"/>
      <c r="M486" s="274"/>
      <c r="N486" s="274"/>
      <c r="O486" s="274"/>
      <c r="P486" s="274"/>
      <c r="Q486" s="274"/>
    </row>
    <row r="487" spans="1:17" ht="13.5" x14ac:dyDescent="0.25">
      <c r="A487" s="24"/>
      <c r="B487" s="279" t="s">
        <v>240</v>
      </c>
      <c r="C487" s="278"/>
      <c r="D487" s="387"/>
      <c r="E487" s="79"/>
      <c r="F487" s="387"/>
      <c r="G487" s="78"/>
      <c r="H487" s="405">
        <f t="shared" si="6"/>
        <v>0</v>
      </c>
      <c r="I487" s="613"/>
      <c r="J487" s="494"/>
      <c r="K487" s="218"/>
      <c r="L487" s="219"/>
      <c r="M487" s="274"/>
      <c r="N487" s="274"/>
      <c r="O487" s="274"/>
      <c r="P487" s="274"/>
      <c r="Q487" s="274"/>
    </row>
    <row r="488" spans="1:17" ht="13.5" x14ac:dyDescent="0.25">
      <c r="A488" s="24"/>
      <c r="B488" s="292"/>
      <c r="C488" s="296"/>
      <c r="D488" s="388"/>
      <c r="E488" s="124"/>
      <c r="F488" s="388"/>
      <c r="G488" s="85"/>
      <c r="H488" s="406">
        <f t="shared" si="6"/>
        <v>0</v>
      </c>
      <c r="I488" s="396">
        <f>SUM(H487:H488)</f>
        <v>0</v>
      </c>
      <c r="J488" s="495"/>
      <c r="K488" s="218"/>
      <c r="L488" s="219"/>
      <c r="M488" s="274"/>
      <c r="N488" s="274"/>
      <c r="O488" s="274"/>
      <c r="P488" s="274"/>
      <c r="Q488" s="274"/>
    </row>
    <row r="489" spans="1:17" ht="15.6" customHeight="1" x14ac:dyDescent="0.25">
      <c r="A489" s="24"/>
      <c r="B489" s="279" t="s">
        <v>69</v>
      </c>
      <c r="C489" s="278"/>
      <c r="D489" s="387"/>
      <c r="E489" s="79"/>
      <c r="F489" s="387"/>
      <c r="G489" s="78"/>
      <c r="H489" s="405">
        <f t="shared" si="6"/>
        <v>0</v>
      </c>
      <c r="I489" s="613"/>
      <c r="J489" s="494"/>
      <c r="K489" s="218"/>
      <c r="L489" s="590"/>
      <c r="M489" s="274"/>
      <c r="N489" s="274"/>
      <c r="O489" s="274"/>
      <c r="P489" s="274"/>
      <c r="Q489" s="274"/>
    </row>
    <row r="490" spans="1:17" ht="14.25" thickBot="1" x14ac:dyDescent="0.3">
      <c r="A490" s="212"/>
      <c r="B490" s="280"/>
      <c r="C490" s="281"/>
      <c r="D490" s="404"/>
      <c r="E490" s="123"/>
      <c r="F490" s="404"/>
      <c r="G490" s="82"/>
      <c r="H490" s="407">
        <f t="shared" si="6"/>
        <v>0</v>
      </c>
      <c r="I490" s="398">
        <f>SUM(H489:H490)</f>
        <v>0</v>
      </c>
      <c r="J490" s="495"/>
      <c r="K490" s="265"/>
      <c r="L490" s="587"/>
      <c r="M490" s="274"/>
      <c r="N490" s="274"/>
      <c r="O490" s="274"/>
      <c r="P490" s="274"/>
      <c r="Q490" s="274"/>
    </row>
    <row r="491" spans="1:17" ht="16.149999999999999" customHeight="1" thickBot="1" x14ac:dyDescent="0.3">
      <c r="A491" s="549"/>
      <c r="B491" s="322" t="s">
        <v>246</v>
      </c>
      <c r="C491" s="281"/>
      <c r="D491" s="138"/>
      <c r="E491" s="138"/>
      <c r="F491" s="138"/>
      <c r="G491" s="92"/>
      <c r="H491" s="363"/>
      <c r="I491" s="512">
        <f>K491</f>
        <v>0</v>
      </c>
      <c r="J491" s="511"/>
      <c r="K491" s="589">
        <f>SUM(I483:I490)</f>
        <v>0</v>
      </c>
      <c r="L491" s="586"/>
      <c r="M491" s="274"/>
      <c r="N491" s="274"/>
      <c r="O491" s="274"/>
      <c r="P491" s="274"/>
      <c r="Q491" s="274"/>
    </row>
    <row r="492" spans="1:17" ht="13.5" x14ac:dyDescent="0.25">
      <c r="A492" s="550"/>
      <c r="B492" s="316"/>
      <c r="C492" s="278"/>
      <c r="D492" s="121"/>
      <c r="E492" s="121"/>
      <c r="F492" s="121"/>
      <c r="G492" s="83"/>
      <c r="H492" s="176"/>
      <c r="I492" s="364"/>
      <c r="J492" s="364"/>
      <c r="K492" s="239"/>
      <c r="L492" s="586"/>
      <c r="M492" s="274"/>
      <c r="N492" s="274"/>
      <c r="O492" s="274"/>
      <c r="P492" s="274"/>
      <c r="Q492" s="274"/>
    </row>
    <row r="493" spans="1:17" ht="15" customHeight="1" x14ac:dyDescent="0.25">
      <c r="A493" s="115" t="s">
        <v>247</v>
      </c>
      <c r="B493" s="325" t="s">
        <v>248</v>
      </c>
      <c r="C493" s="282"/>
      <c r="D493" s="399"/>
      <c r="E493" s="399"/>
      <c r="F493" s="399"/>
      <c r="G493" s="400"/>
      <c r="H493" s="401"/>
      <c r="I493" s="402"/>
      <c r="J493" s="226"/>
      <c r="K493" s="227"/>
      <c r="L493" s="586"/>
      <c r="M493" s="274"/>
      <c r="N493" s="274"/>
      <c r="O493" s="274"/>
      <c r="P493" s="274"/>
      <c r="Q493" s="274"/>
    </row>
    <row r="494" spans="1:17" ht="13.5" x14ac:dyDescent="0.25">
      <c r="A494" s="25"/>
      <c r="B494" s="283" t="s">
        <v>249</v>
      </c>
      <c r="C494" s="282"/>
      <c r="D494" s="387"/>
      <c r="E494" s="79"/>
      <c r="F494" s="387"/>
      <c r="G494" s="78"/>
      <c r="H494" s="391">
        <f t="shared" ref="H494:H523" si="7">IF(F494=0,D494*G494,D494*F494*G494)</f>
        <v>0</v>
      </c>
      <c r="I494" s="613"/>
      <c r="J494" s="492"/>
      <c r="K494" s="588"/>
      <c r="L494" s="586"/>
      <c r="M494" s="274"/>
      <c r="N494" s="274"/>
      <c r="O494" s="274"/>
      <c r="P494" s="274"/>
      <c r="Q494" s="274"/>
    </row>
    <row r="495" spans="1:17" ht="13.5" x14ac:dyDescent="0.25">
      <c r="A495" s="25"/>
      <c r="B495" s="284"/>
      <c r="C495" s="480"/>
      <c r="D495" s="388"/>
      <c r="E495" s="124"/>
      <c r="F495" s="388"/>
      <c r="G495" s="85"/>
      <c r="H495" s="392">
        <f t="shared" si="7"/>
        <v>0</v>
      </c>
      <c r="I495" s="396">
        <f>SUM(H494:H495)</f>
        <v>0</v>
      </c>
      <c r="J495" s="356"/>
      <c r="K495" s="588"/>
      <c r="L495" s="586"/>
      <c r="M495" s="274"/>
      <c r="N495" s="274"/>
      <c r="O495" s="274"/>
      <c r="P495" s="274"/>
      <c r="Q495" s="274"/>
    </row>
    <row r="496" spans="1:17" ht="13.5" x14ac:dyDescent="0.25">
      <c r="A496" s="25"/>
      <c r="B496" s="283" t="s">
        <v>250</v>
      </c>
      <c r="C496" s="282"/>
      <c r="D496" s="387"/>
      <c r="E496" s="79"/>
      <c r="F496" s="387"/>
      <c r="G496" s="78"/>
      <c r="H496" s="391">
        <f t="shared" si="7"/>
        <v>0</v>
      </c>
      <c r="I496" s="613"/>
      <c r="J496" s="492"/>
      <c r="K496" s="588"/>
      <c r="L496" s="586"/>
      <c r="M496" s="274"/>
      <c r="N496" s="274"/>
      <c r="O496" s="274"/>
      <c r="P496" s="274"/>
      <c r="Q496" s="274"/>
    </row>
    <row r="497" spans="1:17" ht="13.5" x14ac:dyDescent="0.25">
      <c r="A497" s="25"/>
      <c r="B497" s="284"/>
      <c r="C497" s="480"/>
      <c r="D497" s="388"/>
      <c r="E497" s="124"/>
      <c r="F497" s="388"/>
      <c r="G497" s="85"/>
      <c r="H497" s="392">
        <f t="shared" si="7"/>
        <v>0</v>
      </c>
      <c r="I497" s="396">
        <f>SUM(H496:H497)</f>
        <v>0</v>
      </c>
      <c r="J497" s="356"/>
      <c r="K497" s="588"/>
      <c r="L497" s="586"/>
      <c r="M497" s="274"/>
      <c r="N497" s="274"/>
      <c r="O497" s="274"/>
      <c r="P497" s="274"/>
      <c r="Q497" s="274"/>
    </row>
    <row r="498" spans="1:17" ht="13.5" x14ac:dyDescent="0.25">
      <c r="A498" s="25"/>
      <c r="B498" s="279" t="s">
        <v>251</v>
      </c>
      <c r="C498" s="279"/>
      <c r="D498" s="387"/>
      <c r="E498" s="79"/>
      <c r="F498" s="387"/>
      <c r="G498" s="78"/>
      <c r="H498" s="391">
        <f t="shared" si="7"/>
        <v>0</v>
      </c>
      <c r="I498" s="613"/>
      <c r="J498" s="492"/>
      <c r="K498" s="588"/>
      <c r="L498" s="586"/>
      <c r="M498" s="274"/>
      <c r="N498" s="274"/>
      <c r="O498" s="274"/>
      <c r="P498" s="274"/>
      <c r="Q498" s="274"/>
    </row>
    <row r="499" spans="1:17" ht="13.5" x14ac:dyDescent="0.25">
      <c r="A499" s="25"/>
      <c r="B499" s="292"/>
      <c r="C499" s="292"/>
      <c r="D499" s="388"/>
      <c r="E499" s="124"/>
      <c r="F499" s="388"/>
      <c r="G499" s="85"/>
      <c r="H499" s="392">
        <f t="shared" si="7"/>
        <v>0</v>
      </c>
      <c r="I499" s="396">
        <f>SUM(H498:H499)</f>
        <v>0</v>
      </c>
      <c r="J499" s="356"/>
      <c r="K499" s="588"/>
      <c r="L499" s="586"/>
      <c r="M499" s="274"/>
      <c r="N499" s="274"/>
      <c r="O499" s="274"/>
      <c r="P499" s="274"/>
      <c r="Q499" s="274"/>
    </row>
    <row r="500" spans="1:17" ht="13.5" x14ac:dyDescent="0.25">
      <c r="A500" s="25"/>
      <c r="B500" s="279" t="s">
        <v>252</v>
      </c>
      <c r="C500" s="279"/>
      <c r="D500" s="387"/>
      <c r="E500" s="79"/>
      <c r="F500" s="387"/>
      <c r="G500" s="78"/>
      <c r="H500" s="391">
        <f t="shared" si="7"/>
        <v>0</v>
      </c>
      <c r="I500" s="613"/>
      <c r="J500" s="492"/>
      <c r="K500" s="588"/>
      <c r="L500" s="586"/>
      <c r="M500" s="274"/>
      <c r="N500" s="274"/>
      <c r="O500" s="274"/>
      <c r="P500" s="274"/>
      <c r="Q500" s="274"/>
    </row>
    <row r="501" spans="1:17" ht="13.5" x14ac:dyDescent="0.25">
      <c r="A501" s="25"/>
      <c r="B501" s="292"/>
      <c r="C501" s="292"/>
      <c r="D501" s="388"/>
      <c r="E501" s="124"/>
      <c r="F501" s="388"/>
      <c r="G501" s="85"/>
      <c r="H501" s="392">
        <f t="shared" si="7"/>
        <v>0</v>
      </c>
      <c r="I501" s="396">
        <f>SUM(H500:H501)</f>
        <v>0</v>
      </c>
      <c r="J501" s="356"/>
      <c r="K501" s="588"/>
      <c r="L501" s="586"/>
      <c r="M501" s="274"/>
      <c r="N501" s="274"/>
      <c r="O501" s="274"/>
      <c r="P501" s="274"/>
      <c r="Q501" s="274"/>
    </row>
    <row r="502" spans="1:17" ht="13.5" x14ac:dyDescent="0.25">
      <c r="A502" s="25"/>
      <c r="B502" s="279" t="s">
        <v>253</v>
      </c>
      <c r="C502" s="279"/>
      <c r="D502" s="387"/>
      <c r="E502" s="79"/>
      <c r="F502" s="387"/>
      <c r="G502" s="78"/>
      <c r="H502" s="391">
        <f t="shared" si="7"/>
        <v>0</v>
      </c>
      <c r="I502" s="613"/>
      <c r="J502" s="492"/>
      <c r="K502" s="588"/>
      <c r="L502" s="586"/>
      <c r="M502" s="274"/>
      <c r="N502" s="274"/>
      <c r="O502" s="274"/>
      <c r="P502" s="274"/>
      <c r="Q502" s="274"/>
    </row>
    <row r="503" spans="1:17" ht="13.5" x14ac:dyDescent="0.25">
      <c r="A503" s="25"/>
      <c r="B503" s="292"/>
      <c r="C503" s="292"/>
      <c r="D503" s="388"/>
      <c r="E503" s="124"/>
      <c r="F503" s="388"/>
      <c r="G503" s="85"/>
      <c r="H503" s="392">
        <f t="shared" si="7"/>
        <v>0</v>
      </c>
      <c r="I503" s="396">
        <f>SUM(H502:H503)</f>
        <v>0</v>
      </c>
      <c r="J503" s="356"/>
      <c r="K503" s="588"/>
      <c r="L503" s="586"/>
      <c r="M503" s="274"/>
      <c r="N503" s="274"/>
      <c r="O503" s="274"/>
      <c r="P503" s="274"/>
      <c r="Q503" s="274"/>
    </row>
    <row r="504" spans="1:17" ht="13.5" x14ac:dyDescent="0.25">
      <c r="A504" s="25"/>
      <c r="B504" s="279" t="s">
        <v>254</v>
      </c>
      <c r="C504" s="279"/>
      <c r="D504" s="387"/>
      <c r="E504" s="79"/>
      <c r="F504" s="387"/>
      <c r="G504" s="78"/>
      <c r="H504" s="391">
        <f t="shared" si="7"/>
        <v>0</v>
      </c>
      <c r="I504" s="613"/>
      <c r="J504" s="492"/>
      <c r="K504" s="588"/>
      <c r="L504" s="219"/>
      <c r="M504" s="274"/>
      <c r="N504" s="274"/>
      <c r="O504" s="274"/>
      <c r="P504" s="274"/>
      <c r="Q504" s="274"/>
    </row>
    <row r="505" spans="1:17" ht="13.5" x14ac:dyDescent="0.25">
      <c r="A505" s="25"/>
      <c r="B505" s="292"/>
      <c r="C505" s="292"/>
      <c r="D505" s="388"/>
      <c r="E505" s="124"/>
      <c r="F505" s="388"/>
      <c r="G505" s="85"/>
      <c r="H505" s="392">
        <f t="shared" si="7"/>
        <v>0</v>
      </c>
      <c r="I505" s="396">
        <f>SUM(H504:H505)</f>
        <v>0</v>
      </c>
      <c r="J505" s="356"/>
      <c r="K505" s="588"/>
      <c r="L505" s="219"/>
      <c r="M505" s="274"/>
      <c r="N505" s="274"/>
      <c r="O505" s="274"/>
      <c r="P505" s="274"/>
      <c r="Q505" s="274"/>
    </row>
    <row r="506" spans="1:17" ht="13.5" x14ac:dyDescent="0.25">
      <c r="A506" s="25"/>
      <c r="B506" s="279" t="s">
        <v>255</v>
      </c>
      <c r="C506" s="279"/>
      <c r="D506" s="387"/>
      <c r="E506" s="79"/>
      <c r="F506" s="387"/>
      <c r="G506" s="78"/>
      <c r="H506" s="391">
        <f t="shared" si="7"/>
        <v>0</v>
      </c>
      <c r="I506" s="613"/>
      <c r="J506" s="492"/>
      <c r="K506" s="218"/>
      <c r="L506" s="219"/>
      <c r="M506" s="274"/>
      <c r="N506" s="274"/>
      <c r="O506" s="274"/>
      <c r="P506" s="274"/>
      <c r="Q506" s="274"/>
    </row>
    <row r="507" spans="1:17" ht="13.5" x14ac:dyDescent="0.25">
      <c r="A507" s="25"/>
      <c r="B507" s="292"/>
      <c r="C507" s="292"/>
      <c r="D507" s="388"/>
      <c r="E507" s="124"/>
      <c r="F507" s="388"/>
      <c r="G507" s="85"/>
      <c r="H507" s="392">
        <f t="shared" si="7"/>
        <v>0</v>
      </c>
      <c r="I507" s="396">
        <f>SUM(H506:H507)</f>
        <v>0</v>
      </c>
      <c r="J507" s="356"/>
      <c r="K507" s="218"/>
      <c r="L507" s="219"/>
      <c r="M507" s="274"/>
      <c r="N507" s="274"/>
      <c r="O507" s="274"/>
      <c r="P507" s="274"/>
      <c r="Q507" s="274"/>
    </row>
    <row r="508" spans="1:17" ht="13.5" x14ac:dyDescent="0.25">
      <c r="A508" s="25"/>
      <c r="B508" s="279" t="s">
        <v>256</v>
      </c>
      <c r="C508" s="279" t="s">
        <v>257</v>
      </c>
      <c r="D508" s="387"/>
      <c r="E508" s="79"/>
      <c r="F508" s="387"/>
      <c r="G508" s="78"/>
      <c r="H508" s="391">
        <f t="shared" si="7"/>
        <v>0</v>
      </c>
      <c r="I508" s="613"/>
      <c r="J508" s="492"/>
      <c r="K508" s="218"/>
      <c r="L508" s="219"/>
      <c r="M508" s="274"/>
      <c r="N508" s="274"/>
      <c r="O508" s="274"/>
      <c r="P508" s="274"/>
      <c r="Q508" s="274"/>
    </row>
    <row r="509" spans="1:17" ht="13.5" x14ac:dyDescent="0.25">
      <c r="A509" s="25"/>
      <c r="B509" s="620" t="s">
        <v>258</v>
      </c>
      <c r="C509" s="292" t="s">
        <v>259</v>
      </c>
      <c r="D509" s="388"/>
      <c r="E509" s="124"/>
      <c r="F509" s="388"/>
      <c r="G509" s="85"/>
      <c r="H509" s="392">
        <f t="shared" si="7"/>
        <v>0</v>
      </c>
      <c r="I509" s="396">
        <f>SUM(H508:H509)</f>
        <v>0</v>
      </c>
      <c r="J509" s="356"/>
      <c r="K509" s="218"/>
      <c r="L509" s="219"/>
      <c r="M509" s="274"/>
      <c r="N509" s="274"/>
      <c r="O509" s="274"/>
      <c r="P509" s="274"/>
      <c r="Q509" s="274"/>
    </row>
    <row r="510" spans="1:17" ht="13.5" x14ac:dyDescent="0.25">
      <c r="A510" s="25"/>
      <c r="B510" s="279" t="s">
        <v>227</v>
      </c>
      <c r="C510" s="279"/>
      <c r="D510" s="387"/>
      <c r="E510" s="79"/>
      <c r="F510" s="387"/>
      <c r="G510" s="78"/>
      <c r="H510" s="391">
        <f t="shared" si="7"/>
        <v>0</v>
      </c>
      <c r="I510" s="613"/>
      <c r="J510" s="492"/>
      <c r="K510" s="218"/>
      <c r="L510" s="219"/>
      <c r="M510" s="274"/>
      <c r="N510" s="274"/>
      <c r="O510" s="274"/>
      <c r="P510" s="274"/>
      <c r="Q510" s="274"/>
    </row>
    <row r="511" spans="1:17" ht="13.5" x14ac:dyDescent="0.25">
      <c r="A511" s="25"/>
      <c r="B511" s="292"/>
      <c r="C511" s="292"/>
      <c r="D511" s="388"/>
      <c r="E511" s="124"/>
      <c r="F511" s="388"/>
      <c r="G511" s="85"/>
      <c r="H511" s="392">
        <f t="shared" si="7"/>
        <v>0</v>
      </c>
      <c r="I511" s="396">
        <f>SUM(H510:H511)</f>
        <v>0</v>
      </c>
      <c r="J511" s="356"/>
      <c r="K511" s="218"/>
      <c r="L511" s="219"/>
      <c r="M511" s="274"/>
      <c r="N511" s="274"/>
      <c r="O511" s="274"/>
      <c r="P511" s="274"/>
      <c r="Q511" s="274"/>
    </row>
    <row r="512" spans="1:17" ht="13.5" x14ac:dyDescent="0.25">
      <c r="A512" s="25"/>
      <c r="B512" s="279" t="s">
        <v>260</v>
      </c>
      <c r="C512" s="279"/>
      <c r="D512" s="387"/>
      <c r="E512" s="79"/>
      <c r="F512" s="387"/>
      <c r="G512" s="78"/>
      <c r="H512" s="391">
        <f t="shared" si="7"/>
        <v>0</v>
      </c>
      <c r="I512" s="613"/>
      <c r="J512" s="492"/>
      <c r="K512" s="218"/>
      <c r="L512" s="219"/>
      <c r="M512" s="274"/>
      <c r="N512" s="274"/>
      <c r="O512" s="274"/>
      <c r="P512" s="274"/>
      <c r="Q512" s="274"/>
    </row>
    <row r="513" spans="1:17" ht="13.5" x14ac:dyDescent="0.25">
      <c r="A513" s="25"/>
      <c r="B513" s="292"/>
      <c r="C513" s="292"/>
      <c r="D513" s="388"/>
      <c r="E513" s="124"/>
      <c r="F513" s="388"/>
      <c r="G513" s="85"/>
      <c r="H513" s="392">
        <f t="shared" si="7"/>
        <v>0</v>
      </c>
      <c r="I513" s="396">
        <f>SUM(H512:H513)</f>
        <v>0</v>
      </c>
      <c r="J513" s="356"/>
      <c r="K513" s="218"/>
      <c r="L513" s="219"/>
      <c r="M513" s="274"/>
      <c r="N513" s="274"/>
      <c r="O513" s="274"/>
      <c r="P513" s="274"/>
      <c r="Q513" s="274"/>
    </row>
    <row r="514" spans="1:17" ht="13.5" x14ac:dyDescent="0.25">
      <c r="A514" s="25"/>
      <c r="B514" s="279" t="s">
        <v>235</v>
      </c>
      <c r="C514" s="279"/>
      <c r="D514" s="387"/>
      <c r="E514" s="79"/>
      <c r="F514" s="387"/>
      <c r="G514" s="78"/>
      <c r="H514" s="391">
        <f t="shared" si="7"/>
        <v>0</v>
      </c>
      <c r="I514" s="613"/>
      <c r="J514" s="492"/>
      <c r="K514" s="218"/>
      <c r="L514" s="219"/>
      <c r="M514" s="274"/>
      <c r="N514" s="274"/>
      <c r="O514" s="274"/>
      <c r="P514" s="274"/>
      <c r="Q514" s="274"/>
    </row>
    <row r="515" spans="1:17" ht="13.5" x14ac:dyDescent="0.25">
      <c r="A515" s="25"/>
      <c r="B515" s="292"/>
      <c r="C515" s="292"/>
      <c r="D515" s="388"/>
      <c r="E515" s="124"/>
      <c r="F515" s="388"/>
      <c r="G515" s="85"/>
      <c r="H515" s="392">
        <f t="shared" si="7"/>
        <v>0</v>
      </c>
      <c r="I515" s="396">
        <f>SUM(H514:H515)</f>
        <v>0</v>
      </c>
      <c r="J515" s="356"/>
      <c r="K515" s="218"/>
      <c r="L515" s="219"/>
      <c r="M515" s="274"/>
      <c r="N515" s="274"/>
      <c r="O515" s="274"/>
      <c r="P515" s="274"/>
      <c r="Q515" s="274"/>
    </row>
    <row r="516" spans="1:17" ht="13.5" x14ac:dyDescent="0.25">
      <c r="A516" s="25"/>
      <c r="B516" s="279" t="s">
        <v>261</v>
      </c>
      <c r="C516" s="279"/>
      <c r="D516" s="387"/>
      <c r="E516" s="79"/>
      <c r="F516" s="387"/>
      <c r="G516" s="78"/>
      <c r="H516" s="391">
        <f t="shared" si="7"/>
        <v>0</v>
      </c>
      <c r="I516" s="611"/>
      <c r="J516" s="356"/>
      <c r="K516" s="218"/>
      <c r="L516" s="219"/>
      <c r="M516" s="274"/>
      <c r="N516" s="274"/>
      <c r="O516" s="274"/>
      <c r="P516" s="274"/>
      <c r="Q516" s="274"/>
    </row>
    <row r="517" spans="1:17" ht="13.5" x14ac:dyDescent="0.25">
      <c r="A517" s="25"/>
      <c r="B517" s="292"/>
      <c r="C517" s="292"/>
      <c r="D517" s="388"/>
      <c r="E517" s="124"/>
      <c r="F517" s="388"/>
      <c r="G517" s="85"/>
      <c r="H517" s="392">
        <f t="shared" si="7"/>
        <v>0</v>
      </c>
      <c r="I517" s="396">
        <f>SUM(H516:H517)</f>
        <v>0</v>
      </c>
      <c r="J517" s="356"/>
      <c r="K517" s="218"/>
      <c r="L517" s="219"/>
      <c r="M517" s="274"/>
      <c r="N517" s="274"/>
      <c r="O517" s="274"/>
      <c r="P517" s="274"/>
      <c r="Q517" s="274"/>
    </row>
    <row r="518" spans="1:17" ht="13.5" x14ac:dyDescent="0.25">
      <c r="A518" s="25"/>
      <c r="B518" s="279" t="s">
        <v>262</v>
      </c>
      <c r="C518" s="279"/>
      <c r="D518" s="387"/>
      <c r="E518" s="79"/>
      <c r="F518" s="387"/>
      <c r="G518" s="78"/>
      <c r="H518" s="391">
        <f t="shared" si="7"/>
        <v>0</v>
      </c>
      <c r="I518" s="611"/>
      <c r="J518" s="356"/>
      <c r="K518" s="218"/>
      <c r="L518" s="219"/>
      <c r="M518" s="274"/>
      <c r="N518" s="274"/>
      <c r="O518" s="274"/>
      <c r="P518" s="274"/>
      <c r="Q518" s="274"/>
    </row>
    <row r="519" spans="1:17" ht="13.5" x14ac:dyDescent="0.25">
      <c r="A519" s="25"/>
      <c r="B519" s="292"/>
      <c r="C519" s="292"/>
      <c r="D519" s="388"/>
      <c r="E519" s="124"/>
      <c r="F519" s="388"/>
      <c r="G519" s="85"/>
      <c r="H519" s="392">
        <f t="shared" si="7"/>
        <v>0</v>
      </c>
      <c r="I519" s="396">
        <f>SUM(H518:H519)</f>
        <v>0</v>
      </c>
      <c r="J519" s="356"/>
      <c r="K519" s="218"/>
      <c r="L519" s="219"/>
      <c r="M519" s="274"/>
      <c r="N519" s="274"/>
      <c r="O519" s="274"/>
      <c r="P519" s="274"/>
      <c r="Q519" s="274"/>
    </row>
    <row r="520" spans="1:17" ht="13.5" x14ac:dyDescent="0.25">
      <c r="A520" s="25"/>
      <c r="B520" s="279" t="s">
        <v>263</v>
      </c>
      <c r="C520" s="279"/>
      <c r="D520" s="387"/>
      <c r="E520" s="79"/>
      <c r="F520" s="387"/>
      <c r="G520" s="78"/>
      <c r="H520" s="391">
        <f t="shared" si="7"/>
        <v>0</v>
      </c>
      <c r="I520" s="611"/>
      <c r="J520" s="356"/>
      <c r="K520" s="218"/>
      <c r="L520" s="219"/>
      <c r="M520" s="274"/>
      <c r="N520" s="274"/>
      <c r="O520" s="274"/>
      <c r="P520" s="274"/>
      <c r="Q520" s="274"/>
    </row>
    <row r="521" spans="1:17" ht="13.5" x14ac:dyDescent="0.25">
      <c r="A521" s="25"/>
      <c r="B521" s="292"/>
      <c r="C521" s="292"/>
      <c r="D521" s="388"/>
      <c r="E521" s="124"/>
      <c r="F521" s="388"/>
      <c r="G521" s="85"/>
      <c r="H521" s="392">
        <f t="shared" si="7"/>
        <v>0</v>
      </c>
      <c r="I521" s="396">
        <f>SUM(H520:H521)</f>
        <v>0</v>
      </c>
      <c r="J521" s="356"/>
      <c r="K521" s="218"/>
      <c r="L521" s="219"/>
      <c r="M521" s="274"/>
      <c r="N521" s="274"/>
      <c r="O521" s="274"/>
      <c r="P521" s="274"/>
      <c r="Q521" s="274"/>
    </row>
    <row r="522" spans="1:17" ht="15.6" customHeight="1" x14ac:dyDescent="0.25">
      <c r="A522" s="25"/>
      <c r="B522" s="279" t="s">
        <v>69</v>
      </c>
      <c r="C522" s="279"/>
      <c r="D522" s="387"/>
      <c r="E522" s="79"/>
      <c r="F522" s="387"/>
      <c r="G522" s="78"/>
      <c r="H522" s="391">
        <f t="shared" si="7"/>
        <v>0</v>
      </c>
      <c r="I522" s="613"/>
      <c r="J522" s="492"/>
      <c r="K522" s="218"/>
      <c r="L522" s="265"/>
      <c r="M522" s="274"/>
      <c r="N522" s="274"/>
      <c r="O522" s="274"/>
      <c r="P522" s="274"/>
      <c r="Q522" s="274"/>
    </row>
    <row r="523" spans="1:17" ht="14.25" thickBot="1" x14ac:dyDescent="0.3">
      <c r="A523" s="210"/>
      <c r="B523" s="280"/>
      <c r="C523" s="281"/>
      <c r="D523" s="404"/>
      <c r="E523" s="138"/>
      <c r="F523" s="404"/>
      <c r="G523" s="82"/>
      <c r="H523" s="393">
        <f t="shared" si="7"/>
        <v>0</v>
      </c>
      <c r="I523" s="398">
        <f>SUM(H522:H523)</f>
        <v>0</v>
      </c>
      <c r="J523" s="356"/>
      <c r="K523" s="265"/>
      <c r="L523" s="583"/>
      <c r="M523" s="299"/>
      <c r="N523" s="274"/>
      <c r="O523" s="274"/>
      <c r="P523" s="274"/>
      <c r="Q523" s="274"/>
    </row>
    <row r="524" spans="1:17" ht="16.149999999999999" customHeight="1" thickBot="1" x14ac:dyDescent="0.3">
      <c r="A524" s="549"/>
      <c r="B524" s="322" t="s">
        <v>264</v>
      </c>
      <c r="C524" s="281"/>
      <c r="D524" s="138"/>
      <c r="E524" s="138"/>
      <c r="F524" s="138"/>
      <c r="G524" s="92"/>
      <c r="H524" s="363"/>
      <c r="I524" s="498">
        <f>K524</f>
        <v>0</v>
      </c>
      <c r="J524" s="511"/>
      <c r="K524" s="322">
        <f>SUM(I494:I523)</f>
        <v>0</v>
      </c>
      <c r="L524" s="219"/>
      <c r="M524" s="298"/>
      <c r="N524" s="274"/>
      <c r="O524" s="274"/>
      <c r="P524" s="274"/>
      <c r="Q524" s="274"/>
    </row>
    <row r="525" spans="1:17" ht="13.5" x14ac:dyDescent="0.25">
      <c r="A525" s="550"/>
      <c r="B525" s="316"/>
      <c r="C525" s="278"/>
      <c r="D525" s="121"/>
      <c r="E525" s="121"/>
      <c r="F525" s="121"/>
      <c r="G525" s="83"/>
      <c r="H525" s="176"/>
      <c r="I525" s="364"/>
      <c r="J525" s="364"/>
      <c r="K525" s="316"/>
      <c r="L525" s="219"/>
      <c r="M525" s="298"/>
      <c r="N525" s="274"/>
      <c r="O525" s="274"/>
      <c r="P525" s="274"/>
      <c r="Q525" s="274"/>
    </row>
    <row r="526" spans="1:17" ht="15" customHeight="1" x14ac:dyDescent="0.25">
      <c r="A526" s="115" t="s">
        <v>265</v>
      </c>
      <c r="B526" s="325" t="s">
        <v>266</v>
      </c>
      <c r="C526" s="282"/>
      <c r="D526" s="399"/>
      <c r="E526" s="399"/>
      <c r="F526" s="399"/>
      <c r="G526" s="400"/>
      <c r="H526" s="401"/>
      <c r="I526" s="402"/>
      <c r="J526" s="226"/>
      <c r="K526" s="582"/>
      <c r="L526" s="219"/>
      <c r="M526" s="298"/>
      <c r="N526" s="274"/>
      <c r="O526" s="274"/>
      <c r="P526" s="274"/>
      <c r="Q526" s="274"/>
    </row>
    <row r="527" spans="1:17" ht="13.5" x14ac:dyDescent="0.25">
      <c r="A527" s="24"/>
      <c r="B527" s="279" t="s">
        <v>267</v>
      </c>
      <c r="C527" s="278"/>
      <c r="D527" s="386"/>
      <c r="E527" s="134"/>
      <c r="F527" s="386"/>
      <c r="G527" s="90"/>
      <c r="H527" s="405"/>
      <c r="I527" s="462"/>
      <c r="J527" s="496"/>
      <c r="K527" s="218"/>
      <c r="L527" s="219"/>
      <c r="M527" s="298"/>
      <c r="N527" s="274"/>
      <c r="O527" s="274"/>
      <c r="P527" s="274"/>
      <c r="Q527" s="274"/>
    </row>
    <row r="528" spans="1:17" ht="13.5" x14ac:dyDescent="0.25">
      <c r="A528" s="24"/>
      <c r="B528" s="300" t="s">
        <v>268</v>
      </c>
      <c r="C528" s="279" t="s">
        <v>269</v>
      </c>
      <c r="D528" s="387"/>
      <c r="E528" s="79"/>
      <c r="F528" s="387"/>
      <c r="G528" s="78"/>
      <c r="H528" s="405">
        <f t="shared" ref="H528:H534" si="8">IF(F528=0,D528*G528,D528*F528*G528)</f>
        <v>0</v>
      </c>
      <c r="I528" s="462"/>
      <c r="J528" s="496"/>
      <c r="K528" s="218"/>
      <c r="L528" s="590"/>
      <c r="M528" s="298"/>
      <c r="N528" s="274"/>
      <c r="O528" s="274"/>
      <c r="P528" s="274"/>
      <c r="Q528" s="274"/>
    </row>
    <row r="529" spans="1:17" ht="13.5" x14ac:dyDescent="0.25">
      <c r="A529" s="24"/>
      <c r="B529" s="290"/>
      <c r="C529" s="279" t="s">
        <v>270</v>
      </c>
      <c r="D529" s="387"/>
      <c r="E529" s="79"/>
      <c r="F529" s="387"/>
      <c r="G529" s="78"/>
      <c r="H529" s="405">
        <f t="shared" si="8"/>
        <v>0</v>
      </c>
      <c r="I529" s="462"/>
      <c r="J529" s="496"/>
      <c r="K529" s="218"/>
      <c r="L529" s="590"/>
      <c r="M529" s="298"/>
      <c r="N529" s="274"/>
      <c r="O529" s="274"/>
      <c r="P529" s="274"/>
      <c r="Q529" s="274"/>
    </row>
    <row r="530" spans="1:17" ht="13.5" x14ac:dyDescent="0.25">
      <c r="A530" s="24"/>
      <c r="B530" s="290"/>
      <c r="C530" s="279" t="s">
        <v>271</v>
      </c>
      <c r="D530" s="387"/>
      <c r="E530" s="79"/>
      <c r="F530" s="387"/>
      <c r="G530" s="78"/>
      <c r="H530" s="405">
        <f t="shared" si="8"/>
        <v>0</v>
      </c>
      <c r="I530" s="462"/>
      <c r="J530" s="496"/>
      <c r="K530" s="218"/>
      <c r="L530" s="590"/>
      <c r="M530" s="298"/>
      <c r="N530" s="274"/>
      <c r="O530" s="274"/>
      <c r="P530" s="274"/>
      <c r="Q530" s="274"/>
    </row>
    <row r="531" spans="1:17" ht="13.5" x14ac:dyDescent="0.25">
      <c r="A531" s="24"/>
      <c r="B531" s="290"/>
      <c r="C531" s="279" t="s">
        <v>272</v>
      </c>
      <c r="D531" s="387"/>
      <c r="E531" s="79"/>
      <c r="F531" s="387"/>
      <c r="G531" s="78"/>
      <c r="H531" s="405">
        <f t="shared" si="8"/>
        <v>0</v>
      </c>
      <c r="I531" s="462"/>
      <c r="J531" s="496"/>
      <c r="K531" s="218"/>
      <c r="L531" s="590"/>
      <c r="M531" s="298"/>
      <c r="N531" s="274"/>
      <c r="O531" s="274"/>
      <c r="P531" s="274"/>
      <c r="Q531" s="274"/>
    </row>
    <row r="532" spans="1:17" ht="13.5" x14ac:dyDescent="0.25">
      <c r="A532" s="24"/>
      <c r="B532" s="290"/>
      <c r="C532" s="279" t="s">
        <v>273</v>
      </c>
      <c r="D532" s="387"/>
      <c r="E532" s="79"/>
      <c r="F532" s="387"/>
      <c r="G532" s="78"/>
      <c r="H532" s="405">
        <f t="shared" si="8"/>
        <v>0</v>
      </c>
      <c r="I532" s="462"/>
      <c r="J532" s="496"/>
      <c r="K532" s="218"/>
      <c r="L532" s="590"/>
      <c r="M532" s="298"/>
      <c r="N532" s="274"/>
      <c r="O532" s="274"/>
      <c r="P532" s="274"/>
      <c r="Q532" s="274"/>
    </row>
    <row r="533" spans="1:17" ht="13.5" x14ac:dyDescent="0.25">
      <c r="A533" s="24"/>
      <c r="B533" s="290"/>
      <c r="C533" s="279" t="s">
        <v>274</v>
      </c>
      <c r="D533" s="387"/>
      <c r="E533" s="79"/>
      <c r="F533" s="387"/>
      <c r="G533" s="78"/>
      <c r="H533" s="405">
        <f t="shared" si="8"/>
        <v>0</v>
      </c>
      <c r="I533" s="462"/>
      <c r="J533" s="496"/>
      <c r="K533" s="218"/>
      <c r="L533" s="590"/>
      <c r="M533" s="298"/>
      <c r="N533" s="274"/>
      <c r="O533" s="274"/>
      <c r="P533" s="274"/>
      <c r="Q533" s="274"/>
    </row>
    <row r="534" spans="1:17" ht="13.5" x14ac:dyDescent="0.25">
      <c r="A534" s="24"/>
      <c r="B534" s="295" t="s">
        <v>275</v>
      </c>
      <c r="C534" s="292"/>
      <c r="D534" s="388"/>
      <c r="E534" s="139"/>
      <c r="F534" s="461"/>
      <c r="G534" s="85"/>
      <c r="H534" s="406">
        <f t="shared" si="8"/>
        <v>0</v>
      </c>
      <c r="I534" s="403">
        <f>SUM(H528:H534)</f>
        <v>0</v>
      </c>
      <c r="J534" s="497"/>
      <c r="K534" s="218"/>
      <c r="L534" s="219"/>
      <c r="M534" s="298"/>
      <c r="N534" s="274"/>
      <c r="O534" s="274"/>
      <c r="P534" s="274"/>
      <c r="Q534" s="274"/>
    </row>
    <row r="535" spans="1:17" ht="13.5" x14ac:dyDescent="0.25">
      <c r="A535" s="24"/>
      <c r="B535" s="279" t="s">
        <v>276</v>
      </c>
      <c r="C535" s="278"/>
      <c r="D535" s="386"/>
      <c r="E535" s="134"/>
      <c r="F535" s="386"/>
      <c r="G535" s="90"/>
      <c r="H535" s="405"/>
      <c r="I535" s="462"/>
      <c r="J535" s="496"/>
      <c r="K535" s="239"/>
      <c r="L535" s="219"/>
      <c r="M535" s="298"/>
      <c r="N535" s="274"/>
      <c r="O535" s="274"/>
      <c r="P535" s="274"/>
      <c r="Q535" s="274"/>
    </row>
    <row r="536" spans="1:17" ht="13.5" x14ac:dyDescent="0.25">
      <c r="A536" s="24"/>
      <c r="B536" s="300" t="s">
        <v>268</v>
      </c>
      <c r="C536" s="279" t="s">
        <v>277</v>
      </c>
      <c r="D536" s="387"/>
      <c r="E536" s="79"/>
      <c r="F536" s="387"/>
      <c r="G536" s="78"/>
      <c r="H536" s="405">
        <f t="shared" ref="H536:H541" si="9">IF(F536=0,D536*G536,D536*F536*G536)</f>
        <v>0</v>
      </c>
      <c r="I536" s="462"/>
      <c r="J536" s="496"/>
      <c r="K536" s="218"/>
      <c r="L536" s="219"/>
      <c r="M536" s="298"/>
      <c r="N536" s="274"/>
      <c r="O536" s="274"/>
      <c r="P536" s="274"/>
      <c r="Q536" s="274"/>
    </row>
    <row r="537" spans="1:17" ht="13.5" x14ac:dyDescent="0.25">
      <c r="A537" s="24"/>
      <c r="B537" s="290"/>
      <c r="C537" s="290" t="s">
        <v>278</v>
      </c>
      <c r="D537" s="387"/>
      <c r="E537" s="79"/>
      <c r="F537" s="387"/>
      <c r="G537" s="78"/>
      <c r="H537" s="405">
        <f t="shared" si="9"/>
        <v>0</v>
      </c>
      <c r="I537" s="462"/>
      <c r="J537" s="496"/>
      <c r="K537" s="218"/>
      <c r="L537" s="219"/>
      <c r="M537" s="298"/>
      <c r="N537" s="274"/>
      <c r="O537" s="274"/>
      <c r="P537" s="274"/>
      <c r="Q537" s="274"/>
    </row>
    <row r="538" spans="1:17" ht="13.5" x14ac:dyDescent="0.25">
      <c r="A538" s="24"/>
      <c r="B538" s="294"/>
      <c r="C538" s="279" t="s">
        <v>279</v>
      </c>
      <c r="D538" s="387"/>
      <c r="E538" s="79"/>
      <c r="F538" s="387"/>
      <c r="G538" s="78"/>
      <c r="H538" s="405">
        <f t="shared" si="9"/>
        <v>0</v>
      </c>
      <c r="I538" s="462"/>
      <c r="J538" s="496"/>
      <c r="K538" s="218"/>
      <c r="L538" s="219"/>
      <c r="M538" s="298"/>
      <c r="N538" s="274"/>
      <c r="O538" s="274"/>
      <c r="P538" s="274"/>
      <c r="Q538" s="274"/>
    </row>
    <row r="539" spans="1:17" ht="13.5" x14ac:dyDescent="0.25">
      <c r="A539" s="24"/>
      <c r="B539" s="294"/>
      <c r="C539" s="279" t="s">
        <v>280</v>
      </c>
      <c r="D539" s="387"/>
      <c r="E539" s="79"/>
      <c r="F539" s="387"/>
      <c r="G539" s="78"/>
      <c r="H539" s="405">
        <f t="shared" si="9"/>
        <v>0</v>
      </c>
      <c r="I539" s="462"/>
      <c r="J539" s="496"/>
      <c r="K539" s="218"/>
      <c r="L539" s="219"/>
      <c r="M539" s="298"/>
      <c r="N539" s="274"/>
      <c r="O539" s="274"/>
      <c r="P539" s="274"/>
      <c r="Q539" s="274"/>
    </row>
    <row r="540" spans="1:17" ht="13.5" x14ac:dyDescent="0.25">
      <c r="A540" s="24"/>
      <c r="B540" s="279" t="s">
        <v>281</v>
      </c>
      <c r="D540" s="387"/>
      <c r="E540" s="79"/>
      <c r="F540" s="387"/>
      <c r="G540" s="78"/>
      <c r="H540" s="405">
        <f t="shared" si="9"/>
        <v>0</v>
      </c>
      <c r="I540" s="462"/>
      <c r="J540" s="496"/>
      <c r="K540" s="218"/>
      <c r="L540" s="219"/>
      <c r="M540" s="298"/>
      <c r="N540" s="274"/>
      <c r="O540" s="274"/>
      <c r="P540" s="274"/>
      <c r="Q540" s="274"/>
    </row>
    <row r="541" spans="1:17" ht="13.5" x14ac:dyDescent="0.25">
      <c r="A541" s="24"/>
      <c r="B541" s="295" t="s">
        <v>282</v>
      </c>
      <c r="C541" s="292"/>
      <c r="D541" s="388"/>
      <c r="E541" s="139"/>
      <c r="F541" s="461"/>
      <c r="G541" s="85"/>
      <c r="H541" s="406">
        <f t="shared" si="9"/>
        <v>0</v>
      </c>
      <c r="I541" s="417">
        <f>SUM(H536:H541)</f>
        <v>0</v>
      </c>
      <c r="J541" s="352"/>
      <c r="K541" s="218"/>
      <c r="L541" s="219"/>
      <c r="M541" s="298"/>
      <c r="N541" s="274"/>
      <c r="O541" s="274"/>
      <c r="P541" s="274"/>
      <c r="Q541" s="274"/>
    </row>
    <row r="542" spans="1:17" ht="13.5" x14ac:dyDescent="0.25">
      <c r="A542" s="24"/>
      <c r="B542" s="279" t="s">
        <v>283</v>
      </c>
      <c r="C542" s="278"/>
      <c r="D542" s="386"/>
      <c r="E542" s="134"/>
      <c r="F542" s="386"/>
      <c r="G542" s="90"/>
      <c r="H542" s="405"/>
      <c r="I542" s="462"/>
      <c r="J542" s="496"/>
      <c r="K542" s="218"/>
      <c r="L542" s="219"/>
      <c r="M542" s="298"/>
      <c r="N542" s="274"/>
      <c r="O542" s="274"/>
      <c r="P542" s="274"/>
      <c r="Q542" s="274"/>
    </row>
    <row r="543" spans="1:17" ht="13.5" x14ac:dyDescent="0.25">
      <c r="A543" s="24"/>
      <c r="B543" s="300" t="s">
        <v>268</v>
      </c>
      <c r="C543" s="279" t="s">
        <v>284</v>
      </c>
      <c r="D543" s="387"/>
      <c r="E543" s="79"/>
      <c r="F543" s="387"/>
      <c r="G543" s="78"/>
      <c r="H543" s="405">
        <f t="shared" ref="H543:H548" si="10">IF(F543=0,D543*G543,D543*F543*G543)</f>
        <v>0</v>
      </c>
      <c r="I543" s="462"/>
      <c r="J543" s="496"/>
      <c r="K543" s="218"/>
      <c r="L543" s="219"/>
      <c r="M543" s="298"/>
      <c r="N543" s="274"/>
      <c r="O543" s="274"/>
      <c r="P543" s="274"/>
      <c r="Q543" s="274"/>
    </row>
    <row r="544" spans="1:17" ht="13.5" x14ac:dyDescent="0.25">
      <c r="A544" s="24"/>
      <c r="B544" s="290"/>
      <c r="C544" s="279" t="s">
        <v>170</v>
      </c>
      <c r="D544" s="387"/>
      <c r="E544" s="79"/>
      <c r="F544" s="387"/>
      <c r="G544" s="78"/>
      <c r="H544" s="405">
        <f t="shared" si="10"/>
        <v>0</v>
      </c>
      <c r="I544" s="462"/>
      <c r="J544" s="496"/>
      <c r="K544" s="218"/>
      <c r="L544" s="219"/>
      <c r="M544" s="298"/>
      <c r="N544" s="274"/>
      <c r="O544" s="274"/>
      <c r="P544" s="274"/>
      <c r="Q544" s="274"/>
    </row>
    <row r="545" spans="1:17" ht="13.5" x14ac:dyDescent="0.25">
      <c r="A545" s="24"/>
      <c r="B545" s="290"/>
      <c r="C545" s="279" t="s">
        <v>254</v>
      </c>
      <c r="D545" s="387"/>
      <c r="E545" s="79"/>
      <c r="F545" s="387"/>
      <c r="G545" s="78"/>
      <c r="H545" s="405">
        <f t="shared" si="10"/>
        <v>0</v>
      </c>
      <c r="I545" s="462"/>
      <c r="J545" s="496"/>
      <c r="K545" s="218"/>
      <c r="L545" s="219"/>
      <c r="M545" s="298"/>
      <c r="N545" s="274"/>
      <c r="O545" s="274"/>
      <c r="P545" s="274"/>
      <c r="Q545" s="274"/>
    </row>
    <row r="546" spans="1:17" ht="13.5" x14ac:dyDescent="0.25">
      <c r="A546" s="24"/>
      <c r="B546" s="301" t="s">
        <v>285</v>
      </c>
      <c r="C546" s="279"/>
      <c r="D546" s="387"/>
      <c r="E546" s="79"/>
      <c r="F546" s="387"/>
      <c r="G546" s="78"/>
      <c r="H546" s="405">
        <f t="shared" si="10"/>
        <v>0</v>
      </c>
      <c r="I546" s="462"/>
      <c r="J546" s="496"/>
      <c r="K546" s="218"/>
      <c r="L546" s="219"/>
      <c r="M546" s="298"/>
      <c r="N546" s="274"/>
      <c r="O546" s="274"/>
      <c r="P546" s="274"/>
      <c r="Q546" s="274"/>
    </row>
    <row r="547" spans="1:17" ht="13.5" x14ac:dyDescent="0.25">
      <c r="A547" s="24"/>
      <c r="B547" s="301" t="s">
        <v>286</v>
      </c>
      <c r="C547" s="279"/>
      <c r="D547" s="387"/>
      <c r="E547" s="79"/>
      <c r="F547" s="387"/>
      <c r="G547" s="78"/>
      <c r="H547" s="405">
        <f t="shared" si="10"/>
        <v>0</v>
      </c>
      <c r="I547" s="462"/>
      <c r="J547" s="496"/>
      <c r="K547" s="218"/>
      <c r="L547" s="219"/>
      <c r="M547" s="298"/>
      <c r="N547" s="274"/>
      <c r="O547" s="274"/>
      <c r="P547" s="274"/>
      <c r="Q547" s="274"/>
    </row>
    <row r="548" spans="1:17" ht="13.5" x14ac:dyDescent="0.25">
      <c r="A548" s="24"/>
      <c r="B548" s="295" t="s">
        <v>287</v>
      </c>
      <c r="C548" s="292"/>
      <c r="D548" s="388"/>
      <c r="E548" s="139"/>
      <c r="F548" s="461"/>
      <c r="G548" s="85"/>
      <c r="H548" s="406">
        <f t="shared" si="10"/>
        <v>0</v>
      </c>
      <c r="I548" s="403">
        <f>SUM(H543:H548)</f>
        <v>0</v>
      </c>
      <c r="J548" s="497"/>
      <c r="K548" s="218"/>
      <c r="L548" s="219"/>
      <c r="M548" s="298"/>
      <c r="N548" s="274"/>
      <c r="O548" s="274"/>
      <c r="P548" s="274"/>
      <c r="Q548" s="274"/>
    </row>
    <row r="549" spans="1:17" ht="13.5" x14ac:dyDescent="0.25">
      <c r="A549" s="24"/>
      <c r="B549" s="279" t="s">
        <v>288</v>
      </c>
      <c r="C549" s="278"/>
      <c r="D549" s="386"/>
      <c r="E549" s="134"/>
      <c r="F549" s="386"/>
      <c r="G549" s="90"/>
      <c r="H549" s="405"/>
      <c r="I549" s="462"/>
      <c r="J549" s="496"/>
      <c r="K549" s="218"/>
      <c r="L549" s="219"/>
      <c r="M549" s="298"/>
      <c r="N549" s="274"/>
      <c r="O549" s="274"/>
      <c r="P549" s="274"/>
      <c r="Q549" s="274"/>
    </row>
    <row r="550" spans="1:17" ht="13.5" x14ac:dyDescent="0.25">
      <c r="A550" s="24"/>
      <c r="B550" s="300" t="s">
        <v>268</v>
      </c>
      <c r="C550" s="279" t="s">
        <v>289</v>
      </c>
      <c r="D550" s="387"/>
      <c r="E550" s="79"/>
      <c r="F550" s="387"/>
      <c r="G550" s="78"/>
      <c r="H550" s="405">
        <f>IF(F550=0,D550*G550,D550*F550*G550)</f>
        <v>0</v>
      </c>
      <c r="I550" s="462"/>
      <c r="J550" s="496"/>
      <c r="K550" s="218"/>
      <c r="L550" s="219"/>
      <c r="M550" s="298"/>
      <c r="N550" s="274"/>
      <c r="O550" s="274"/>
      <c r="P550" s="274"/>
      <c r="Q550" s="274"/>
    </row>
    <row r="551" spans="1:17" ht="13.5" x14ac:dyDescent="0.25">
      <c r="A551" s="24"/>
      <c r="B551" s="290"/>
      <c r="C551" s="279" t="s">
        <v>290</v>
      </c>
      <c r="D551" s="387"/>
      <c r="E551" s="79"/>
      <c r="F551" s="387"/>
      <c r="G551" s="78"/>
      <c r="H551" s="405">
        <f>IF(F551=0,D551*G551,D551*F551*G551)</f>
        <v>0</v>
      </c>
      <c r="I551" s="462"/>
      <c r="J551" s="496"/>
      <c r="K551" s="218"/>
      <c r="L551" s="219"/>
      <c r="M551" s="298"/>
      <c r="N551" s="274"/>
      <c r="O551" s="274"/>
      <c r="P551" s="274"/>
      <c r="Q551" s="274"/>
    </row>
    <row r="552" spans="1:17" ht="13.5" x14ac:dyDescent="0.25">
      <c r="A552" s="24"/>
      <c r="B552" s="295" t="s">
        <v>287</v>
      </c>
      <c r="C552" s="292"/>
      <c r="D552" s="388"/>
      <c r="E552" s="139"/>
      <c r="F552" s="461"/>
      <c r="G552" s="85"/>
      <c r="H552" s="406">
        <f>IF(F552=0,D552*G552,D552*F552*G552)</f>
        <v>0</v>
      </c>
      <c r="I552" s="403">
        <f>SUM(H550:H552)</f>
        <v>0</v>
      </c>
      <c r="J552" s="497"/>
      <c r="K552" s="218"/>
      <c r="L552" s="219"/>
      <c r="M552" s="302"/>
      <c r="N552" s="274"/>
      <c r="O552" s="274"/>
      <c r="P552" s="274"/>
      <c r="Q552" s="274"/>
    </row>
    <row r="553" spans="1:17" ht="13.5" x14ac:dyDescent="0.25">
      <c r="A553" s="24"/>
      <c r="B553" s="279" t="s">
        <v>291</v>
      </c>
      <c r="C553" s="278"/>
      <c r="D553" s="386"/>
      <c r="E553" s="134"/>
      <c r="F553" s="386"/>
      <c r="G553" s="90"/>
      <c r="H553" s="405"/>
      <c r="I553" s="462"/>
      <c r="J553" s="496"/>
      <c r="K553" s="239"/>
      <c r="L553" s="219"/>
      <c r="M553" s="302"/>
      <c r="N553" s="274"/>
      <c r="O553" s="274"/>
      <c r="P553" s="274"/>
      <c r="Q553" s="274"/>
    </row>
    <row r="554" spans="1:17" ht="13.5" x14ac:dyDescent="0.25">
      <c r="A554" s="24"/>
      <c r="B554" s="294" t="s">
        <v>292</v>
      </c>
      <c r="C554" s="279"/>
      <c r="D554" s="387"/>
      <c r="E554" s="79"/>
      <c r="F554" s="387"/>
      <c r="G554" s="78"/>
      <c r="H554" s="405">
        <f t="shared" ref="H554:H563" si="11">IF(F554=0,D554*G554,D554*F554*G554)</f>
        <v>0</v>
      </c>
      <c r="I554" s="462"/>
      <c r="J554" s="496"/>
      <c r="K554" s="218"/>
      <c r="L554" s="219"/>
      <c r="M554" s="302"/>
      <c r="N554" s="274"/>
      <c r="O554" s="274"/>
      <c r="P554" s="274"/>
      <c r="Q554" s="274"/>
    </row>
    <row r="555" spans="1:17" ht="13.5" x14ac:dyDescent="0.25">
      <c r="A555" s="24"/>
      <c r="B555" s="294" t="s">
        <v>293</v>
      </c>
      <c r="C555" s="279"/>
      <c r="D555" s="387"/>
      <c r="E555" s="79"/>
      <c r="F555" s="387"/>
      <c r="G555" s="78"/>
      <c r="H555" s="405">
        <f t="shared" si="11"/>
        <v>0</v>
      </c>
      <c r="I555" s="462"/>
      <c r="J555" s="496"/>
      <c r="K555" s="218"/>
      <c r="L555" s="219"/>
      <c r="M555" s="302"/>
      <c r="N555" s="274"/>
      <c r="O555" s="274"/>
      <c r="P555" s="274"/>
      <c r="Q555" s="274"/>
    </row>
    <row r="556" spans="1:17" ht="13.5" x14ac:dyDescent="0.25">
      <c r="A556" s="24"/>
      <c r="B556" s="294" t="s">
        <v>294</v>
      </c>
      <c r="C556" s="279"/>
      <c r="D556" s="387"/>
      <c r="E556" s="79"/>
      <c r="F556" s="387"/>
      <c r="G556" s="78"/>
      <c r="H556" s="405">
        <f t="shared" si="11"/>
        <v>0</v>
      </c>
      <c r="I556" s="462"/>
      <c r="J556" s="496"/>
      <c r="K556" s="218"/>
      <c r="L556" s="219"/>
      <c r="M556" s="302"/>
      <c r="N556" s="274"/>
      <c r="O556" s="274"/>
      <c r="P556" s="274"/>
      <c r="Q556" s="274"/>
    </row>
    <row r="557" spans="1:17" ht="13.5" x14ac:dyDescent="0.25">
      <c r="A557" s="24"/>
      <c r="B557" s="294" t="s">
        <v>295</v>
      </c>
      <c r="C557" s="279"/>
      <c r="D557" s="387"/>
      <c r="E557" s="79"/>
      <c r="F557" s="387"/>
      <c r="G557" s="78"/>
      <c r="H557" s="405">
        <f t="shared" si="11"/>
        <v>0</v>
      </c>
      <c r="I557" s="462"/>
      <c r="J557" s="496"/>
      <c r="K557" s="218"/>
      <c r="L557" s="219"/>
      <c r="M557" s="302"/>
      <c r="N557" s="274"/>
      <c r="O557" s="274"/>
      <c r="P557" s="274"/>
      <c r="Q557" s="274"/>
    </row>
    <row r="558" spans="1:17" ht="13.5" x14ac:dyDescent="0.25">
      <c r="A558" s="24"/>
      <c r="B558" s="294" t="s">
        <v>296</v>
      </c>
      <c r="C558" s="279" t="s">
        <v>297</v>
      </c>
      <c r="D558" s="387"/>
      <c r="E558" s="79"/>
      <c r="F558" s="387"/>
      <c r="G558" s="78"/>
      <c r="H558" s="405">
        <f t="shared" si="11"/>
        <v>0</v>
      </c>
      <c r="I558" s="462"/>
      <c r="J558" s="496"/>
      <c r="K558" s="218"/>
      <c r="L558" s="219"/>
      <c r="M558" s="298"/>
      <c r="N558" s="274"/>
      <c r="O558" s="274"/>
      <c r="P558" s="274"/>
      <c r="Q558" s="274"/>
    </row>
    <row r="559" spans="1:17" ht="13.5" x14ac:dyDescent="0.25">
      <c r="A559" s="24"/>
      <c r="B559" s="294"/>
      <c r="C559" s="279" t="s">
        <v>298</v>
      </c>
      <c r="D559" s="387"/>
      <c r="E559" s="79"/>
      <c r="F559" s="387"/>
      <c r="G559" s="78"/>
      <c r="H559" s="405">
        <f t="shared" si="11"/>
        <v>0</v>
      </c>
      <c r="I559" s="462"/>
      <c r="J559" s="496"/>
      <c r="K559" s="218"/>
      <c r="L559" s="219"/>
      <c r="M559" s="298"/>
      <c r="N559" s="274"/>
      <c r="O559" s="274"/>
      <c r="P559" s="274"/>
      <c r="Q559" s="274"/>
    </row>
    <row r="560" spans="1:17" ht="13.5" x14ac:dyDescent="0.25">
      <c r="A560" s="24"/>
      <c r="B560" s="294"/>
      <c r="C560" s="279" t="s">
        <v>299</v>
      </c>
      <c r="D560" s="387"/>
      <c r="E560" s="79"/>
      <c r="F560" s="387"/>
      <c r="G560" s="78"/>
      <c r="H560" s="405">
        <f t="shared" si="11"/>
        <v>0</v>
      </c>
      <c r="I560" s="462"/>
      <c r="J560" s="496"/>
      <c r="K560" s="218"/>
      <c r="L560" s="219"/>
      <c r="M560" s="298"/>
      <c r="N560" s="274"/>
      <c r="O560" s="274"/>
      <c r="P560" s="274"/>
      <c r="Q560" s="274"/>
    </row>
    <row r="561" spans="1:17" ht="13.5" x14ac:dyDescent="0.25">
      <c r="A561" s="24"/>
      <c r="B561" s="294" t="s">
        <v>123</v>
      </c>
      <c r="C561" s="279"/>
      <c r="D561" s="387"/>
      <c r="E561" s="79"/>
      <c r="F561" s="387"/>
      <c r="G561" s="78"/>
      <c r="H561" s="405">
        <f t="shared" si="11"/>
        <v>0</v>
      </c>
      <c r="I561" s="462"/>
      <c r="J561" s="496"/>
      <c r="K561" s="218"/>
      <c r="L561" s="219"/>
      <c r="M561" s="298"/>
      <c r="N561" s="274"/>
      <c r="O561" s="274"/>
      <c r="P561" s="274"/>
      <c r="Q561" s="274"/>
    </row>
    <row r="562" spans="1:17" ht="13.5" x14ac:dyDescent="0.25">
      <c r="A562" s="24"/>
      <c r="B562" s="294" t="s">
        <v>300</v>
      </c>
      <c r="C562" s="279"/>
      <c r="D562" s="387"/>
      <c r="E562" s="79"/>
      <c r="F562" s="387"/>
      <c r="G562" s="78"/>
      <c r="H562" s="405">
        <f t="shared" si="11"/>
        <v>0</v>
      </c>
      <c r="I562" s="462"/>
      <c r="J562" s="496"/>
      <c r="K562" s="218"/>
      <c r="L562" s="590"/>
      <c r="M562" s="298"/>
      <c r="N562" s="274"/>
      <c r="O562" s="274"/>
      <c r="P562" s="274"/>
      <c r="Q562" s="274"/>
    </row>
    <row r="563" spans="1:17" ht="13.5" x14ac:dyDescent="0.25">
      <c r="A563" s="24"/>
      <c r="B563" s="295" t="s">
        <v>301</v>
      </c>
      <c r="C563" s="292"/>
      <c r="D563" s="388"/>
      <c r="E563" s="139"/>
      <c r="F563" s="461"/>
      <c r="G563" s="85"/>
      <c r="H563" s="406">
        <f t="shared" si="11"/>
        <v>0</v>
      </c>
      <c r="I563" s="403">
        <f>SUM(H554:H563)</f>
        <v>0</v>
      </c>
      <c r="J563" s="497"/>
      <c r="K563" s="218"/>
      <c r="L563" s="590"/>
      <c r="M563" s="298"/>
      <c r="N563" s="274"/>
      <c r="O563" s="274"/>
      <c r="P563" s="274"/>
      <c r="Q563" s="274"/>
    </row>
    <row r="564" spans="1:17" ht="13.5" x14ac:dyDescent="0.25">
      <c r="A564" s="24"/>
      <c r="B564" s="279" t="s">
        <v>95</v>
      </c>
      <c r="C564" s="278"/>
      <c r="D564" s="386"/>
      <c r="E564" s="134"/>
      <c r="F564" s="386"/>
      <c r="G564" s="90"/>
      <c r="H564" s="405"/>
      <c r="I564" s="462"/>
      <c r="J564" s="496"/>
      <c r="K564" s="239"/>
      <c r="L564" s="219"/>
      <c r="M564" s="302"/>
      <c r="N564" s="274"/>
      <c r="O564" s="274"/>
      <c r="P564" s="274"/>
      <c r="Q564" s="274"/>
    </row>
    <row r="565" spans="1:17" ht="13.5" x14ac:dyDescent="0.25">
      <c r="A565" s="24"/>
      <c r="B565" s="294" t="s">
        <v>267</v>
      </c>
      <c r="C565" s="279" t="s">
        <v>302</v>
      </c>
      <c r="D565" s="387"/>
      <c r="E565" s="79"/>
      <c r="F565" s="387"/>
      <c r="G565" s="78"/>
      <c r="H565" s="405">
        <f t="shared" ref="H565:H590" si="12">IF(F565=0,D565*G565,D565*F565*G565)</f>
        <v>0</v>
      </c>
      <c r="I565" s="462"/>
      <c r="J565" s="496"/>
      <c r="K565" s="218"/>
      <c r="L565" s="219"/>
      <c r="M565" s="298"/>
      <c r="N565" s="274"/>
      <c r="O565" s="274"/>
      <c r="P565" s="274"/>
      <c r="Q565" s="274"/>
    </row>
    <row r="566" spans="1:17" ht="13.5" x14ac:dyDescent="0.25">
      <c r="A566" s="24"/>
      <c r="B566" s="294"/>
      <c r="C566" s="279" t="s">
        <v>303</v>
      </c>
      <c r="D566" s="387"/>
      <c r="E566" s="79"/>
      <c r="F566" s="387"/>
      <c r="G566" s="78"/>
      <c r="H566" s="405">
        <f t="shared" si="12"/>
        <v>0</v>
      </c>
      <c r="I566" s="462"/>
      <c r="J566" s="496"/>
      <c r="K566" s="239"/>
      <c r="L566" s="219"/>
      <c r="M566" s="302"/>
      <c r="N566" s="274"/>
      <c r="O566" s="274"/>
      <c r="P566" s="274"/>
      <c r="Q566" s="274"/>
    </row>
    <row r="567" spans="1:17" ht="13.5" x14ac:dyDescent="0.25">
      <c r="A567" s="24"/>
      <c r="B567" s="294" t="s">
        <v>304</v>
      </c>
      <c r="C567" s="279" t="s">
        <v>302</v>
      </c>
      <c r="D567" s="387"/>
      <c r="E567" s="79"/>
      <c r="F567" s="387"/>
      <c r="G567" s="78"/>
      <c r="H567" s="405">
        <f t="shared" si="12"/>
        <v>0</v>
      </c>
      <c r="I567" s="462"/>
      <c r="J567" s="496"/>
      <c r="K567" s="239"/>
      <c r="L567" s="219"/>
      <c r="M567" s="302"/>
      <c r="N567" s="274"/>
      <c r="O567" s="274"/>
      <c r="P567" s="274"/>
      <c r="Q567" s="274"/>
    </row>
    <row r="568" spans="1:17" ht="13.5" x14ac:dyDescent="0.25">
      <c r="A568" s="24"/>
      <c r="B568" s="294"/>
      <c r="C568" s="279" t="s">
        <v>303</v>
      </c>
      <c r="D568" s="387"/>
      <c r="E568" s="79"/>
      <c r="F568" s="387"/>
      <c r="G568" s="78"/>
      <c r="H568" s="405">
        <f t="shared" si="12"/>
        <v>0</v>
      </c>
      <c r="I568" s="462"/>
      <c r="J568" s="496"/>
      <c r="K568" s="239"/>
      <c r="L568" s="219"/>
      <c r="M568" s="302"/>
      <c r="N568" s="274"/>
      <c r="O568" s="274"/>
      <c r="P568" s="274"/>
      <c r="Q568" s="274"/>
    </row>
    <row r="569" spans="1:17" ht="13.5" x14ac:dyDescent="0.25">
      <c r="A569" s="24"/>
      <c r="B569" s="294" t="s">
        <v>305</v>
      </c>
      <c r="C569" s="279"/>
      <c r="D569" s="387"/>
      <c r="E569" s="79"/>
      <c r="F569" s="387"/>
      <c r="G569" s="78"/>
      <c r="H569" s="405">
        <f t="shared" si="12"/>
        <v>0</v>
      </c>
      <c r="I569" s="462"/>
      <c r="J569" s="496"/>
      <c r="K569" s="239"/>
      <c r="L569" s="219"/>
      <c r="M569" s="302"/>
      <c r="N569" s="274"/>
      <c r="O569" s="274"/>
      <c r="P569" s="274"/>
      <c r="Q569" s="274"/>
    </row>
    <row r="570" spans="1:17" ht="13.5" x14ac:dyDescent="0.25">
      <c r="A570" s="24"/>
      <c r="B570" s="294" t="s">
        <v>306</v>
      </c>
      <c r="C570" s="279"/>
      <c r="D570" s="387"/>
      <c r="E570" s="79"/>
      <c r="F570" s="387"/>
      <c r="G570" s="78"/>
      <c r="H570" s="405">
        <f t="shared" si="12"/>
        <v>0</v>
      </c>
      <c r="I570" s="462"/>
      <c r="J570" s="496"/>
      <c r="K570" s="239"/>
      <c r="L570" s="219"/>
      <c r="M570" s="302"/>
      <c r="N570" s="274"/>
      <c r="O570" s="274"/>
      <c r="P570" s="274"/>
      <c r="Q570" s="274"/>
    </row>
    <row r="571" spans="1:17" ht="13.5" x14ac:dyDescent="0.25">
      <c r="A571" s="24"/>
      <c r="B571" s="294" t="s">
        <v>307</v>
      </c>
      <c r="C571" s="279"/>
      <c r="D571" s="387"/>
      <c r="E571" s="79"/>
      <c r="F571" s="387"/>
      <c r="G571" s="78"/>
      <c r="H571" s="405">
        <f t="shared" si="12"/>
        <v>0</v>
      </c>
      <c r="I571" s="462"/>
      <c r="J571" s="496"/>
      <c r="K571" s="239"/>
      <c r="L571" s="219"/>
      <c r="M571" s="302"/>
      <c r="N571" s="274"/>
      <c r="O571" s="274"/>
      <c r="P571" s="274"/>
      <c r="Q571" s="274"/>
    </row>
    <row r="572" spans="1:17" ht="13.5" x14ac:dyDescent="0.25">
      <c r="A572" s="24"/>
      <c r="B572" s="294" t="s">
        <v>308</v>
      </c>
      <c r="C572" s="279"/>
      <c r="D572" s="387"/>
      <c r="E572" s="79"/>
      <c r="F572" s="387"/>
      <c r="G572" s="78"/>
      <c r="H572" s="405">
        <f t="shared" si="12"/>
        <v>0</v>
      </c>
      <c r="I572" s="462"/>
      <c r="J572" s="496"/>
      <c r="K572" s="239"/>
      <c r="L572" s="219"/>
      <c r="M572" s="302"/>
      <c r="N572" s="274"/>
      <c r="O572" s="274"/>
      <c r="P572" s="274"/>
      <c r="Q572" s="274"/>
    </row>
    <row r="573" spans="1:17" ht="13.5" x14ac:dyDescent="0.25">
      <c r="A573" s="24"/>
      <c r="B573" s="294" t="s">
        <v>309</v>
      </c>
      <c r="C573" s="279"/>
      <c r="D573" s="387"/>
      <c r="E573" s="79"/>
      <c r="F573" s="387"/>
      <c r="G573" s="78"/>
      <c r="H573" s="405">
        <f t="shared" si="12"/>
        <v>0</v>
      </c>
      <c r="I573" s="462"/>
      <c r="J573" s="496"/>
      <c r="K573" s="239"/>
      <c r="L573" s="219"/>
      <c r="M573" s="302"/>
      <c r="N573" s="274"/>
      <c r="O573" s="274"/>
      <c r="P573" s="274"/>
      <c r="Q573" s="274"/>
    </row>
    <row r="574" spans="1:17" ht="13.5" x14ac:dyDescent="0.25">
      <c r="A574" s="24"/>
      <c r="B574" s="294" t="s">
        <v>310</v>
      </c>
      <c r="C574" s="279"/>
      <c r="D574" s="387"/>
      <c r="E574" s="79"/>
      <c r="F574" s="387"/>
      <c r="G574" s="78"/>
      <c r="H574" s="405">
        <f t="shared" si="12"/>
        <v>0</v>
      </c>
      <c r="I574" s="462"/>
      <c r="J574" s="496"/>
      <c r="K574" s="239"/>
      <c r="L574" s="219"/>
      <c r="M574" s="302"/>
      <c r="N574" s="274"/>
      <c r="O574" s="274"/>
      <c r="P574" s="274"/>
      <c r="Q574" s="274"/>
    </row>
    <row r="575" spans="1:17" ht="13.5" x14ac:dyDescent="0.25">
      <c r="A575" s="24"/>
      <c r="B575" s="294" t="s">
        <v>311</v>
      </c>
      <c r="C575" s="279"/>
      <c r="D575" s="387"/>
      <c r="E575" s="79"/>
      <c r="F575" s="387"/>
      <c r="G575" s="78"/>
      <c r="H575" s="405">
        <f t="shared" si="12"/>
        <v>0</v>
      </c>
      <c r="I575" s="462"/>
      <c r="J575" s="496"/>
      <c r="K575" s="239"/>
      <c r="L575" s="219"/>
      <c r="M575" s="302"/>
      <c r="N575" s="274"/>
      <c r="O575" s="274"/>
      <c r="P575" s="274"/>
      <c r="Q575" s="274"/>
    </row>
    <row r="576" spans="1:17" ht="13.5" x14ac:dyDescent="0.25">
      <c r="A576" s="24"/>
      <c r="B576" s="294" t="s">
        <v>312</v>
      </c>
      <c r="C576" s="279"/>
      <c r="D576" s="387"/>
      <c r="E576" s="79"/>
      <c r="F576" s="387"/>
      <c r="G576" s="78"/>
      <c r="H576" s="405">
        <f t="shared" si="12"/>
        <v>0</v>
      </c>
      <c r="I576" s="462"/>
      <c r="J576" s="496"/>
      <c r="K576" s="239"/>
      <c r="L576" s="219"/>
      <c r="M576" s="302"/>
      <c r="N576" s="274"/>
      <c r="O576" s="274"/>
      <c r="P576" s="274"/>
      <c r="Q576" s="274"/>
    </row>
    <row r="577" spans="1:17" ht="13.5" x14ac:dyDescent="0.25">
      <c r="A577" s="24"/>
      <c r="B577" s="294" t="s">
        <v>313</v>
      </c>
      <c r="C577" s="279"/>
      <c r="D577" s="387"/>
      <c r="E577" s="79"/>
      <c r="F577" s="387"/>
      <c r="G577" s="78"/>
      <c r="H577" s="405">
        <f t="shared" si="12"/>
        <v>0</v>
      </c>
      <c r="I577" s="462"/>
      <c r="J577" s="496"/>
      <c r="K577" s="239"/>
      <c r="L577" s="219"/>
      <c r="M577" s="302"/>
      <c r="N577" s="274"/>
      <c r="O577" s="274"/>
      <c r="P577" s="274"/>
      <c r="Q577" s="274"/>
    </row>
    <row r="578" spans="1:17" ht="13.5" x14ac:dyDescent="0.25">
      <c r="A578" s="24"/>
      <c r="B578" s="294" t="s">
        <v>314</v>
      </c>
      <c r="C578" s="279"/>
      <c r="D578" s="387"/>
      <c r="E578" s="79"/>
      <c r="F578" s="387"/>
      <c r="G578" s="78"/>
      <c r="H578" s="405">
        <f t="shared" si="12"/>
        <v>0</v>
      </c>
      <c r="I578" s="462"/>
      <c r="J578" s="496"/>
      <c r="K578" s="218"/>
      <c r="L578" s="219"/>
      <c r="M578" s="302"/>
      <c r="N578" s="274"/>
      <c r="O578" s="274"/>
      <c r="P578" s="274"/>
      <c r="Q578" s="274"/>
    </row>
    <row r="579" spans="1:17" ht="13.5" x14ac:dyDescent="0.25">
      <c r="A579" s="24"/>
      <c r="B579" s="294" t="s">
        <v>315</v>
      </c>
      <c r="C579" s="279"/>
      <c r="D579" s="387"/>
      <c r="E579" s="79"/>
      <c r="F579" s="387"/>
      <c r="G579" s="78"/>
      <c r="H579" s="405">
        <f t="shared" si="12"/>
        <v>0</v>
      </c>
      <c r="I579" s="462"/>
      <c r="J579" s="496"/>
      <c r="K579" s="218"/>
      <c r="L579" s="219"/>
      <c r="M579" s="302"/>
      <c r="N579" s="274"/>
      <c r="O579" s="274"/>
      <c r="P579" s="274"/>
      <c r="Q579" s="274"/>
    </row>
    <row r="580" spans="1:17" ht="13.5" x14ac:dyDescent="0.25">
      <c r="A580" s="24"/>
      <c r="B580" s="294" t="s">
        <v>316</v>
      </c>
      <c r="C580" s="279"/>
      <c r="D580" s="387"/>
      <c r="E580" s="79"/>
      <c r="F580" s="387"/>
      <c r="G580" s="78"/>
      <c r="H580" s="405">
        <f t="shared" si="12"/>
        <v>0</v>
      </c>
      <c r="I580" s="462"/>
      <c r="J580" s="496"/>
      <c r="K580" s="218"/>
      <c r="L580" s="219"/>
      <c r="M580" s="302"/>
      <c r="N580" s="274"/>
      <c r="O580" s="274"/>
      <c r="P580" s="274"/>
      <c r="Q580" s="274"/>
    </row>
    <row r="581" spans="1:17" ht="13.5" x14ac:dyDescent="0.25">
      <c r="A581" s="24"/>
      <c r="B581" s="294" t="s">
        <v>317</v>
      </c>
      <c r="C581" s="279"/>
      <c r="D581" s="387"/>
      <c r="E581" s="79"/>
      <c r="F581" s="387"/>
      <c r="G581" s="78"/>
      <c r="H581" s="405">
        <f t="shared" si="12"/>
        <v>0</v>
      </c>
      <c r="I581" s="462"/>
      <c r="J581" s="496"/>
      <c r="K581" s="218"/>
      <c r="L581" s="219"/>
      <c r="M581" s="302"/>
      <c r="N581" s="274"/>
      <c r="O581" s="274"/>
      <c r="P581" s="274"/>
      <c r="Q581" s="274"/>
    </row>
    <row r="582" spans="1:17" ht="13.5" x14ac:dyDescent="0.25">
      <c r="A582" s="24"/>
      <c r="B582" s="294" t="s">
        <v>318</v>
      </c>
      <c r="C582" s="279"/>
      <c r="D582" s="387"/>
      <c r="E582" s="79"/>
      <c r="F582" s="387"/>
      <c r="G582" s="78"/>
      <c r="H582" s="405">
        <f t="shared" si="12"/>
        <v>0</v>
      </c>
      <c r="I582" s="462"/>
      <c r="J582" s="496"/>
      <c r="K582" s="218"/>
      <c r="L582" s="219"/>
      <c r="M582" s="298"/>
      <c r="N582" s="274"/>
      <c r="O582" s="274"/>
      <c r="P582" s="274"/>
      <c r="Q582" s="274"/>
    </row>
    <row r="583" spans="1:17" ht="13.5" x14ac:dyDescent="0.25">
      <c r="A583" s="24"/>
      <c r="B583" s="294" t="s">
        <v>319</v>
      </c>
      <c r="C583" s="279"/>
      <c r="D583" s="387"/>
      <c r="E583" s="79"/>
      <c r="F583" s="387"/>
      <c r="G583" s="78"/>
      <c r="H583" s="405">
        <f t="shared" si="12"/>
        <v>0</v>
      </c>
      <c r="I583" s="462"/>
      <c r="J583" s="496"/>
      <c r="K583" s="218"/>
      <c r="L583" s="219"/>
      <c r="M583" s="298"/>
      <c r="N583" s="274"/>
      <c r="O583" s="274"/>
      <c r="P583" s="274"/>
      <c r="Q583" s="274"/>
    </row>
    <row r="584" spans="1:17" ht="13.5" x14ac:dyDescent="0.25">
      <c r="A584" s="24"/>
      <c r="B584" s="295" t="s">
        <v>69</v>
      </c>
      <c r="C584" s="292"/>
      <c r="D584" s="388"/>
      <c r="E584" s="139"/>
      <c r="F584" s="461"/>
      <c r="G584" s="85"/>
      <c r="H584" s="406">
        <f t="shared" si="12"/>
        <v>0</v>
      </c>
      <c r="I584" s="403">
        <f>SUM(H565:H584)</f>
        <v>0</v>
      </c>
      <c r="J584" s="497"/>
      <c r="K584" s="218"/>
      <c r="L584" s="219"/>
      <c r="M584" s="298"/>
      <c r="N584" s="274"/>
      <c r="O584" s="274"/>
      <c r="P584" s="274"/>
      <c r="Q584" s="274"/>
    </row>
    <row r="585" spans="1:17" ht="13.5" x14ac:dyDescent="0.25">
      <c r="A585" s="24"/>
      <c r="B585" s="279" t="s">
        <v>235</v>
      </c>
      <c r="C585" s="278"/>
      <c r="D585" s="387"/>
      <c r="E585" s="79"/>
      <c r="F585" s="387"/>
      <c r="G585" s="78"/>
      <c r="H585" s="405">
        <f t="shared" si="12"/>
        <v>0</v>
      </c>
      <c r="I585" s="428"/>
      <c r="J585" s="491"/>
      <c r="K585" s="218"/>
      <c r="L585" s="219"/>
      <c r="M585" s="298"/>
      <c r="N585" s="274"/>
      <c r="O585" s="274"/>
      <c r="P585" s="274"/>
      <c r="Q585" s="274"/>
    </row>
    <row r="586" spans="1:17" ht="13.5" x14ac:dyDescent="0.25">
      <c r="A586" s="24"/>
      <c r="B586" s="292"/>
      <c r="C586" s="296"/>
      <c r="D586" s="388"/>
      <c r="E586" s="139"/>
      <c r="F586" s="461"/>
      <c r="G586" s="85"/>
      <c r="H586" s="406">
        <f t="shared" si="12"/>
        <v>0</v>
      </c>
      <c r="I586" s="453">
        <f>SUM(H585:H586)</f>
        <v>0</v>
      </c>
      <c r="J586" s="356"/>
      <c r="K586" s="218"/>
      <c r="L586" s="219"/>
      <c r="M586" s="298"/>
      <c r="N586" s="274"/>
      <c r="O586" s="274"/>
      <c r="P586" s="274"/>
      <c r="Q586" s="274"/>
    </row>
    <row r="587" spans="1:17" ht="13.5" x14ac:dyDescent="0.25">
      <c r="A587" s="24"/>
      <c r="B587" s="279" t="s">
        <v>320</v>
      </c>
      <c r="C587" s="278"/>
      <c r="D587" s="387"/>
      <c r="E587" s="79"/>
      <c r="F587" s="387"/>
      <c r="G587" s="78"/>
      <c r="H587" s="405">
        <f t="shared" si="12"/>
        <v>0</v>
      </c>
      <c r="I587" s="428"/>
      <c r="J587" s="491"/>
      <c r="K587" s="218"/>
      <c r="L587" s="219"/>
      <c r="M587" s="298"/>
      <c r="N587" s="274"/>
      <c r="O587" s="274"/>
      <c r="P587" s="274"/>
      <c r="Q587" s="274"/>
    </row>
    <row r="588" spans="1:17" ht="13.5" x14ac:dyDescent="0.25">
      <c r="A588" s="24"/>
      <c r="B588" s="292"/>
      <c r="C588" s="296"/>
      <c r="D588" s="388"/>
      <c r="E588" s="139"/>
      <c r="F588" s="461"/>
      <c r="G588" s="85"/>
      <c r="H588" s="406">
        <f t="shared" si="12"/>
        <v>0</v>
      </c>
      <c r="I588" s="453">
        <f>SUM(H587:H588)</f>
        <v>0</v>
      </c>
      <c r="J588" s="356"/>
      <c r="K588" s="218"/>
      <c r="L588" s="219"/>
      <c r="M588" s="298"/>
      <c r="N588" s="274"/>
      <c r="O588" s="274"/>
      <c r="P588" s="274"/>
      <c r="Q588" s="274"/>
    </row>
    <row r="589" spans="1:17" ht="13.5" x14ac:dyDescent="0.25">
      <c r="A589" s="24"/>
      <c r="B589" s="279" t="s">
        <v>69</v>
      </c>
      <c r="C589" s="278"/>
      <c r="D589" s="387"/>
      <c r="E589" s="79"/>
      <c r="F589" s="387"/>
      <c r="G589" s="78"/>
      <c r="H589" s="405">
        <f t="shared" si="12"/>
        <v>0</v>
      </c>
      <c r="I589" s="462"/>
      <c r="J589" s="496"/>
      <c r="K589" s="218"/>
      <c r="L589" s="590"/>
      <c r="M589" s="302"/>
      <c r="N589" s="274"/>
      <c r="O589" s="274"/>
      <c r="P589" s="274"/>
      <c r="Q589" s="274"/>
    </row>
    <row r="590" spans="1:17" ht="14.25" thickBot="1" x14ac:dyDescent="0.3">
      <c r="A590" s="212"/>
      <c r="B590" s="303"/>
      <c r="C590" s="280"/>
      <c r="D590" s="404"/>
      <c r="E590" s="123"/>
      <c r="F590" s="404"/>
      <c r="G590" s="82"/>
      <c r="H590" s="407">
        <f t="shared" si="12"/>
        <v>0</v>
      </c>
      <c r="I590" s="463">
        <f>SUM(H589:H590)</f>
        <v>0</v>
      </c>
      <c r="J590" s="497"/>
      <c r="K590" s="265"/>
      <c r="L590" s="219"/>
      <c r="M590" s="298"/>
      <c r="N590" s="274"/>
      <c r="O590" s="274"/>
      <c r="P590" s="274"/>
      <c r="Q590" s="274"/>
    </row>
    <row r="591" spans="1:17" ht="16.149999999999999" customHeight="1" thickBot="1" x14ac:dyDescent="0.3">
      <c r="A591" s="549"/>
      <c r="B591" s="322" t="s">
        <v>321</v>
      </c>
      <c r="C591" s="281"/>
      <c r="D591" s="138"/>
      <c r="E591" s="138"/>
      <c r="F591" s="138"/>
      <c r="G591" s="92"/>
      <c r="H591" s="357"/>
      <c r="I591" s="512">
        <f>K591</f>
        <v>0</v>
      </c>
      <c r="J591" s="511"/>
      <c r="K591" s="589">
        <f>SUM(I527:I590)</f>
        <v>0</v>
      </c>
      <c r="L591" s="219"/>
      <c r="M591" s="298"/>
      <c r="N591" s="274"/>
      <c r="O591" s="274"/>
      <c r="P591" s="274"/>
      <c r="Q591" s="274"/>
    </row>
    <row r="592" spans="1:17" ht="13.5" x14ac:dyDescent="0.25">
      <c r="A592" s="550"/>
      <c r="B592" s="316"/>
      <c r="C592" s="278"/>
      <c r="D592" s="121"/>
      <c r="E592" s="121"/>
      <c r="F592" s="121"/>
      <c r="G592" s="83"/>
      <c r="H592" s="352"/>
      <c r="I592" s="364"/>
      <c r="J592" s="364"/>
      <c r="K592" s="239"/>
      <c r="L592" s="219"/>
      <c r="M592" s="298"/>
      <c r="N592" s="274"/>
      <c r="O592" s="274"/>
      <c r="P592" s="274"/>
      <c r="Q592" s="274"/>
    </row>
    <row r="593" spans="1:17" ht="15" customHeight="1" x14ac:dyDescent="0.25">
      <c r="A593" s="115" t="s">
        <v>322</v>
      </c>
      <c r="B593" s="325" t="s">
        <v>323</v>
      </c>
      <c r="C593" s="282"/>
      <c r="D593" s="399"/>
      <c r="E593" s="399"/>
      <c r="F593" s="399"/>
      <c r="G593" s="400"/>
      <c r="H593" s="401"/>
      <c r="I593" s="402"/>
      <c r="J593" s="226"/>
      <c r="K593" s="218"/>
      <c r="L593" s="219"/>
      <c r="M593" s="298"/>
      <c r="N593" s="274"/>
      <c r="O593" s="274"/>
      <c r="P593" s="274"/>
      <c r="Q593" s="274"/>
    </row>
    <row r="594" spans="1:17" ht="13.5" x14ac:dyDescent="0.25">
      <c r="A594" s="24"/>
      <c r="B594" s="279" t="s">
        <v>324</v>
      </c>
      <c r="C594" s="279" t="s">
        <v>325</v>
      </c>
      <c r="D594" s="387"/>
      <c r="E594" s="79"/>
      <c r="F594" s="387"/>
      <c r="G594" s="78"/>
      <c r="H594" s="405">
        <f t="shared" ref="H594:H605" si="13">IF(F594=0,D594*G594,D594*F594*G594)</f>
        <v>0</v>
      </c>
      <c r="I594" s="462"/>
      <c r="J594" s="496"/>
      <c r="K594" s="218"/>
      <c r="L594" s="586"/>
      <c r="M594" s="274"/>
      <c r="N594" s="274"/>
      <c r="O594" s="274"/>
      <c r="P594" s="274"/>
      <c r="Q594" s="274"/>
    </row>
    <row r="595" spans="1:17" ht="13.5" x14ac:dyDescent="0.25">
      <c r="A595" s="24"/>
      <c r="C595" s="279" t="s">
        <v>326</v>
      </c>
      <c r="D595" s="387"/>
      <c r="E595" s="79"/>
      <c r="F595" s="387"/>
      <c r="G595" s="78"/>
      <c r="H595" s="405">
        <f t="shared" si="13"/>
        <v>0</v>
      </c>
      <c r="I595" s="462"/>
      <c r="J595" s="496"/>
      <c r="K595" s="218"/>
      <c r="L595" s="586"/>
      <c r="M595" s="274"/>
      <c r="N595" s="274"/>
      <c r="O595" s="274"/>
      <c r="P595" s="274"/>
      <c r="Q595" s="274"/>
    </row>
    <row r="596" spans="1:17" ht="13.5" x14ac:dyDescent="0.25">
      <c r="A596" s="24"/>
      <c r="C596" s="279" t="s">
        <v>327</v>
      </c>
      <c r="D596" s="387"/>
      <c r="E596" s="79"/>
      <c r="F596" s="387"/>
      <c r="G596" s="78"/>
      <c r="H596" s="405">
        <f t="shared" si="13"/>
        <v>0</v>
      </c>
      <c r="I596" s="462"/>
      <c r="J596" s="496"/>
      <c r="K596" s="218"/>
      <c r="L596" s="586"/>
      <c r="M596" s="274"/>
      <c r="N596" s="274"/>
      <c r="O596" s="274"/>
      <c r="P596" s="274"/>
      <c r="Q596" s="274"/>
    </row>
    <row r="597" spans="1:17" ht="13.5" x14ac:dyDescent="0.25">
      <c r="A597" s="24"/>
      <c r="B597" s="307"/>
      <c r="C597" s="469" t="s">
        <v>328</v>
      </c>
      <c r="D597" s="388"/>
      <c r="E597" s="139"/>
      <c r="F597" s="461"/>
      <c r="G597" s="85"/>
      <c r="H597" s="406">
        <f t="shared" si="13"/>
        <v>0</v>
      </c>
      <c r="I597" s="403">
        <f>SUM(H594:H597)</f>
        <v>0</v>
      </c>
      <c r="J597" s="497"/>
      <c r="K597" s="218"/>
      <c r="L597" s="586"/>
      <c r="M597" s="274"/>
      <c r="N597" s="274"/>
      <c r="O597" s="274"/>
      <c r="P597" s="274"/>
      <c r="Q597" s="274"/>
    </row>
    <row r="598" spans="1:17" ht="13.5" x14ac:dyDescent="0.25">
      <c r="A598" s="24"/>
      <c r="B598" s="279" t="s">
        <v>329</v>
      </c>
      <c r="C598" s="279" t="s">
        <v>330</v>
      </c>
      <c r="D598" s="387"/>
      <c r="E598" s="79"/>
      <c r="F598" s="387"/>
      <c r="G598" s="78"/>
      <c r="H598" s="405">
        <f t="shared" si="13"/>
        <v>0</v>
      </c>
      <c r="I598" s="462"/>
      <c r="J598" s="497"/>
      <c r="K598" s="218"/>
      <c r="L598" s="586"/>
      <c r="M598" s="274"/>
      <c r="N598" s="274"/>
      <c r="O598" s="274"/>
      <c r="P598" s="274"/>
      <c r="Q598" s="274"/>
    </row>
    <row r="599" spans="1:17" ht="13.5" x14ac:dyDescent="0.25">
      <c r="A599" s="24"/>
      <c r="B599" s="292"/>
      <c r="C599" s="292" t="s">
        <v>331</v>
      </c>
      <c r="D599" s="388"/>
      <c r="E599" s="139"/>
      <c r="F599" s="461"/>
      <c r="G599" s="85"/>
      <c r="H599" s="406">
        <f t="shared" si="13"/>
        <v>0</v>
      </c>
      <c r="I599" s="403">
        <f>SUM(H598:H599)</f>
        <v>0</v>
      </c>
      <c r="J599" s="497"/>
      <c r="K599" s="218"/>
      <c r="L599" s="586"/>
      <c r="M599" s="274"/>
      <c r="N599" s="274"/>
      <c r="O599" s="274"/>
      <c r="P599" s="274"/>
      <c r="Q599" s="274"/>
    </row>
    <row r="600" spans="1:17" ht="13.5" x14ac:dyDescent="0.25">
      <c r="A600" s="25"/>
      <c r="B600" s="279" t="s">
        <v>332</v>
      </c>
      <c r="C600" s="279" t="s">
        <v>330</v>
      </c>
      <c r="D600" s="387"/>
      <c r="E600" s="79"/>
      <c r="F600" s="387"/>
      <c r="G600" s="78"/>
      <c r="H600" s="405">
        <f t="shared" si="13"/>
        <v>0</v>
      </c>
      <c r="I600" s="462"/>
      <c r="J600" s="496"/>
      <c r="K600" s="218"/>
      <c r="L600" s="586"/>
      <c r="M600" s="274"/>
      <c r="N600" s="274"/>
      <c r="O600" s="274"/>
      <c r="P600" s="274"/>
      <c r="Q600" s="274"/>
    </row>
    <row r="601" spans="1:17" ht="13.5" x14ac:dyDescent="0.25">
      <c r="A601" s="25"/>
      <c r="B601" s="292"/>
      <c r="C601" s="292" t="s">
        <v>331</v>
      </c>
      <c r="D601" s="388"/>
      <c r="E601" s="139"/>
      <c r="F601" s="461"/>
      <c r="G601" s="85"/>
      <c r="H601" s="406">
        <f t="shared" si="13"/>
        <v>0</v>
      </c>
      <c r="I601" s="403">
        <f>SUM(H600:H601)</f>
        <v>0</v>
      </c>
      <c r="J601" s="497"/>
      <c r="K601" s="218"/>
      <c r="L601" s="586"/>
      <c r="M601" s="274"/>
      <c r="N601" s="274"/>
      <c r="O601" s="274"/>
      <c r="P601" s="274"/>
      <c r="Q601" s="274"/>
    </row>
    <row r="602" spans="1:17" ht="13.5" x14ac:dyDescent="0.25">
      <c r="A602" s="25"/>
      <c r="B602" s="279" t="s">
        <v>333</v>
      </c>
      <c r="C602" s="279"/>
      <c r="D602" s="387"/>
      <c r="E602" s="79"/>
      <c r="F602" s="387"/>
      <c r="G602" s="78"/>
      <c r="H602" s="405">
        <f t="shared" si="13"/>
        <v>0</v>
      </c>
      <c r="I602" s="471"/>
      <c r="J602" s="497"/>
      <c r="K602" s="218"/>
      <c r="L602" s="586"/>
      <c r="M602" s="274"/>
      <c r="N602" s="274"/>
      <c r="O602" s="274"/>
      <c r="P602" s="274"/>
      <c r="Q602" s="274"/>
    </row>
    <row r="603" spans="1:17" ht="13.5" x14ac:dyDescent="0.25">
      <c r="A603" s="25"/>
      <c r="B603" s="292"/>
      <c r="C603" s="292"/>
      <c r="D603" s="388"/>
      <c r="E603" s="124"/>
      <c r="F603" s="388"/>
      <c r="G603" s="85"/>
      <c r="H603" s="406">
        <f t="shared" si="13"/>
        <v>0</v>
      </c>
      <c r="I603" s="403">
        <f>SUM(H602:H603)</f>
        <v>0</v>
      </c>
      <c r="J603" s="497"/>
      <c r="K603" s="218"/>
      <c r="L603" s="586"/>
      <c r="M603" s="274"/>
      <c r="N603" s="274"/>
      <c r="O603" s="274"/>
      <c r="P603" s="274"/>
      <c r="Q603" s="274"/>
    </row>
    <row r="604" spans="1:17" ht="13.5" x14ac:dyDescent="0.25">
      <c r="A604" s="25"/>
      <c r="B604" s="279" t="s">
        <v>69</v>
      </c>
      <c r="C604" s="279"/>
      <c r="D604" s="387"/>
      <c r="E604" s="79"/>
      <c r="F604" s="387"/>
      <c r="G604" s="78"/>
      <c r="H604" s="405">
        <f t="shared" si="13"/>
        <v>0</v>
      </c>
      <c r="I604" s="617"/>
      <c r="J604" s="497"/>
      <c r="K604" s="218"/>
      <c r="L604" s="586"/>
      <c r="M604" s="274"/>
      <c r="N604" s="274"/>
      <c r="O604" s="274"/>
      <c r="P604" s="274"/>
      <c r="Q604" s="274"/>
    </row>
    <row r="605" spans="1:17" ht="14.25" thickBot="1" x14ac:dyDescent="0.3">
      <c r="A605" s="210"/>
      <c r="B605" s="280"/>
      <c r="C605" s="280"/>
      <c r="D605" s="404"/>
      <c r="E605" s="123"/>
      <c r="F605" s="404"/>
      <c r="G605" s="82"/>
      <c r="H605" s="407">
        <f t="shared" si="13"/>
        <v>0</v>
      </c>
      <c r="I605" s="463">
        <f>SUM(H604:H605)</f>
        <v>0</v>
      </c>
      <c r="J605" s="497"/>
      <c r="K605" s="265"/>
      <c r="L605" s="586"/>
      <c r="M605" s="274"/>
      <c r="N605" s="274"/>
      <c r="O605" s="274"/>
      <c r="P605" s="274"/>
      <c r="Q605" s="274"/>
    </row>
    <row r="606" spans="1:17" ht="16.149999999999999" customHeight="1" thickBot="1" x14ac:dyDescent="0.3">
      <c r="A606" s="549"/>
      <c r="B606" s="322" t="s">
        <v>334</v>
      </c>
      <c r="C606" s="281"/>
      <c r="D606" s="138"/>
      <c r="E606" s="138"/>
      <c r="F606" s="138"/>
      <c r="G606" s="92"/>
      <c r="H606" s="363"/>
      <c r="I606" s="512">
        <f>K606</f>
        <v>0</v>
      </c>
      <c r="J606" s="511"/>
      <c r="K606" s="589">
        <f>SUM(I594:I605)</f>
        <v>0</v>
      </c>
      <c r="L606" s="586"/>
      <c r="M606" s="274"/>
      <c r="N606" s="274"/>
      <c r="O606" s="274"/>
      <c r="P606" s="274"/>
      <c r="Q606" s="274"/>
    </row>
    <row r="607" spans="1:17" ht="13.5" x14ac:dyDescent="0.25">
      <c r="A607" s="550"/>
      <c r="B607" s="316"/>
      <c r="C607" s="278"/>
      <c r="D607" s="121"/>
      <c r="E607" s="121"/>
      <c r="F607" s="121"/>
      <c r="G607" s="83"/>
      <c r="H607" s="176"/>
      <c r="I607" s="364"/>
      <c r="J607" s="364"/>
      <c r="K607" s="239"/>
      <c r="L607" s="586"/>
      <c r="M607" s="274"/>
      <c r="N607" s="274"/>
      <c r="O607" s="274"/>
      <c r="P607" s="274"/>
      <c r="Q607" s="274"/>
    </row>
    <row r="608" spans="1:17" ht="15" customHeight="1" x14ac:dyDescent="0.25">
      <c r="A608" s="116" t="s">
        <v>335</v>
      </c>
      <c r="B608" s="316" t="s">
        <v>336</v>
      </c>
      <c r="C608" s="279"/>
      <c r="D608" s="399"/>
      <c r="E608" s="399"/>
      <c r="F608" s="399"/>
      <c r="G608" s="400"/>
      <c r="H608" s="401"/>
      <c r="I608" s="402"/>
      <c r="J608" s="226"/>
      <c r="K608" s="218"/>
      <c r="L608" s="586"/>
      <c r="M608" s="274"/>
      <c r="N608" s="274"/>
      <c r="O608" s="274"/>
      <c r="P608" s="274"/>
      <c r="Q608" s="274"/>
    </row>
    <row r="609" spans="1:17" ht="13.5" x14ac:dyDescent="0.25">
      <c r="A609" s="25"/>
      <c r="B609" s="279" t="s">
        <v>337</v>
      </c>
      <c r="C609" s="279"/>
      <c r="D609" s="387"/>
      <c r="E609" s="79"/>
      <c r="F609" s="387"/>
      <c r="G609" s="78"/>
      <c r="H609" s="405">
        <f t="shared" ref="H609:H620" si="14">IF(F609=0,D609*G609,D609*F609*G609)</f>
        <v>0</v>
      </c>
      <c r="I609" s="482"/>
      <c r="J609" s="499"/>
      <c r="K609" s="218"/>
      <c r="L609" s="586"/>
      <c r="M609" s="274"/>
      <c r="N609" s="274"/>
      <c r="O609" s="274"/>
      <c r="P609" s="274"/>
      <c r="Q609" s="274"/>
    </row>
    <row r="610" spans="1:17" ht="13.5" x14ac:dyDescent="0.25">
      <c r="A610" s="25"/>
      <c r="B610" s="279" t="s">
        <v>338</v>
      </c>
      <c r="C610" s="279"/>
      <c r="D610" s="387"/>
      <c r="E610" s="79"/>
      <c r="F610" s="387"/>
      <c r="G610" s="78"/>
      <c r="H610" s="405">
        <f t="shared" si="14"/>
        <v>0</v>
      </c>
      <c r="I610" s="464"/>
      <c r="J610" s="499"/>
      <c r="K610" s="218"/>
      <c r="L610" s="219"/>
      <c r="M610" s="298"/>
      <c r="N610" s="298"/>
      <c r="O610" s="298"/>
      <c r="P610" s="298"/>
      <c r="Q610" s="298"/>
    </row>
    <row r="611" spans="1:17" ht="13.5" x14ac:dyDescent="0.25">
      <c r="A611" s="25"/>
      <c r="B611" s="292" t="s">
        <v>339</v>
      </c>
      <c r="C611" s="292"/>
      <c r="D611" s="388"/>
      <c r="E611" s="124"/>
      <c r="F611" s="388"/>
      <c r="G611" s="85"/>
      <c r="H611" s="406">
        <f t="shared" si="14"/>
        <v>0</v>
      </c>
      <c r="I611" s="465">
        <f>SUM(H609:H611)</f>
        <v>0</v>
      </c>
      <c r="J611" s="500"/>
      <c r="K611" s="218"/>
      <c r="L611" s="219"/>
      <c r="M611" s="298"/>
      <c r="N611" s="298"/>
      <c r="O611" s="298"/>
      <c r="P611" s="298"/>
      <c r="Q611" s="298"/>
    </row>
    <row r="612" spans="1:17" ht="13.5" x14ac:dyDescent="0.25">
      <c r="A612" s="24"/>
      <c r="B612" s="483" t="s">
        <v>340</v>
      </c>
      <c r="C612" s="623"/>
      <c r="D612" s="387"/>
      <c r="E612" s="79"/>
      <c r="F612" s="387"/>
      <c r="G612" s="78"/>
      <c r="H612" s="405">
        <f t="shared" si="14"/>
        <v>0</v>
      </c>
      <c r="I612" s="466"/>
      <c r="J612" s="500"/>
      <c r="K612" s="218"/>
      <c r="L612" s="219"/>
      <c r="M612" s="298"/>
      <c r="N612" s="298"/>
      <c r="O612" s="298"/>
      <c r="P612" s="298"/>
      <c r="Q612" s="298"/>
    </row>
    <row r="613" spans="1:17" ht="13.5" x14ac:dyDescent="0.25">
      <c r="A613" s="24"/>
      <c r="B613" s="970" t="s">
        <v>341</v>
      </c>
      <c r="C613" s="971"/>
      <c r="D613" s="388"/>
      <c r="E613" s="124"/>
      <c r="F613" s="388"/>
      <c r="G613" s="85"/>
      <c r="H613" s="406">
        <f t="shared" si="14"/>
        <v>0</v>
      </c>
      <c r="I613" s="465">
        <f>SUM(H612:H613)</f>
        <v>0</v>
      </c>
      <c r="J613" s="500"/>
      <c r="K613" s="218"/>
      <c r="L613" s="219"/>
      <c r="M613" s="304"/>
      <c r="N613" s="298"/>
      <c r="O613" s="298"/>
      <c r="P613" s="298"/>
      <c r="Q613" s="298"/>
    </row>
    <row r="614" spans="1:17" ht="13.5" x14ac:dyDescent="0.25">
      <c r="A614" s="24"/>
      <c r="B614" s="279" t="s">
        <v>342</v>
      </c>
      <c r="C614" s="279"/>
      <c r="D614" s="387"/>
      <c r="E614" s="79"/>
      <c r="F614" s="387"/>
      <c r="G614" s="78"/>
      <c r="H614" s="405">
        <f>IF(F614=0,D614*G614,D614*F614*G614)</f>
        <v>0</v>
      </c>
      <c r="I614" s="466"/>
      <c r="J614" s="500"/>
      <c r="K614" s="218"/>
      <c r="L614" s="219"/>
      <c r="M614" s="304"/>
      <c r="N614" s="298"/>
      <c r="O614" s="298"/>
      <c r="P614" s="298"/>
      <c r="Q614" s="298"/>
    </row>
    <row r="615" spans="1:17" ht="13.5" x14ac:dyDescent="0.25">
      <c r="A615" s="24"/>
      <c r="B615" s="307"/>
      <c r="C615" s="292"/>
      <c r="D615" s="388"/>
      <c r="E615" s="124"/>
      <c r="F615" s="388"/>
      <c r="G615" s="85"/>
      <c r="H615" s="406">
        <f>IF(F615=0,D615*G615,D615*F615*G615)</f>
        <v>0</v>
      </c>
      <c r="I615" s="465">
        <f>SUM(H614:H615)</f>
        <v>0</v>
      </c>
      <c r="J615" s="500"/>
      <c r="K615" s="218"/>
      <c r="L615" s="219"/>
      <c r="M615" s="304"/>
      <c r="N615" s="298"/>
      <c r="O615" s="298"/>
      <c r="P615" s="298"/>
      <c r="Q615" s="298"/>
    </row>
    <row r="616" spans="1:17" ht="13.5" x14ac:dyDescent="0.25">
      <c r="A616" s="24"/>
      <c r="B616" s="279" t="s">
        <v>343</v>
      </c>
      <c r="C616" s="279" t="s">
        <v>344</v>
      </c>
      <c r="D616" s="387"/>
      <c r="E616" s="79"/>
      <c r="F616" s="387"/>
      <c r="G616" s="78"/>
      <c r="H616" s="405">
        <f t="shared" si="14"/>
        <v>0</v>
      </c>
      <c r="I616" s="466"/>
      <c r="J616" s="500"/>
      <c r="K616" s="218"/>
      <c r="L616" s="219"/>
      <c r="M616" s="298"/>
      <c r="N616" s="298"/>
      <c r="O616" s="298"/>
      <c r="P616" s="298"/>
      <c r="Q616" s="298"/>
    </row>
    <row r="617" spans="1:17" ht="13.5" x14ac:dyDescent="0.25">
      <c r="A617" s="24"/>
      <c r="B617" s="279"/>
      <c r="C617" s="279" t="s">
        <v>345</v>
      </c>
      <c r="D617" s="387"/>
      <c r="E617" s="79"/>
      <c r="F617" s="387"/>
      <c r="G617" s="78"/>
      <c r="H617" s="405">
        <f t="shared" si="14"/>
        <v>0</v>
      </c>
      <c r="I617" s="466"/>
      <c r="J617" s="500"/>
      <c r="K617" s="218"/>
      <c r="L617" s="219"/>
      <c r="M617" s="298"/>
      <c r="N617" s="298"/>
      <c r="O617" s="298"/>
      <c r="P617" s="298"/>
      <c r="Q617" s="298"/>
    </row>
    <row r="618" spans="1:17" ht="13.5" x14ac:dyDescent="0.25">
      <c r="A618" s="24"/>
      <c r="B618" s="307"/>
      <c r="C618" s="292" t="s">
        <v>346</v>
      </c>
      <c r="D618" s="388"/>
      <c r="E618" s="124"/>
      <c r="F618" s="388"/>
      <c r="G618" s="85"/>
      <c r="H618" s="406">
        <f t="shared" si="14"/>
        <v>0</v>
      </c>
      <c r="I618" s="465">
        <f>SUM(H616:H618)</f>
        <v>0</v>
      </c>
      <c r="J618" s="500"/>
      <c r="K618" s="218"/>
      <c r="L618" s="219"/>
      <c r="M618" s="298"/>
      <c r="N618" s="298"/>
      <c r="O618" s="298"/>
      <c r="P618" s="298"/>
      <c r="Q618" s="298"/>
    </row>
    <row r="619" spans="1:17" ht="13.5" x14ac:dyDescent="0.25">
      <c r="A619" s="24"/>
      <c r="B619" s="279" t="s">
        <v>69</v>
      </c>
      <c r="C619" s="279"/>
      <c r="D619" s="387"/>
      <c r="E619" s="79"/>
      <c r="F619" s="387"/>
      <c r="G619" s="78"/>
      <c r="H619" s="405">
        <f t="shared" si="14"/>
        <v>0</v>
      </c>
      <c r="I619" s="466"/>
      <c r="J619" s="500"/>
      <c r="K619" s="218"/>
      <c r="L619" s="219"/>
      <c r="M619" s="298"/>
      <c r="N619" s="298"/>
      <c r="O619" s="298"/>
      <c r="P619" s="298"/>
      <c r="Q619" s="298"/>
    </row>
    <row r="620" spans="1:17" ht="14.25" thickBot="1" x14ac:dyDescent="0.3">
      <c r="A620" s="212"/>
      <c r="B620" s="280"/>
      <c r="C620" s="280"/>
      <c r="D620" s="404"/>
      <c r="E620" s="123"/>
      <c r="F620" s="404"/>
      <c r="G620" s="82"/>
      <c r="H620" s="407">
        <f t="shared" si="14"/>
        <v>0</v>
      </c>
      <c r="I620" s="467">
        <f>SUM(H619:H620)</f>
        <v>0</v>
      </c>
      <c r="J620" s="500"/>
      <c r="K620" s="218"/>
      <c r="L620" s="590"/>
      <c r="M620" s="302"/>
      <c r="N620" s="302"/>
      <c r="O620" s="302"/>
      <c r="P620" s="302"/>
      <c r="Q620" s="302"/>
    </row>
    <row r="621" spans="1:17" ht="16.149999999999999" customHeight="1" thickBot="1" x14ac:dyDescent="0.3">
      <c r="A621" s="548"/>
      <c r="B621" s="331" t="s">
        <v>347</v>
      </c>
      <c r="C621" s="281"/>
      <c r="D621" s="138"/>
      <c r="E621" s="138"/>
      <c r="F621" s="138"/>
      <c r="G621" s="92"/>
      <c r="H621" s="363"/>
      <c r="I621" s="512">
        <f>K621</f>
        <v>0</v>
      </c>
      <c r="J621" s="513"/>
      <c r="K621" s="589">
        <f>SUM(I610:I620)</f>
        <v>0</v>
      </c>
      <c r="L621" s="590"/>
      <c r="M621" s="302"/>
      <c r="N621" s="302"/>
      <c r="O621" s="302"/>
      <c r="P621" s="302"/>
      <c r="Q621" s="302"/>
    </row>
    <row r="622" spans="1:17" ht="16.149999999999999" customHeight="1" thickBot="1" x14ac:dyDescent="0.3">
      <c r="A622" s="551"/>
      <c r="B622" s="335" t="s">
        <v>348</v>
      </c>
      <c r="C622" s="288"/>
      <c r="D622" s="140"/>
      <c r="E622" s="140"/>
      <c r="F622" s="140"/>
      <c r="G622" s="94"/>
      <c r="H622" s="359"/>
      <c r="I622" s="501">
        <f>K622</f>
        <v>0</v>
      </c>
      <c r="J622" s="514"/>
      <c r="K622" s="501">
        <f>SUM(K371:K621)</f>
        <v>0</v>
      </c>
      <c r="L622" s="343"/>
      <c r="M622" s="302"/>
      <c r="N622" s="302"/>
      <c r="O622" s="302"/>
      <c r="P622" s="302"/>
      <c r="Q622" s="302"/>
    </row>
    <row r="623" spans="1:17" ht="15.75" customHeight="1" x14ac:dyDescent="0.25">
      <c r="A623" s="115"/>
      <c r="B623" s="325"/>
      <c r="C623" s="282"/>
      <c r="D623" s="81"/>
      <c r="E623" s="81"/>
      <c r="F623" s="81"/>
      <c r="G623" s="86"/>
      <c r="H623" s="360"/>
      <c r="I623" s="361"/>
      <c r="J623" s="361"/>
      <c r="K623" s="489"/>
      <c r="L623" s="590"/>
      <c r="M623" s="302"/>
      <c r="N623" s="302"/>
      <c r="O623" s="302"/>
      <c r="P623" s="302"/>
      <c r="Q623" s="302"/>
    </row>
    <row r="624" spans="1:17" ht="15" customHeight="1" x14ac:dyDescent="0.25">
      <c r="A624" s="115" t="s">
        <v>349</v>
      </c>
      <c r="B624" s="325" t="s">
        <v>350</v>
      </c>
      <c r="C624" s="282"/>
      <c r="D624" s="399"/>
      <c r="E624" s="399"/>
      <c r="F624" s="399"/>
      <c r="G624" s="400"/>
      <c r="H624" s="401"/>
      <c r="I624" s="402"/>
      <c r="J624" s="226"/>
      <c r="K624" s="218"/>
      <c r="L624" s="265"/>
      <c r="M624" s="298"/>
      <c r="N624" s="298"/>
      <c r="O624" s="305"/>
      <c r="P624" s="305"/>
      <c r="Q624" s="3"/>
    </row>
    <row r="625" spans="1:17" ht="13.5" x14ac:dyDescent="0.25">
      <c r="A625" s="24"/>
      <c r="B625" s="279" t="s">
        <v>124</v>
      </c>
      <c r="C625" s="279" t="s">
        <v>67</v>
      </c>
      <c r="D625" s="387"/>
      <c r="E625" s="79"/>
      <c r="F625" s="387"/>
      <c r="G625" s="78"/>
      <c r="H625" s="391">
        <f>IF(F625=0,D625*G625,D625*F625*G625)</f>
        <v>0</v>
      </c>
      <c r="I625" s="394"/>
      <c r="J625" s="491"/>
      <c r="K625" s="586"/>
      <c r="L625" s="586"/>
      <c r="M625" s="274"/>
      <c r="N625" s="274"/>
      <c r="O625" s="274"/>
      <c r="P625" s="274"/>
      <c r="Q625" s="274"/>
    </row>
    <row r="626" spans="1:17" ht="13.5" x14ac:dyDescent="0.25">
      <c r="A626" s="24"/>
      <c r="B626" s="283"/>
      <c r="C626" s="283" t="s">
        <v>75</v>
      </c>
      <c r="D626" s="412"/>
      <c r="E626" s="127"/>
      <c r="F626" s="411"/>
      <c r="G626" s="90"/>
      <c r="H626" s="391">
        <f>D626*H625</f>
        <v>0</v>
      </c>
      <c r="I626" s="394"/>
      <c r="J626" s="491"/>
      <c r="K626" s="582"/>
      <c r="L626" s="583"/>
      <c r="M626" s="274"/>
      <c r="N626" s="274"/>
      <c r="O626" s="274"/>
      <c r="P626" s="274"/>
      <c r="Q626" s="274"/>
    </row>
    <row r="627" spans="1:17" ht="13.5" x14ac:dyDescent="0.25">
      <c r="A627" s="24"/>
      <c r="B627" s="284"/>
      <c r="C627" s="284" t="s">
        <v>76</v>
      </c>
      <c r="D627" s="413"/>
      <c r="E627" s="125"/>
      <c r="F627" s="415"/>
      <c r="G627" s="126"/>
      <c r="H627" s="392">
        <f>(H625+H626)*D627</f>
        <v>0</v>
      </c>
      <c r="I627" s="396">
        <f>SUM(H625:H627)</f>
        <v>0</v>
      </c>
      <c r="J627" s="356"/>
      <c r="K627" s="582"/>
      <c r="L627" s="583"/>
      <c r="M627" s="274"/>
      <c r="N627" s="274"/>
      <c r="O627" s="274"/>
      <c r="P627" s="274"/>
      <c r="Q627" s="274"/>
    </row>
    <row r="628" spans="1:17" ht="13.5" x14ac:dyDescent="0.25">
      <c r="A628" s="24"/>
      <c r="B628" s="279" t="s">
        <v>125</v>
      </c>
      <c r="C628" s="279" t="s">
        <v>67</v>
      </c>
      <c r="D628" s="387"/>
      <c r="E628" s="79"/>
      <c r="F628" s="387"/>
      <c r="G628" s="78"/>
      <c r="H628" s="391">
        <f>IF(F628=0,D628*G628,D628*F628*G628)</f>
        <v>0</v>
      </c>
      <c r="I628" s="394"/>
      <c r="J628" s="491"/>
      <c r="K628" s="586"/>
      <c r="L628" s="586"/>
      <c r="M628" s="274"/>
      <c r="N628" s="274"/>
      <c r="O628" s="274"/>
      <c r="P628" s="274"/>
      <c r="Q628" s="274"/>
    </row>
    <row r="629" spans="1:17" ht="13.5" x14ac:dyDescent="0.25">
      <c r="A629" s="24"/>
      <c r="B629" s="283"/>
      <c r="C629" s="283" t="s">
        <v>75</v>
      </c>
      <c r="D629" s="412"/>
      <c r="E629" s="127"/>
      <c r="F629" s="411"/>
      <c r="G629" s="90"/>
      <c r="H629" s="391">
        <f>D629*H628</f>
        <v>0</v>
      </c>
      <c r="I629" s="394"/>
      <c r="J629" s="491"/>
      <c r="K629" s="582"/>
      <c r="L629" s="583"/>
      <c r="M629" s="274"/>
      <c r="N629" s="274"/>
      <c r="O629" s="274"/>
      <c r="P629" s="274"/>
      <c r="Q629" s="274"/>
    </row>
    <row r="630" spans="1:17" ht="13.5" x14ac:dyDescent="0.25">
      <c r="A630" s="24"/>
      <c r="B630" s="284"/>
      <c r="C630" s="284" t="s">
        <v>76</v>
      </c>
      <c r="D630" s="413"/>
      <c r="E630" s="125"/>
      <c r="F630" s="415"/>
      <c r="G630" s="126"/>
      <c r="H630" s="392">
        <f>(H628+H629)*D630</f>
        <v>0</v>
      </c>
      <c r="I630" s="396">
        <f>SUM(H628:H630)</f>
        <v>0</v>
      </c>
      <c r="J630" s="356"/>
      <c r="K630" s="582"/>
      <c r="L630" s="583"/>
      <c r="M630" s="274"/>
      <c r="N630" s="274"/>
      <c r="O630" s="274"/>
      <c r="P630" s="274"/>
      <c r="Q630" s="274"/>
    </row>
    <row r="631" spans="1:17" ht="13.5" x14ac:dyDescent="0.25">
      <c r="A631" s="24"/>
      <c r="B631" s="279" t="s">
        <v>351</v>
      </c>
      <c r="C631" s="279" t="s">
        <v>67</v>
      </c>
      <c r="D631" s="387"/>
      <c r="E631" s="79"/>
      <c r="F631" s="387"/>
      <c r="G631" s="78"/>
      <c r="H631" s="391">
        <f>IF(F631=0,D631*G631,D631*F631*G631)</f>
        <v>0</v>
      </c>
      <c r="I631" s="394"/>
      <c r="J631" s="491"/>
      <c r="K631" s="218"/>
      <c r="L631" s="586"/>
      <c r="M631" s="274"/>
      <c r="N631" s="274"/>
      <c r="O631" s="274"/>
      <c r="P631" s="274"/>
      <c r="Q631" s="274"/>
    </row>
    <row r="632" spans="1:17" ht="13.5" x14ac:dyDescent="0.25">
      <c r="A632" s="24"/>
      <c r="B632" s="283"/>
      <c r="C632" s="283" t="s">
        <v>75</v>
      </c>
      <c r="D632" s="412"/>
      <c r="E632" s="127"/>
      <c r="F632" s="411"/>
      <c r="G632" s="90"/>
      <c r="H632" s="391">
        <f>D632*H631</f>
        <v>0</v>
      </c>
      <c r="I632" s="394"/>
      <c r="J632" s="491"/>
      <c r="K632" s="582"/>
      <c r="L632" s="583"/>
      <c r="M632" s="274"/>
      <c r="N632" s="274"/>
      <c r="O632" s="274"/>
      <c r="P632" s="274"/>
      <c r="Q632" s="274"/>
    </row>
    <row r="633" spans="1:17" ht="13.5" x14ac:dyDescent="0.25">
      <c r="A633" s="24"/>
      <c r="B633" s="284"/>
      <c r="C633" s="284" t="s">
        <v>76</v>
      </c>
      <c r="D633" s="413"/>
      <c r="E633" s="125"/>
      <c r="F633" s="415"/>
      <c r="G633" s="126"/>
      <c r="H633" s="392">
        <f>(H631+H632)*D633</f>
        <v>0</v>
      </c>
      <c r="I633" s="396">
        <f>SUM(H631:H633)</f>
        <v>0</v>
      </c>
      <c r="J633" s="356"/>
      <c r="K633" s="582"/>
      <c r="L633" s="583"/>
      <c r="M633" s="274"/>
      <c r="N633" s="274"/>
      <c r="O633" s="274"/>
      <c r="P633" s="274"/>
      <c r="Q633" s="274"/>
    </row>
    <row r="634" spans="1:17" ht="13.5" x14ac:dyDescent="0.25">
      <c r="A634" s="24"/>
      <c r="B634" s="279" t="s">
        <v>352</v>
      </c>
      <c r="C634" s="279" t="s">
        <v>67</v>
      </c>
      <c r="D634" s="387"/>
      <c r="E634" s="79"/>
      <c r="F634" s="387"/>
      <c r="G634" s="78"/>
      <c r="H634" s="391">
        <f>IF(F634=0,D634*G634,D634*F634*G634)</f>
        <v>0</v>
      </c>
      <c r="I634" s="394"/>
      <c r="J634" s="491"/>
      <c r="K634" s="218"/>
      <c r="L634" s="219"/>
      <c r="M634" s="298"/>
      <c r="N634" s="298"/>
      <c r="O634" s="298"/>
      <c r="P634" s="298"/>
      <c r="Q634" s="298"/>
    </row>
    <row r="635" spans="1:17" ht="13.5" x14ac:dyDescent="0.25">
      <c r="A635" s="24"/>
      <c r="B635" s="283"/>
      <c r="C635" s="283" t="s">
        <v>75</v>
      </c>
      <c r="D635" s="412"/>
      <c r="E635" s="127"/>
      <c r="F635" s="411"/>
      <c r="G635" s="90"/>
      <c r="H635" s="391">
        <f>D635*H634</f>
        <v>0</v>
      </c>
      <c r="I635" s="394"/>
      <c r="J635" s="491"/>
      <c r="K635" s="582"/>
      <c r="L635" s="583"/>
      <c r="M635" s="274"/>
      <c r="N635" s="274"/>
      <c r="O635" s="274"/>
      <c r="P635" s="274"/>
      <c r="Q635" s="274"/>
    </row>
    <row r="636" spans="1:17" ht="13.5" x14ac:dyDescent="0.25">
      <c r="A636" s="24"/>
      <c r="B636" s="284"/>
      <c r="C636" s="284" t="s">
        <v>76</v>
      </c>
      <c r="D636" s="413"/>
      <c r="E636" s="125"/>
      <c r="F636" s="415"/>
      <c r="G636" s="126"/>
      <c r="H636" s="392">
        <f>(H634+H635)*D636</f>
        <v>0</v>
      </c>
      <c r="I636" s="396">
        <f>SUM(H634:H636)</f>
        <v>0</v>
      </c>
      <c r="J636" s="356"/>
      <c r="K636" s="582"/>
      <c r="L636" s="583"/>
      <c r="M636" s="274"/>
      <c r="N636" s="274"/>
      <c r="O636" s="274"/>
      <c r="P636" s="274"/>
      <c r="Q636" s="274"/>
    </row>
    <row r="637" spans="1:17" ht="13.5" x14ac:dyDescent="0.25">
      <c r="A637" s="24"/>
      <c r="B637" s="279" t="s">
        <v>92</v>
      </c>
      <c r="C637" s="279" t="s">
        <v>67</v>
      </c>
      <c r="D637" s="387"/>
      <c r="E637" s="79"/>
      <c r="F637" s="387"/>
      <c r="G637" s="78"/>
      <c r="H637" s="391">
        <f>IF(F637=0,D637*G637,D637*F637*G637)</f>
        <v>0</v>
      </c>
      <c r="I637" s="394"/>
      <c r="J637" s="356"/>
      <c r="K637" s="582"/>
      <c r="L637" s="583"/>
      <c r="M637" s="274"/>
      <c r="N637" s="274"/>
      <c r="O637" s="274"/>
      <c r="P637" s="274"/>
      <c r="Q637" s="274"/>
    </row>
    <row r="638" spans="1:17" ht="13.5" x14ac:dyDescent="0.25">
      <c r="A638" s="24"/>
      <c r="B638" s="283"/>
      <c r="C638" s="283" t="s">
        <v>75</v>
      </c>
      <c r="D638" s="412"/>
      <c r="E638" s="127"/>
      <c r="F638" s="411"/>
      <c r="G638" s="90"/>
      <c r="H638" s="391">
        <f>D638*H637</f>
        <v>0</v>
      </c>
      <c r="I638" s="394"/>
      <c r="J638" s="356"/>
      <c r="K638" s="582"/>
      <c r="L638" s="583"/>
      <c r="M638" s="274"/>
      <c r="N638" s="274"/>
      <c r="O638" s="274"/>
      <c r="P638" s="274"/>
      <c r="Q638" s="274"/>
    </row>
    <row r="639" spans="1:17" ht="13.5" x14ac:dyDescent="0.25">
      <c r="A639" s="24"/>
      <c r="B639" s="284"/>
      <c r="C639" s="284" t="s">
        <v>76</v>
      </c>
      <c r="D639" s="413"/>
      <c r="E639" s="125"/>
      <c r="F639" s="415"/>
      <c r="G639" s="126"/>
      <c r="H639" s="392">
        <f>(H637+H638)*D639</f>
        <v>0</v>
      </c>
      <c r="I639" s="396">
        <f>SUM(H637:H639)</f>
        <v>0</v>
      </c>
      <c r="J639" s="356"/>
      <c r="K639" s="582"/>
      <c r="L639" s="583"/>
      <c r="M639" s="274"/>
      <c r="N639" s="274"/>
      <c r="O639" s="274"/>
      <c r="P639" s="274"/>
      <c r="Q639" s="274"/>
    </row>
    <row r="640" spans="1:17" ht="13.5" x14ac:dyDescent="0.25">
      <c r="A640" s="24"/>
      <c r="B640" s="279" t="s">
        <v>353</v>
      </c>
      <c r="C640" s="279" t="s">
        <v>354</v>
      </c>
      <c r="D640" s="387"/>
      <c r="E640" s="79"/>
      <c r="F640" s="387"/>
      <c r="G640" s="78"/>
      <c r="H640" s="391">
        <f t="shared" ref="H640:H661" si="15">IF(F640=0,D640*G640,D640*F640*G640)</f>
        <v>0</v>
      </c>
      <c r="I640" s="464"/>
      <c r="J640" s="496"/>
      <c r="K640" s="218"/>
      <c r="L640" s="219"/>
      <c r="M640" s="298"/>
      <c r="N640" s="298"/>
      <c r="O640" s="298"/>
      <c r="P640" s="298"/>
      <c r="Q640" s="298"/>
    </row>
    <row r="641" spans="1:17" ht="13.5" x14ac:dyDescent="0.25">
      <c r="A641" s="24"/>
      <c r="B641" s="294"/>
      <c r="C641" s="279" t="s">
        <v>355</v>
      </c>
      <c r="D641" s="387"/>
      <c r="E641" s="79"/>
      <c r="F641" s="387"/>
      <c r="G641" s="78"/>
      <c r="H641" s="391">
        <f t="shared" si="15"/>
        <v>0</v>
      </c>
      <c r="I641" s="464"/>
      <c r="J641" s="496"/>
      <c r="K641" s="218"/>
      <c r="L641" s="219"/>
      <c r="M641" s="298"/>
      <c r="N641" s="298"/>
      <c r="O641" s="298"/>
      <c r="P641" s="298"/>
      <c r="Q641" s="298"/>
    </row>
    <row r="642" spans="1:17" ht="13.5" x14ac:dyDescent="0.25">
      <c r="A642" s="24"/>
      <c r="B642" s="295"/>
      <c r="C642" s="292" t="s">
        <v>356</v>
      </c>
      <c r="D642" s="388"/>
      <c r="E642" s="124"/>
      <c r="F642" s="388"/>
      <c r="G642" s="85"/>
      <c r="H642" s="392">
        <f t="shared" si="15"/>
        <v>0</v>
      </c>
      <c r="I642" s="465">
        <f>SUM(H640:H642)</f>
        <v>0</v>
      </c>
      <c r="J642" s="497"/>
      <c r="K642" s="218"/>
      <c r="L642" s="219"/>
      <c r="M642" s="298"/>
      <c r="N642" s="298"/>
      <c r="O642" s="298"/>
      <c r="P642" s="298"/>
      <c r="Q642" s="298"/>
    </row>
    <row r="643" spans="1:17" ht="13.5" x14ac:dyDescent="0.25">
      <c r="A643" s="24"/>
      <c r="B643" s="279" t="s">
        <v>357</v>
      </c>
      <c r="C643" s="300" t="s">
        <v>268</v>
      </c>
      <c r="D643" s="435"/>
      <c r="E643" s="79"/>
      <c r="F643" s="435"/>
      <c r="G643" s="78"/>
      <c r="H643" s="437">
        <f t="shared" si="15"/>
        <v>0</v>
      </c>
      <c r="I643" s="484">
        <f>SUM(H643)</f>
        <v>0</v>
      </c>
      <c r="J643" s="497"/>
      <c r="K643" s="218"/>
      <c r="L643" s="586"/>
      <c r="M643" s="274"/>
      <c r="N643" s="274"/>
      <c r="O643" s="274"/>
      <c r="P643" s="274"/>
      <c r="Q643" s="274"/>
    </row>
    <row r="644" spans="1:17" ht="13.5" x14ac:dyDescent="0.25">
      <c r="A644" s="25"/>
      <c r="B644" s="292" t="s">
        <v>358</v>
      </c>
      <c r="C644" s="621" t="s">
        <v>268</v>
      </c>
      <c r="D644" s="388"/>
      <c r="E644" s="124"/>
      <c r="F644" s="388"/>
      <c r="G644" s="85"/>
      <c r="H644" s="392">
        <f t="shared" si="15"/>
        <v>0</v>
      </c>
      <c r="I644" s="465">
        <f>SUM(H644)</f>
        <v>0</v>
      </c>
      <c r="J644" s="497"/>
      <c r="K644" s="218"/>
      <c r="L644" s="586"/>
      <c r="M644" s="274"/>
      <c r="N644" s="274"/>
      <c r="O644" s="274"/>
      <c r="P644" s="274"/>
      <c r="Q644" s="274"/>
    </row>
    <row r="645" spans="1:17" ht="13.5" x14ac:dyDescent="0.25">
      <c r="A645" s="25"/>
      <c r="B645" s="279" t="s">
        <v>359</v>
      </c>
      <c r="C645" s="279" t="s">
        <v>360</v>
      </c>
      <c r="D645" s="387"/>
      <c r="E645" s="79"/>
      <c r="F645" s="387"/>
      <c r="G645" s="78"/>
      <c r="H645" s="391">
        <f t="shared" si="15"/>
        <v>0</v>
      </c>
      <c r="I645" s="466"/>
      <c r="J645" s="497"/>
      <c r="K645" s="218"/>
      <c r="L645" s="586"/>
      <c r="M645" s="274"/>
      <c r="N645" s="274"/>
      <c r="O645" s="274"/>
      <c r="P645" s="274"/>
      <c r="Q645" s="274"/>
    </row>
    <row r="646" spans="1:17" ht="13.5" x14ac:dyDescent="0.25">
      <c r="A646" s="25"/>
      <c r="B646" s="279"/>
      <c r="C646" s="279" t="s">
        <v>361</v>
      </c>
      <c r="D646" s="387"/>
      <c r="E646" s="79"/>
      <c r="F646" s="387"/>
      <c r="G646" s="78"/>
      <c r="H646" s="391">
        <f t="shared" si="15"/>
        <v>0</v>
      </c>
      <c r="I646" s="466"/>
      <c r="J646" s="497"/>
      <c r="K646" s="218"/>
      <c r="L646" s="586"/>
      <c r="M646" s="274"/>
      <c r="N646" s="274"/>
      <c r="O646" s="274"/>
      <c r="P646" s="274"/>
      <c r="Q646" s="274"/>
    </row>
    <row r="647" spans="1:17" ht="13.5" x14ac:dyDescent="0.25">
      <c r="A647" s="25"/>
      <c r="B647" s="279"/>
      <c r="C647" s="279" t="s">
        <v>362</v>
      </c>
      <c r="D647" s="387"/>
      <c r="E647" s="79"/>
      <c r="F647" s="387"/>
      <c r="G647" s="78"/>
      <c r="H647" s="391">
        <f t="shared" si="15"/>
        <v>0</v>
      </c>
      <c r="I647" s="464"/>
      <c r="J647" s="496"/>
      <c r="K647" s="218"/>
      <c r="L647" s="586"/>
      <c r="M647" s="274"/>
      <c r="N647" s="274"/>
      <c r="O647" s="274"/>
      <c r="P647" s="274"/>
      <c r="Q647" s="274"/>
    </row>
    <row r="648" spans="1:17" ht="13.5" x14ac:dyDescent="0.25">
      <c r="A648" s="25"/>
      <c r="B648" s="279"/>
      <c r="C648" s="279" t="s">
        <v>363</v>
      </c>
      <c r="D648" s="387"/>
      <c r="E648" s="79"/>
      <c r="F648" s="387"/>
      <c r="G648" s="78"/>
      <c r="H648" s="391">
        <f t="shared" si="15"/>
        <v>0</v>
      </c>
      <c r="I648" s="464"/>
      <c r="J648" s="496"/>
      <c r="K648" s="218"/>
      <c r="L648" s="586"/>
      <c r="M648" s="274"/>
      <c r="N648" s="274"/>
      <c r="O648" s="274"/>
      <c r="P648" s="274"/>
      <c r="Q648" s="274"/>
    </row>
    <row r="649" spans="1:17" ht="13.5" x14ac:dyDescent="0.25">
      <c r="A649" s="25"/>
      <c r="B649" s="292"/>
      <c r="C649" s="292" t="s">
        <v>364</v>
      </c>
      <c r="D649" s="388"/>
      <c r="E649" s="124"/>
      <c r="F649" s="388"/>
      <c r="G649" s="85"/>
      <c r="H649" s="392">
        <f t="shared" si="15"/>
        <v>0</v>
      </c>
      <c r="I649" s="465">
        <f>SUM(H645:H649)</f>
        <v>0</v>
      </c>
      <c r="J649" s="497"/>
      <c r="K649" s="218"/>
      <c r="L649" s="586"/>
      <c r="M649" s="274"/>
      <c r="N649" s="274"/>
      <c r="O649" s="274"/>
      <c r="P649" s="274"/>
      <c r="Q649" s="274"/>
    </row>
    <row r="650" spans="1:17" ht="13.5" x14ac:dyDescent="0.25">
      <c r="A650" s="25"/>
      <c r="B650" s="279" t="s">
        <v>365</v>
      </c>
      <c r="C650" s="279" t="s">
        <v>366</v>
      </c>
      <c r="D650" s="387"/>
      <c r="E650" s="79"/>
      <c r="F650" s="387"/>
      <c r="G650" s="78"/>
      <c r="H650" s="391">
        <f t="shared" si="15"/>
        <v>0</v>
      </c>
      <c r="I650" s="464"/>
      <c r="J650" s="496"/>
      <c r="K650" s="218"/>
      <c r="L650" s="586"/>
      <c r="M650" s="274"/>
      <c r="N650" s="274"/>
      <c r="O650" s="274"/>
      <c r="P650" s="274"/>
      <c r="Q650" s="274"/>
    </row>
    <row r="651" spans="1:17" ht="13.5" x14ac:dyDescent="0.25">
      <c r="A651" s="25"/>
      <c r="B651" s="279"/>
      <c r="C651" s="279" t="s">
        <v>367</v>
      </c>
      <c r="D651" s="387"/>
      <c r="E651" s="79"/>
      <c r="F651" s="387"/>
      <c r="G651" s="78"/>
      <c r="H651" s="391">
        <f t="shared" si="15"/>
        <v>0</v>
      </c>
      <c r="I651" s="464"/>
      <c r="J651" s="496"/>
      <c r="K651" s="218"/>
      <c r="L651" s="586"/>
      <c r="M651" s="274"/>
      <c r="N651" s="274"/>
      <c r="O651" s="274"/>
      <c r="P651" s="274"/>
      <c r="Q651" s="274"/>
    </row>
    <row r="652" spans="1:17" ht="13.5" x14ac:dyDescent="0.25">
      <c r="A652" s="25"/>
      <c r="B652" s="279"/>
      <c r="C652" s="279" t="s">
        <v>368</v>
      </c>
      <c r="D652" s="387"/>
      <c r="E652" s="79"/>
      <c r="F652" s="387"/>
      <c r="G652" s="78"/>
      <c r="H652" s="391">
        <f t="shared" si="15"/>
        <v>0</v>
      </c>
      <c r="I652" s="466"/>
      <c r="J652" s="497"/>
      <c r="K652" s="218"/>
      <c r="L652" s="586"/>
      <c r="M652" s="274"/>
      <c r="N652" s="274"/>
      <c r="O652" s="274"/>
      <c r="P652" s="274"/>
      <c r="Q652" s="274"/>
    </row>
    <row r="653" spans="1:17" ht="13.5" x14ac:dyDescent="0.25">
      <c r="A653" s="25"/>
      <c r="B653" s="292"/>
      <c r="C653" s="292" t="s">
        <v>369</v>
      </c>
      <c r="D653" s="388"/>
      <c r="E653" s="124"/>
      <c r="F653" s="388"/>
      <c r="G653" s="85"/>
      <c r="H653" s="392">
        <f t="shared" si="15"/>
        <v>0</v>
      </c>
      <c r="I653" s="465">
        <f>SUM(H650:H653)</f>
        <v>0</v>
      </c>
      <c r="J653" s="497"/>
      <c r="K653" s="218"/>
      <c r="L653" s="586"/>
      <c r="M653" s="274"/>
      <c r="N653" s="274"/>
      <c r="O653" s="274"/>
      <c r="P653" s="274"/>
      <c r="Q653" s="274"/>
    </row>
    <row r="654" spans="1:17" ht="13.5" x14ac:dyDescent="0.25">
      <c r="A654" s="25"/>
      <c r="B654" s="279" t="s">
        <v>370</v>
      </c>
      <c r="C654" s="278"/>
      <c r="D654" s="387"/>
      <c r="E654" s="79"/>
      <c r="F654" s="387"/>
      <c r="G654" s="78"/>
      <c r="H654" s="391">
        <f>IF(F654=0,D654*G654,D654*F654*G654)</f>
        <v>0</v>
      </c>
      <c r="I654" s="394"/>
      <c r="J654" s="497"/>
      <c r="K654" s="218"/>
      <c r="L654" s="586"/>
      <c r="M654" s="274"/>
      <c r="N654" s="274"/>
      <c r="O654" s="274"/>
      <c r="P654" s="274"/>
      <c r="Q654" s="274"/>
    </row>
    <row r="655" spans="1:17" ht="13.5" x14ac:dyDescent="0.25">
      <c r="A655" s="25"/>
      <c r="B655" s="292"/>
      <c r="C655" s="296"/>
      <c r="D655" s="388"/>
      <c r="E655" s="124"/>
      <c r="F655" s="388"/>
      <c r="G655" s="85"/>
      <c r="H655" s="392">
        <f>IF(F655=0,D655*G655,D655*F655*G655)</f>
        <v>0</v>
      </c>
      <c r="I655" s="396">
        <f>SUM(H654:H655)</f>
        <v>0</v>
      </c>
      <c r="J655" s="497"/>
      <c r="K655" s="218"/>
      <c r="L655" s="586"/>
      <c r="M655" s="274"/>
      <c r="N655" s="274"/>
      <c r="O655" s="274"/>
      <c r="P655" s="274"/>
      <c r="Q655" s="274"/>
    </row>
    <row r="656" spans="1:17" ht="13.5" x14ac:dyDescent="0.25">
      <c r="A656" s="25"/>
      <c r="B656" s="279" t="s">
        <v>371</v>
      </c>
      <c r="C656" s="279"/>
      <c r="D656" s="387"/>
      <c r="E656" s="79"/>
      <c r="F656" s="387"/>
      <c r="G656" s="78"/>
      <c r="H656" s="391">
        <f t="shared" si="15"/>
        <v>0</v>
      </c>
      <c r="I656" s="394"/>
      <c r="J656" s="491"/>
      <c r="K656" s="218"/>
      <c r="L656" s="586"/>
      <c r="M656" s="274"/>
      <c r="N656" s="274"/>
      <c r="O656" s="274"/>
      <c r="P656" s="274"/>
      <c r="Q656" s="274"/>
    </row>
    <row r="657" spans="1:17" ht="13.5" x14ac:dyDescent="0.25">
      <c r="A657" s="25"/>
      <c r="B657" s="292"/>
      <c r="C657" s="292"/>
      <c r="D657" s="388"/>
      <c r="E657" s="124"/>
      <c r="F657" s="388"/>
      <c r="G657" s="85"/>
      <c r="H657" s="406">
        <f t="shared" si="15"/>
        <v>0</v>
      </c>
      <c r="I657" s="396">
        <f>SUM(H656:H657)</f>
        <v>0</v>
      </c>
      <c r="J657" s="356"/>
      <c r="K657" s="218"/>
      <c r="L657" s="586"/>
      <c r="M657" s="274"/>
      <c r="N657" s="274"/>
      <c r="O657" s="274"/>
      <c r="P657" s="274"/>
      <c r="Q657" s="274"/>
    </row>
    <row r="658" spans="1:17" ht="13.5" x14ac:dyDescent="0.25">
      <c r="A658" s="25"/>
      <c r="B658" s="279" t="s">
        <v>372</v>
      </c>
      <c r="C658" s="279"/>
      <c r="D658" s="435"/>
      <c r="E658" s="79"/>
      <c r="F658" s="435"/>
      <c r="G658" s="78"/>
      <c r="H658" s="437">
        <f t="shared" si="15"/>
        <v>0</v>
      </c>
      <c r="I658" s="470"/>
      <c r="J658" s="502"/>
      <c r="K658" s="218"/>
      <c r="L658" s="586"/>
      <c r="M658" s="274"/>
      <c r="N658" s="274"/>
      <c r="O658" s="274"/>
      <c r="P658" s="274"/>
      <c r="Q658" s="274"/>
    </row>
    <row r="659" spans="1:17" ht="13.5" x14ac:dyDescent="0.25">
      <c r="A659" s="25"/>
      <c r="B659" s="292"/>
      <c r="C659" s="469"/>
      <c r="D659" s="388"/>
      <c r="E659" s="124"/>
      <c r="F659" s="388"/>
      <c r="G659" s="85"/>
      <c r="H659" s="406">
        <f t="shared" si="15"/>
        <v>0</v>
      </c>
      <c r="I659" s="465">
        <f>SUM(H658:H659)</f>
        <v>0</v>
      </c>
      <c r="J659" s="497"/>
      <c r="K659" s="218"/>
      <c r="L659" s="586"/>
      <c r="M659" s="274"/>
      <c r="N659" s="274"/>
      <c r="O659" s="274"/>
      <c r="P659" s="274"/>
      <c r="Q659" s="274"/>
    </row>
    <row r="660" spans="1:17" ht="13.5" x14ac:dyDescent="0.25">
      <c r="A660" s="25"/>
      <c r="B660" s="279" t="s">
        <v>69</v>
      </c>
      <c r="C660" s="279"/>
      <c r="D660" s="435"/>
      <c r="E660" s="79"/>
      <c r="F660" s="435"/>
      <c r="G660" s="78"/>
      <c r="H660" s="472">
        <f t="shared" si="15"/>
        <v>0</v>
      </c>
      <c r="I660" s="471"/>
      <c r="J660" s="497"/>
      <c r="K660" s="218"/>
      <c r="L660" s="586"/>
      <c r="M660" s="274"/>
      <c r="N660" s="274"/>
      <c r="O660" s="274"/>
      <c r="P660" s="274"/>
      <c r="Q660" s="274"/>
    </row>
    <row r="661" spans="1:17" ht="14.25" thickBot="1" x14ac:dyDescent="0.3">
      <c r="A661" s="210"/>
      <c r="B661" s="280"/>
      <c r="C661" s="280"/>
      <c r="D661" s="404"/>
      <c r="E661" s="123"/>
      <c r="F661" s="404"/>
      <c r="G661" s="82"/>
      <c r="H661" s="393">
        <f t="shared" si="15"/>
        <v>0</v>
      </c>
      <c r="I661" s="467">
        <f>SUM(H660:H661)</f>
        <v>0</v>
      </c>
      <c r="J661" s="497"/>
      <c r="K661" s="218"/>
      <c r="L661" s="586"/>
      <c r="M661" s="274"/>
      <c r="N661" s="274"/>
      <c r="O661" s="274"/>
      <c r="P661" s="274"/>
      <c r="Q661" s="274"/>
    </row>
    <row r="662" spans="1:17" ht="16.149999999999999" customHeight="1" thickBot="1" x14ac:dyDescent="0.3">
      <c r="A662" s="549"/>
      <c r="B662" s="331" t="s">
        <v>350</v>
      </c>
      <c r="C662" s="281"/>
      <c r="D662" s="138"/>
      <c r="E662" s="138"/>
      <c r="F662" s="138"/>
      <c r="G662" s="92"/>
      <c r="H662" s="363"/>
      <c r="I662" s="498">
        <f>K662</f>
        <v>0</v>
      </c>
      <c r="J662" s="511"/>
      <c r="K662" s="589">
        <f>SUM(I625:I661)</f>
        <v>0</v>
      </c>
      <c r="L662" s="586"/>
      <c r="M662" s="274"/>
      <c r="N662" s="274"/>
      <c r="O662" s="274"/>
      <c r="P662" s="274"/>
      <c r="Q662" s="274"/>
    </row>
    <row r="663" spans="1:17" ht="13.5" x14ac:dyDescent="0.25">
      <c r="A663" s="550"/>
      <c r="B663" s="325"/>
      <c r="C663" s="278"/>
      <c r="D663" s="121"/>
      <c r="E663" s="121"/>
      <c r="F663" s="121"/>
      <c r="G663" s="83"/>
      <c r="H663" s="176"/>
      <c r="I663" s="364"/>
      <c r="J663" s="364"/>
      <c r="K663" s="239"/>
      <c r="L663" s="586"/>
      <c r="M663" s="274"/>
      <c r="N663" s="274"/>
      <c r="O663" s="274"/>
      <c r="P663" s="274"/>
      <c r="Q663" s="274"/>
    </row>
    <row r="664" spans="1:17" ht="15" customHeight="1" x14ac:dyDescent="0.25">
      <c r="A664" s="116" t="s">
        <v>373</v>
      </c>
      <c r="B664" s="316" t="s">
        <v>374</v>
      </c>
      <c r="C664" s="279"/>
      <c r="D664" s="399"/>
      <c r="E664" s="399"/>
      <c r="F664" s="399"/>
      <c r="G664" s="400"/>
      <c r="H664" s="401"/>
      <c r="I664" s="402"/>
      <c r="J664" s="226"/>
      <c r="K664" s="265"/>
      <c r="L664" s="586"/>
      <c r="M664" s="274"/>
      <c r="N664" s="274"/>
      <c r="O664" s="274"/>
      <c r="P664" s="274"/>
      <c r="Q664" s="274"/>
    </row>
    <row r="665" spans="1:17" ht="13.5" x14ac:dyDescent="0.25">
      <c r="A665" s="24"/>
      <c r="B665" s="279" t="s">
        <v>82</v>
      </c>
      <c r="C665" s="279" t="s">
        <v>67</v>
      </c>
      <c r="D665" s="386"/>
      <c r="E665" s="134"/>
      <c r="F665" s="386"/>
      <c r="G665" s="90"/>
      <c r="H665" s="391">
        <f>IF(F665=0,D665*G665,D665*F665*G665)</f>
        <v>0</v>
      </c>
      <c r="I665" s="394"/>
      <c r="J665" s="491"/>
      <c r="K665" s="586"/>
      <c r="L665" s="586"/>
      <c r="M665" s="274"/>
      <c r="N665" s="274"/>
      <c r="O665" s="274"/>
      <c r="P665" s="274"/>
      <c r="Q665" s="274"/>
    </row>
    <row r="666" spans="1:17" ht="13.5" x14ac:dyDescent="0.25">
      <c r="A666" s="24"/>
      <c r="B666" s="283"/>
      <c r="C666" s="283" t="s">
        <v>75</v>
      </c>
      <c r="D666" s="412"/>
      <c r="E666" s="127"/>
      <c r="F666" s="411"/>
      <c r="G666" s="90"/>
      <c r="H666" s="391">
        <f>D666*H665</f>
        <v>0</v>
      </c>
      <c r="I666" s="394"/>
      <c r="J666" s="491"/>
      <c r="K666" s="582"/>
      <c r="L666" s="583"/>
      <c r="M666" s="274"/>
      <c r="N666" s="274"/>
      <c r="O666" s="274"/>
      <c r="P666" s="274"/>
      <c r="Q666" s="274"/>
    </row>
    <row r="667" spans="1:17" ht="13.5" x14ac:dyDescent="0.25">
      <c r="A667" s="24"/>
      <c r="B667" s="284"/>
      <c r="C667" s="284" t="s">
        <v>76</v>
      </c>
      <c r="D667" s="413"/>
      <c r="E667" s="125"/>
      <c r="F667" s="415"/>
      <c r="G667" s="126"/>
      <c r="H667" s="392">
        <f>(H665+H666)*D667</f>
        <v>0</v>
      </c>
      <c r="I667" s="396">
        <f>SUM(H665:H667)</f>
        <v>0</v>
      </c>
      <c r="J667" s="356"/>
      <c r="K667" s="582"/>
      <c r="L667" s="583"/>
      <c r="M667" s="274"/>
      <c r="N667" s="274"/>
      <c r="O667" s="274"/>
      <c r="P667" s="274"/>
      <c r="Q667" s="274"/>
    </row>
    <row r="668" spans="1:17" ht="13.5" x14ac:dyDescent="0.25">
      <c r="A668" s="24"/>
      <c r="B668" s="279" t="s">
        <v>375</v>
      </c>
      <c r="C668" s="279" t="s">
        <v>67</v>
      </c>
      <c r="D668" s="386"/>
      <c r="E668" s="134"/>
      <c r="F668" s="386"/>
      <c r="G668" s="90"/>
      <c r="H668" s="391">
        <f>IF(F668=0,D668*G668,D668*F668*G668)</f>
        <v>0</v>
      </c>
      <c r="I668" s="394"/>
      <c r="J668" s="275"/>
      <c r="K668" s="582"/>
      <c r="L668" s="583"/>
      <c r="M668" s="274"/>
      <c r="N668" s="274"/>
      <c r="O668" s="274"/>
      <c r="P668" s="274"/>
      <c r="Q668" s="274"/>
    </row>
    <row r="669" spans="1:17" ht="13.5" x14ac:dyDescent="0.25">
      <c r="A669" s="24"/>
      <c r="B669" s="283"/>
      <c r="C669" s="283" t="s">
        <v>75</v>
      </c>
      <c r="D669" s="412"/>
      <c r="E669" s="127"/>
      <c r="F669" s="411"/>
      <c r="G669" s="90"/>
      <c r="H669" s="391">
        <f>D669*H668</f>
        <v>0</v>
      </c>
      <c r="I669" s="394"/>
      <c r="J669" s="275"/>
      <c r="K669" s="582"/>
      <c r="L669" s="583"/>
      <c r="M669" s="274"/>
      <c r="N669" s="274"/>
      <c r="O669" s="274"/>
      <c r="P669" s="274"/>
      <c r="Q669" s="274"/>
    </row>
    <row r="670" spans="1:17" ht="13.5" x14ac:dyDescent="0.25">
      <c r="A670" s="24"/>
      <c r="B670" s="284"/>
      <c r="C670" s="284" t="s">
        <v>76</v>
      </c>
      <c r="D670" s="413"/>
      <c r="E670" s="125"/>
      <c r="F670" s="415"/>
      <c r="G670" s="126"/>
      <c r="H670" s="392">
        <f>(H668+H669)*D670</f>
        <v>0</v>
      </c>
      <c r="I670" s="396">
        <f>SUM(H668:H670)</f>
        <v>0</v>
      </c>
      <c r="J670" s="275"/>
      <c r="K670" s="582"/>
      <c r="L670" s="583"/>
      <c r="M670" s="274"/>
      <c r="N670" s="274"/>
      <c r="O670" s="274"/>
      <c r="P670" s="274"/>
      <c r="Q670" s="274"/>
    </row>
    <row r="671" spans="1:17" ht="13.5" x14ac:dyDescent="0.25">
      <c r="A671" s="24"/>
      <c r="B671" s="279" t="s">
        <v>376</v>
      </c>
      <c r="C671" s="279" t="s">
        <v>67</v>
      </c>
      <c r="D671" s="386"/>
      <c r="E671" s="134"/>
      <c r="F671" s="386"/>
      <c r="G671" s="90"/>
      <c r="H671" s="391">
        <f>IF(F671=0,D671*G671,D671*F671*G671)</f>
        <v>0</v>
      </c>
      <c r="I671" s="394"/>
      <c r="J671" s="491"/>
      <c r="K671" s="586"/>
      <c r="L671" s="586"/>
      <c r="M671" s="274"/>
      <c r="N671" s="274"/>
      <c r="O671" s="274"/>
      <c r="P671" s="274"/>
      <c r="Q671" s="274"/>
    </row>
    <row r="672" spans="1:17" ht="13.5" x14ac:dyDescent="0.25">
      <c r="A672" s="24"/>
      <c r="B672" s="283"/>
      <c r="C672" s="283" t="s">
        <v>75</v>
      </c>
      <c r="D672" s="412"/>
      <c r="E672" s="127"/>
      <c r="F672" s="411"/>
      <c r="G672" s="90"/>
      <c r="H672" s="391">
        <f>D672*H671</f>
        <v>0</v>
      </c>
      <c r="I672" s="394"/>
      <c r="J672" s="491"/>
      <c r="K672" s="582"/>
      <c r="L672" s="583"/>
      <c r="M672" s="274"/>
      <c r="N672" s="274"/>
      <c r="O672" s="274"/>
      <c r="P672" s="274"/>
      <c r="Q672" s="274"/>
    </row>
    <row r="673" spans="1:17" ht="13.5" x14ac:dyDescent="0.25">
      <c r="A673" s="24"/>
      <c r="B673" s="284"/>
      <c r="C673" s="284" t="s">
        <v>76</v>
      </c>
      <c r="D673" s="413"/>
      <c r="E673" s="125"/>
      <c r="F673" s="415"/>
      <c r="G673" s="126"/>
      <c r="H673" s="392">
        <f>(H671+H672)*D673</f>
        <v>0</v>
      </c>
      <c r="I673" s="396">
        <f>SUM(H671:H673)</f>
        <v>0</v>
      </c>
      <c r="J673" s="356"/>
      <c r="K673" s="582"/>
      <c r="L673" s="583"/>
      <c r="M673" s="274"/>
      <c r="N673" s="274"/>
      <c r="O673" s="274"/>
      <c r="P673" s="274"/>
      <c r="Q673" s="274"/>
    </row>
    <row r="674" spans="1:17" ht="13.5" x14ac:dyDescent="0.25">
      <c r="A674" s="25"/>
      <c r="B674" s="279" t="s">
        <v>377</v>
      </c>
      <c r="C674" s="279"/>
      <c r="D674" s="387"/>
      <c r="E674" s="79"/>
      <c r="F674" s="387"/>
      <c r="G674" s="78"/>
      <c r="H674" s="391">
        <f>IF(F674=0,D674*G674,D674*F674*G674)</f>
        <v>0</v>
      </c>
      <c r="I674" s="394"/>
      <c r="J674" s="491"/>
      <c r="K674" s="218"/>
      <c r="L674" s="586"/>
      <c r="M674" s="274"/>
      <c r="N674" s="274"/>
      <c r="O674" s="274"/>
      <c r="P674" s="274"/>
      <c r="Q674" s="274"/>
    </row>
    <row r="675" spans="1:17" ht="13.5" x14ac:dyDescent="0.25">
      <c r="A675" s="25"/>
      <c r="B675" s="292"/>
      <c r="C675" s="292"/>
      <c r="D675" s="388"/>
      <c r="E675" s="124"/>
      <c r="F675" s="388"/>
      <c r="G675" s="85"/>
      <c r="H675" s="392">
        <f>IF(F675=0,D675*G675,D675*F675*G675)</f>
        <v>0</v>
      </c>
      <c r="I675" s="396">
        <f>SUM(H674:H675)</f>
        <v>0</v>
      </c>
      <c r="J675" s="356"/>
      <c r="K675" s="218"/>
      <c r="L675" s="586"/>
      <c r="M675" s="274"/>
      <c r="N675" s="274"/>
      <c r="O675" s="274"/>
      <c r="P675" s="274"/>
      <c r="Q675" s="274"/>
    </row>
    <row r="676" spans="1:17" ht="13.5" x14ac:dyDescent="0.25">
      <c r="A676" s="25"/>
      <c r="B676" s="279" t="s">
        <v>378</v>
      </c>
      <c r="C676" s="279"/>
      <c r="D676" s="386"/>
      <c r="E676" s="134"/>
      <c r="F676" s="386"/>
      <c r="G676" s="90"/>
      <c r="H676" s="391"/>
      <c r="I676" s="464"/>
      <c r="J676" s="496"/>
      <c r="K676" s="218"/>
      <c r="L676" s="586"/>
      <c r="M676" s="274"/>
      <c r="N676" s="274"/>
      <c r="O676" s="274"/>
      <c r="P676" s="274"/>
      <c r="Q676" s="274"/>
    </row>
    <row r="677" spans="1:17" ht="13.5" x14ac:dyDescent="0.25">
      <c r="A677" s="24"/>
      <c r="B677" s="294" t="s">
        <v>379</v>
      </c>
      <c r="C677" s="279" t="s">
        <v>67</v>
      </c>
      <c r="D677" s="386"/>
      <c r="E677" s="134"/>
      <c r="F677" s="386"/>
      <c r="G677" s="90"/>
      <c r="H677" s="391">
        <f>IF(F677=0,D677*G677,D677*F677*G677)</f>
        <v>0</v>
      </c>
      <c r="I677" s="394"/>
      <c r="J677" s="491"/>
      <c r="K677" s="586"/>
      <c r="L677" s="586"/>
      <c r="M677" s="274"/>
      <c r="N677" s="274"/>
      <c r="O677" s="274"/>
      <c r="P677" s="274"/>
      <c r="Q677" s="274"/>
    </row>
    <row r="678" spans="1:17" ht="13.5" x14ac:dyDescent="0.25">
      <c r="A678" s="25"/>
      <c r="B678" s="294"/>
      <c r="C678" s="283" t="s">
        <v>75</v>
      </c>
      <c r="D678" s="412"/>
      <c r="E678" s="127"/>
      <c r="F678" s="411"/>
      <c r="G678" s="90"/>
      <c r="H678" s="391">
        <f>D678*H677</f>
        <v>0</v>
      </c>
      <c r="I678" s="394"/>
      <c r="J678" s="491"/>
      <c r="K678" s="586"/>
      <c r="L678" s="586"/>
      <c r="M678" s="274"/>
      <c r="N678" s="274"/>
      <c r="O678" s="274"/>
      <c r="P678" s="274"/>
      <c r="Q678" s="274"/>
    </row>
    <row r="679" spans="1:17" ht="13.5" x14ac:dyDescent="0.25">
      <c r="A679" s="25"/>
      <c r="B679" s="279"/>
      <c r="C679" s="284" t="s">
        <v>76</v>
      </c>
      <c r="D679" s="413"/>
      <c r="E679" s="125"/>
      <c r="F679" s="415"/>
      <c r="G679" s="126"/>
      <c r="H679" s="392">
        <f>(H677+H678)*D679</f>
        <v>0</v>
      </c>
      <c r="I679" s="396">
        <f>SUM(H677:H679)</f>
        <v>0</v>
      </c>
      <c r="J679" s="356"/>
      <c r="K679" s="586"/>
      <c r="L679" s="586"/>
      <c r="M679" s="274"/>
      <c r="N679" s="274"/>
      <c r="O679" s="274"/>
      <c r="P679" s="274"/>
      <c r="Q679" s="274"/>
    </row>
    <row r="680" spans="1:17" ht="13.5" x14ac:dyDescent="0.25">
      <c r="A680" s="25"/>
      <c r="B680" s="294" t="s">
        <v>220</v>
      </c>
      <c r="C680" s="279" t="s">
        <v>67</v>
      </c>
      <c r="D680" s="386"/>
      <c r="E680" s="134"/>
      <c r="F680" s="386"/>
      <c r="G680" s="90"/>
      <c r="H680" s="391">
        <f>IF(F680=0,D680*G680,D680*F680*G680)</f>
        <v>0</v>
      </c>
      <c r="I680" s="394"/>
      <c r="J680" s="491"/>
      <c r="K680" s="586"/>
      <c r="L680" s="586"/>
      <c r="M680" s="274"/>
      <c r="N680" s="274"/>
      <c r="O680" s="274"/>
      <c r="P680" s="274"/>
      <c r="Q680" s="274"/>
    </row>
    <row r="681" spans="1:17" ht="13.5" x14ac:dyDescent="0.25">
      <c r="A681" s="25"/>
      <c r="B681" s="294"/>
      <c r="C681" s="283" t="s">
        <v>75</v>
      </c>
      <c r="D681" s="412"/>
      <c r="E681" s="127"/>
      <c r="F681" s="411"/>
      <c r="G681" s="90"/>
      <c r="H681" s="391">
        <f>D681*H680</f>
        <v>0</v>
      </c>
      <c r="I681" s="394"/>
      <c r="J681" s="491"/>
      <c r="K681" s="586"/>
      <c r="L681" s="586"/>
      <c r="M681" s="274"/>
      <c r="N681" s="274"/>
      <c r="O681" s="274"/>
      <c r="P681" s="274"/>
      <c r="Q681" s="274"/>
    </row>
    <row r="682" spans="1:17" ht="13.5" x14ac:dyDescent="0.25">
      <c r="A682" s="211"/>
      <c r="B682" s="279"/>
      <c r="C682" s="599" t="s">
        <v>76</v>
      </c>
      <c r="D682" s="413"/>
      <c r="E682" s="451"/>
      <c r="F682" s="415"/>
      <c r="G682" s="421"/>
      <c r="H682" s="406">
        <f>(H680+H681)*D682</f>
        <v>0</v>
      </c>
      <c r="I682" s="396">
        <f>SUM(H680:H682)</f>
        <v>0</v>
      </c>
      <c r="J682" s="356"/>
      <c r="K682" s="586"/>
      <c r="L682" s="586"/>
      <c r="M682" s="274"/>
      <c r="N682" s="274"/>
      <c r="O682" s="274"/>
      <c r="P682" s="274"/>
      <c r="Q682" s="274"/>
    </row>
    <row r="683" spans="1:17" ht="13.5" x14ac:dyDescent="0.25">
      <c r="A683" s="25"/>
      <c r="B683" s="294" t="s">
        <v>380</v>
      </c>
      <c r="C683" s="279"/>
      <c r="D683" s="387"/>
      <c r="E683" s="79"/>
      <c r="F683" s="387"/>
      <c r="G683" s="78"/>
      <c r="H683" s="391">
        <f>IF(F683=0,D683*G683,D683*F683*G683)</f>
        <v>0</v>
      </c>
      <c r="I683" s="394"/>
      <c r="J683" s="491"/>
      <c r="K683" s="218"/>
      <c r="L683" s="586"/>
      <c r="M683" s="274"/>
      <c r="N683" s="274"/>
      <c r="O683" s="274"/>
      <c r="P683" s="274"/>
      <c r="Q683" s="274"/>
    </row>
    <row r="684" spans="1:17" ht="13.5" x14ac:dyDescent="0.25">
      <c r="A684" s="25"/>
      <c r="B684" s="292"/>
      <c r="C684" s="296"/>
      <c r="D684" s="388"/>
      <c r="E684" s="124"/>
      <c r="F684" s="388"/>
      <c r="G684" s="85"/>
      <c r="H684" s="406">
        <f>IF(F684=0,D684*G684,D684*F684*G684)</f>
        <v>0</v>
      </c>
      <c r="I684" s="396">
        <f>SUM(H683:H684)</f>
        <v>0</v>
      </c>
      <c r="J684" s="356"/>
      <c r="K684" s="218"/>
      <c r="L684" s="586"/>
      <c r="M684" s="274"/>
      <c r="N684" s="274"/>
      <c r="O684" s="274"/>
      <c r="P684" s="274"/>
      <c r="Q684" s="274"/>
    </row>
    <row r="685" spans="1:17" ht="13.5" x14ac:dyDescent="0.25">
      <c r="A685" s="25"/>
      <c r="B685" s="279" t="s">
        <v>381</v>
      </c>
      <c r="C685" s="279"/>
      <c r="D685" s="386"/>
      <c r="E685" s="134"/>
      <c r="F685" s="386"/>
      <c r="G685" s="90"/>
      <c r="H685" s="391"/>
      <c r="I685" s="394"/>
      <c r="J685" s="497"/>
      <c r="K685" s="265"/>
      <c r="L685" s="586"/>
      <c r="M685" s="274"/>
      <c r="N685" s="274"/>
      <c r="O685" s="274"/>
      <c r="P685" s="274"/>
      <c r="Q685" s="274"/>
    </row>
    <row r="686" spans="1:17" ht="13.5" x14ac:dyDescent="0.25">
      <c r="A686" s="25"/>
      <c r="B686" s="294" t="s">
        <v>382</v>
      </c>
      <c r="C686" s="279"/>
      <c r="D686" s="386"/>
      <c r="E686" s="134"/>
      <c r="F686" s="386"/>
      <c r="G686" s="90"/>
      <c r="H686" s="391">
        <f>IF(F686=0,D686*G686,D686*F686*G686)</f>
        <v>0</v>
      </c>
      <c r="I686" s="394"/>
      <c r="J686" s="497"/>
      <c r="K686" s="265"/>
      <c r="L686" s="586"/>
      <c r="M686" s="274"/>
      <c r="N686" s="274"/>
      <c r="O686" s="274"/>
      <c r="P686" s="274"/>
      <c r="Q686" s="274"/>
    </row>
    <row r="687" spans="1:17" ht="13.5" x14ac:dyDescent="0.25">
      <c r="A687" s="25"/>
      <c r="B687" s="279"/>
      <c r="C687" s="284"/>
      <c r="D687" s="622"/>
      <c r="E687" s="125"/>
      <c r="F687" s="415"/>
      <c r="G687" s="126"/>
      <c r="H687" s="406">
        <f>IF(F687=0,D687*G687,D687*F687*G687)</f>
        <v>0</v>
      </c>
      <c r="I687" s="396">
        <f>SUM(H686:H687)</f>
        <v>0</v>
      </c>
      <c r="J687" s="497"/>
      <c r="K687" s="265"/>
      <c r="L687" s="586"/>
      <c r="M687" s="274"/>
      <c r="N687" s="274"/>
      <c r="O687" s="274"/>
      <c r="P687" s="274"/>
      <c r="Q687" s="274"/>
    </row>
    <row r="688" spans="1:17" ht="13.5" x14ac:dyDescent="0.25">
      <c r="A688" s="25"/>
      <c r="B688" s="295" t="s">
        <v>383</v>
      </c>
      <c r="C688" s="292"/>
      <c r="D688" s="388"/>
      <c r="E688" s="124"/>
      <c r="F688" s="388"/>
      <c r="G688" s="85"/>
      <c r="H688" s="406">
        <f>IF(F688=0,D688*G688,D688*F688*G688)</f>
        <v>0</v>
      </c>
      <c r="I688" s="465">
        <f>H688</f>
        <v>0</v>
      </c>
      <c r="J688" s="497"/>
      <c r="K688" s="265"/>
      <c r="L688" s="586"/>
      <c r="M688" s="274"/>
      <c r="N688" s="274"/>
      <c r="O688" s="274"/>
      <c r="P688" s="274"/>
      <c r="Q688" s="274"/>
    </row>
    <row r="689" spans="1:17" ht="13.5" x14ac:dyDescent="0.25">
      <c r="A689" s="25"/>
      <c r="B689" s="279" t="s">
        <v>384</v>
      </c>
      <c r="C689" s="279" t="s">
        <v>385</v>
      </c>
      <c r="D689" s="387"/>
      <c r="E689" s="79"/>
      <c r="F689" s="387"/>
      <c r="G689" s="78"/>
      <c r="H689" s="391">
        <f t="shared" ref="H689:H702" si="16">IF(F689=0,D689*G689,D689*F689*G689)</f>
        <v>0</v>
      </c>
      <c r="I689" s="394"/>
      <c r="J689" s="491"/>
      <c r="K689" s="265"/>
      <c r="L689" s="586"/>
      <c r="M689" s="274"/>
      <c r="N689" s="274"/>
      <c r="O689" s="274"/>
      <c r="P689" s="274"/>
      <c r="Q689" s="274"/>
    </row>
    <row r="690" spans="1:17" ht="13.5" x14ac:dyDescent="0.25">
      <c r="A690" s="25"/>
      <c r="B690" s="279"/>
      <c r="C690" s="279" t="s">
        <v>386</v>
      </c>
      <c r="D690" s="387"/>
      <c r="E690" s="79"/>
      <c r="F690" s="387"/>
      <c r="G690" s="78"/>
      <c r="H690" s="391">
        <f t="shared" si="16"/>
        <v>0</v>
      </c>
      <c r="I690" s="394"/>
      <c r="J690" s="491"/>
      <c r="K690" s="265"/>
      <c r="L690" s="586"/>
      <c r="M690" s="274"/>
      <c r="N690" s="274"/>
      <c r="O690" s="274"/>
      <c r="P690" s="274"/>
      <c r="Q690" s="274"/>
    </row>
    <row r="691" spans="1:17" ht="13.5" x14ac:dyDescent="0.25">
      <c r="A691" s="25"/>
      <c r="B691" s="279"/>
      <c r="C691" s="279" t="s">
        <v>387</v>
      </c>
      <c r="D691" s="387"/>
      <c r="E691" s="79"/>
      <c r="F691" s="387"/>
      <c r="G691" s="78"/>
      <c r="H691" s="391">
        <f t="shared" si="16"/>
        <v>0</v>
      </c>
      <c r="I691" s="394"/>
      <c r="J691" s="491"/>
      <c r="K691" s="265"/>
      <c r="L691" s="586"/>
      <c r="M691" s="274"/>
      <c r="N691" s="274"/>
      <c r="O691" s="274"/>
      <c r="P691" s="274"/>
      <c r="Q691" s="274"/>
    </row>
    <row r="692" spans="1:17" ht="13.5" x14ac:dyDescent="0.25">
      <c r="A692" s="25"/>
      <c r="B692" s="292"/>
      <c r="C692" s="292" t="s">
        <v>388</v>
      </c>
      <c r="D692" s="388"/>
      <c r="E692" s="124"/>
      <c r="F692" s="388"/>
      <c r="G692" s="85"/>
      <c r="H692" s="392">
        <f t="shared" si="16"/>
        <v>0</v>
      </c>
      <c r="I692" s="396">
        <f>SUM(H689:H692)</f>
        <v>0</v>
      </c>
      <c r="J692" s="356"/>
      <c r="K692" s="265"/>
      <c r="L692" s="586"/>
      <c r="M692" s="274"/>
      <c r="N692" s="274"/>
      <c r="O692" s="274"/>
      <c r="P692" s="274"/>
      <c r="Q692" s="274"/>
    </row>
    <row r="693" spans="1:17" ht="13.5" x14ac:dyDescent="0.25">
      <c r="A693" s="25"/>
      <c r="B693" s="279" t="s">
        <v>389</v>
      </c>
      <c r="C693" s="278"/>
      <c r="D693" s="387"/>
      <c r="E693" s="79"/>
      <c r="F693" s="387"/>
      <c r="G693" s="78"/>
      <c r="H693" s="391">
        <f t="shared" si="16"/>
        <v>0</v>
      </c>
      <c r="I693" s="394"/>
      <c r="J693" s="491"/>
      <c r="K693" s="218"/>
      <c r="L693" s="586"/>
      <c r="M693" s="274"/>
      <c r="N693" s="274"/>
      <c r="O693" s="274"/>
      <c r="P693" s="274"/>
      <c r="Q693" s="274"/>
    </row>
    <row r="694" spans="1:17" ht="13.5" x14ac:dyDescent="0.25">
      <c r="A694" s="25"/>
      <c r="B694" s="292"/>
      <c r="C694" s="296"/>
      <c r="D694" s="388"/>
      <c r="E694" s="124"/>
      <c r="F694" s="388"/>
      <c r="G694" s="85"/>
      <c r="H694" s="392">
        <f t="shared" si="16"/>
        <v>0</v>
      </c>
      <c r="I694" s="396">
        <f>SUM(H693:H694)</f>
        <v>0</v>
      </c>
      <c r="J694" s="356"/>
      <c r="K694" s="218"/>
      <c r="L694" s="586"/>
      <c r="M694" s="274"/>
      <c r="N694" s="274"/>
      <c r="O694" s="274"/>
      <c r="P694" s="274"/>
      <c r="Q694" s="274"/>
    </row>
    <row r="695" spans="1:17" ht="13.5" x14ac:dyDescent="0.25">
      <c r="A695" s="25"/>
      <c r="B695" s="279" t="s">
        <v>371</v>
      </c>
      <c r="C695" s="279"/>
      <c r="D695" s="387"/>
      <c r="E695" s="79"/>
      <c r="F695" s="387"/>
      <c r="G695" s="78"/>
      <c r="H695" s="391">
        <f t="shared" si="16"/>
        <v>0</v>
      </c>
      <c r="I695" s="394"/>
      <c r="J695" s="491"/>
      <c r="K695" s="218"/>
      <c r="L695" s="586"/>
      <c r="M695" s="274"/>
      <c r="N695" s="274"/>
      <c r="O695" s="274"/>
      <c r="P695" s="274"/>
      <c r="Q695" s="274"/>
    </row>
    <row r="696" spans="1:17" ht="13.5" x14ac:dyDescent="0.25">
      <c r="A696" s="25"/>
      <c r="B696" s="292"/>
      <c r="C696" s="469"/>
      <c r="D696" s="388"/>
      <c r="E696" s="124"/>
      <c r="F696" s="388"/>
      <c r="G696" s="85"/>
      <c r="H696" s="392">
        <f t="shared" si="16"/>
        <v>0</v>
      </c>
      <c r="I696" s="396">
        <f>SUM(H695:H696)</f>
        <v>0</v>
      </c>
      <c r="J696" s="356"/>
      <c r="K696" s="218"/>
      <c r="L696" s="586"/>
      <c r="M696" s="274"/>
      <c r="N696" s="274"/>
      <c r="O696" s="274"/>
      <c r="P696" s="274"/>
      <c r="Q696" s="274"/>
    </row>
    <row r="697" spans="1:17" ht="13.5" x14ac:dyDescent="0.25">
      <c r="A697" s="25"/>
      <c r="B697" s="279" t="s">
        <v>109</v>
      </c>
      <c r="C697" s="279"/>
      <c r="D697" s="387"/>
      <c r="E697" s="79" t="s">
        <v>390</v>
      </c>
      <c r="F697" s="387"/>
      <c r="G697" s="78"/>
      <c r="H697" s="391">
        <f t="shared" si="16"/>
        <v>0</v>
      </c>
      <c r="I697" s="394"/>
      <c r="J697" s="491"/>
      <c r="K697" s="218"/>
      <c r="L697" s="586"/>
      <c r="M697" s="274"/>
      <c r="N697" s="274"/>
      <c r="O697" s="274"/>
      <c r="P697" s="274"/>
      <c r="Q697" s="274"/>
    </row>
    <row r="698" spans="1:17" ht="13.5" x14ac:dyDescent="0.25">
      <c r="A698" s="25"/>
      <c r="B698" s="292"/>
      <c r="C698" s="469"/>
      <c r="D698" s="388"/>
      <c r="E698" s="124" t="s">
        <v>390</v>
      </c>
      <c r="F698" s="388"/>
      <c r="G698" s="85"/>
      <c r="H698" s="392">
        <f t="shared" si="16"/>
        <v>0</v>
      </c>
      <c r="I698" s="396">
        <f>SUM(H697:H698)</f>
        <v>0</v>
      </c>
      <c r="J698" s="356"/>
      <c r="K698" s="218"/>
      <c r="L698" s="586"/>
      <c r="M698" s="274"/>
      <c r="N698" s="274"/>
      <c r="O698" s="274"/>
      <c r="P698" s="274"/>
      <c r="Q698" s="274"/>
    </row>
    <row r="699" spans="1:17" ht="13.5" x14ac:dyDescent="0.25">
      <c r="A699" s="25"/>
      <c r="B699" s="279" t="s">
        <v>372</v>
      </c>
      <c r="C699" s="279"/>
      <c r="D699" s="387"/>
      <c r="E699" s="79"/>
      <c r="F699" s="387"/>
      <c r="G699" s="78"/>
      <c r="H699" s="391">
        <f t="shared" si="16"/>
        <v>0</v>
      </c>
      <c r="I699" s="394"/>
      <c r="J699" s="491"/>
      <c r="K699" s="218"/>
      <c r="L699" s="586"/>
      <c r="M699" s="274"/>
      <c r="N699" s="274"/>
      <c r="O699" s="274"/>
      <c r="P699" s="274"/>
      <c r="Q699" s="274"/>
    </row>
    <row r="700" spans="1:17" ht="13.5" x14ac:dyDescent="0.25">
      <c r="A700" s="25"/>
      <c r="B700" s="292"/>
      <c r="C700" s="292"/>
      <c r="D700" s="388"/>
      <c r="E700" s="124"/>
      <c r="F700" s="388"/>
      <c r="G700" s="85"/>
      <c r="H700" s="392">
        <f t="shared" si="16"/>
        <v>0</v>
      </c>
      <c r="I700" s="396">
        <f>SUM(H699:H700)</f>
        <v>0</v>
      </c>
      <c r="J700" s="356"/>
      <c r="K700" s="218"/>
      <c r="L700" s="586"/>
      <c r="M700" s="274"/>
      <c r="N700" s="274"/>
      <c r="O700" s="274"/>
      <c r="P700" s="274"/>
      <c r="Q700" s="274"/>
    </row>
    <row r="701" spans="1:17" ht="13.5" x14ac:dyDescent="0.25">
      <c r="A701" s="25"/>
      <c r="B701" s="279" t="s">
        <v>69</v>
      </c>
      <c r="C701" s="279"/>
      <c r="D701" s="387"/>
      <c r="E701" s="79"/>
      <c r="F701" s="387"/>
      <c r="G701" s="78"/>
      <c r="H701" s="391">
        <f t="shared" si="16"/>
        <v>0</v>
      </c>
      <c r="I701" s="464"/>
      <c r="J701" s="496"/>
      <c r="K701" s="218"/>
      <c r="L701" s="586"/>
      <c r="M701" s="274"/>
      <c r="N701" s="274"/>
      <c r="O701" s="274"/>
      <c r="P701" s="274"/>
      <c r="Q701" s="274"/>
    </row>
    <row r="702" spans="1:17" ht="14.25" thickBot="1" x14ac:dyDescent="0.3">
      <c r="A702" s="210"/>
      <c r="B702" s="280"/>
      <c r="C702" s="280"/>
      <c r="D702" s="404"/>
      <c r="E702" s="123"/>
      <c r="F702" s="404"/>
      <c r="G702" s="82"/>
      <c r="H702" s="393">
        <f t="shared" si="16"/>
        <v>0</v>
      </c>
      <c r="I702" s="467">
        <f>SUM(H701:H702)</f>
        <v>0</v>
      </c>
      <c r="J702" s="497"/>
      <c r="K702" s="218"/>
      <c r="L702" s="586"/>
      <c r="M702" s="274"/>
      <c r="N702" s="274"/>
      <c r="O702" s="274"/>
      <c r="P702" s="274"/>
      <c r="Q702" s="274"/>
    </row>
    <row r="703" spans="1:17" ht="16.149999999999999" customHeight="1" thickBot="1" x14ac:dyDescent="0.3">
      <c r="A703" s="210"/>
      <c r="B703" s="322" t="s">
        <v>391</v>
      </c>
      <c r="C703" s="281"/>
      <c r="D703" s="138"/>
      <c r="E703" s="138"/>
      <c r="F703" s="138"/>
      <c r="G703" s="92"/>
      <c r="H703" s="363"/>
      <c r="I703" s="498">
        <f>K703</f>
        <v>0</v>
      </c>
      <c r="J703" s="511"/>
      <c r="K703" s="589">
        <f>SUM(I665:I702)</f>
        <v>0</v>
      </c>
      <c r="L703" s="586"/>
      <c r="M703" s="274"/>
      <c r="N703" s="274"/>
      <c r="O703" s="274"/>
      <c r="P703" s="274"/>
      <c r="Q703" s="274"/>
    </row>
    <row r="704" spans="1:17" ht="13.5" x14ac:dyDescent="0.25">
      <c r="A704" s="211"/>
      <c r="B704" s="278"/>
      <c r="C704" s="278"/>
      <c r="D704" s="121"/>
      <c r="E704" s="121"/>
      <c r="F704" s="121"/>
      <c r="G704" s="83"/>
      <c r="H704" s="176"/>
      <c r="I704" s="364"/>
      <c r="J704" s="364"/>
      <c r="K704" s="239"/>
      <c r="L704" s="586"/>
      <c r="M704" s="274"/>
      <c r="N704" s="274"/>
      <c r="O704" s="274"/>
      <c r="P704" s="274"/>
      <c r="Q704" s="274"/>
    </row>
    <row r="705" spans="1:17" ht="15" customHeight="1" x14ac:dyDescent="0.25">
      <c r="A705" s="25" t="s">
        <v>392</v>
      </c>
      <c r="B705" s="325" t="s">
        <v>393</v>
      </c>
      <c r="C705" s="282"/>
      <c r="D705" s="399"/>
      <c r="E705" s="399"/>
      <c r="F705" s="399"/>
      <c r="G705" s="400"/>
      <c r="H705" s="401"/>
      <c r="I705" s="402"/>
      <c r="J705" s="226"/>
      <c r="K705" s="218"/>
      <c r="L705" s="586"/>
      <c r="M705" s="274"/>
      <c r="N705" s="274"/>
      <c r="O705" s="274"/>
      <c r="P705" s="274"/>
      <c r="Q705" s="274"/>
    </row>
    <row r="706" spans="1:17" ht="13.5" x14ac:dyDescent="0.25">
      <c r="A706" s="24"/>
      <c r="B706" s="279" t="s">
        <v>394</v>
      </c>
      <c r="C706" s="279"/>
      <c r="D706" s="386"/>
      <c r="E706" s="134"/>
      <c r="F706" s="386"/>
      <c r="G706" s="90"/>
      <c r="H706" s="391">
        <f>IF(F706=0,D706*G706,D706*F706*G706)</f>
        <v>0</v>
      </c>
      <c r="I706" s="394"/>
      <c r="J706" s="491"/>
      <c r="K706" s="586"/>
      <c r="L706" s="586"/>
      <c r="M706" s="274"/>
      <c r="N706" s="274"/>
      <c r="O706" s="274"/>
      <c r="P706" s="274"/>
      <c r="Q706" s="274"/>
    </row>
    <row r="707" spans="1:17" ht="13.5" x14ac:dyDescent="0.25">
      <c r="A707" s="25"/>
      <c r="B707" s="292"/>
      <c r="C707" s="284" t="s">
        <v>76</v>
      </c>
      <c r="D707" s="413"/>
      <c r="E707" s="125"/>
      <c r="F707" s="415"/>
      <c r="G707" s="126"/>
      <c r="H707" s="392">
        <f>(H706*D707)</f>
        <v>0</v>
      </c>
      <c r="I707" s="396">
        <f>SUM(H706:H707)</f>
        <v>0</v>
      </c>
      <c r="J707" s="356"/>
      <c r="K707" s="586"/>
      <c r="L707" s="586"/>
      <c r="M707" s="274"/>
      <c r="N707" s="274"/>
      <c r="O707" s="274"/>
      <c r="P707" s="274"/>
      <c r="Q707" s="274"/>
    </row>
    <row r="708" spans="1:17" ht="13.5" x14ac:dyDescent="0.25">
      <c r="A708" s="24"/>
      <c r="B708" s="279" t="s">
        <v>395</v>
      </c>
      <c r="C708" s="279"/>
      <c r="D708" s="386"/>
      <c r="E708" s="134"/>
      <c r="F708" s="386"/>
      <c r="G708" s="90"/>
      <c r="H708" s="391">
        <f>IF(F708=0,D708*G708,D708*F708*G708)</f>
        <v>0</v>
      </c>
      <c r="I708" s="394"/>
      <c r="J708" s="491"/>
      <c r="K708" s="586"/>
      <c r="L708" s="586"/>
      <c r="M708" s="274"/>
      <c r="N708" s="274"/>
      <c r="O708" s="274"/>
      <c r="P708" s="274"/>
      <c r="Q708" s="274"/>
    </row>
    <row r="709" spans="1:17" ht="13.5" x14ac:dyDescent="0.25">
      <c r="A709" s="24"/>
      <c r="B709" s="284"/>
      <c r="C709" s="284" t="s">
        <v>76</v>
      </c>
      <c r="D709" s="413"/>
      <c r="E709" s="125"/>
      <c r="F709" s="415"/>
      <c r="G709" s="126"/>
      <c r="H709" s="392">
        <f>(H708*D709)</f>
        <v>0</v>
      </c>
      <c r="I709" s="396">
        <f>SUM(H708:H709)</f>
        <v>0</v>
      </c>
      <c r="J709" s="356"/>
      <c r="K709" s="582"/>
      <c r="L709" s="583"/>
      <c r="M709" s="274"/>
      <c r="N709" s="274"/>
      <c r="O709" s="274"/>
      <c r="P709" s="274"/>
      <c r="Q709" s="274"/>
    </row>
    <row r="710" spans="1:17" ht="13.5" x14ac:dyDescent="0.25">
      <c r="A710" s="24"/>
      <c r="B710" s="279" t="s">
        <v>396</v>
      </c>
      <c r="C710" s="279"/>
      <c r="D710" s="386"/>
      <c r="E710" s="134"/>
      <c r="F710" s="386"/>
      <c r="G710" s="90"/>
      <c r="H710" s="391">
        <f>IF(F710=0,D710*G710,D710*F710*G710)</f>
        <v>0</v>
      </c>
      <c r="I710" s="394"/>
      <c r="J710" s="491"/>
      <c r="K710" s="586"/>
      <c r="L710" s="586"/>
      <c r="M710" s="274"/>
      <c r="N710" s="274"/>
      <c r="O710" s="274"/>
      <c r="P710" s="274"/>
      <c r="Q710" s="274"/>
    </row>
    <row r="711" spans="1:17" ht="13.5" x14ac:dyDescent="0.25">
      <c r="A711" s="24"/>
      <c r="B711" s="284"/>
      <c r="C711" s="284" t="s">
        <v>76</v>
      </c>
      <c r="D711" s="413"/>
      <c r="E711" s="125"/>
      <c r="F711" s="415"/>
      <c r="G711" s="126"/>
      <c r="H711" s="392">
        <f>(H710*D711)</f>
        <v>0</v>
      </c>
      <c r="I711" s="396">
        <f>SUM(H710:H711)</f>
        <v>0</v>
      </c>
      <c r="J711" s="356"/>
      <c r="K711" s="582"/>
      <c r="L711" s="583"/>
      <c r="M711" s="274"/>
      <c r="N711" s="274"/>
      <c r="O711" s="274"/>
      <c r="P711" s="274"/>
      <c r="Q711" s="274"/>
    </row>
    <row r="712" spans="1:17" ht="13.5" x14ac:dyDescent="0.25">
      <c r="A712" s="24"/>
      <c r="B712" s="279" t="s">
        <v>379</v>
      </c>
      <c r="C712" s="279"/>
      <c r="D712" s="386"/>
      <c r="E712" s="134"/>
      <c r="F712" s="386"/>
      <c r="G712" s="90"/>
      <c r="H712" s="391">
        <f>IF(F712=0,D712*G712,D712*F712*G712)</f>
        <v>0</v>
      </c>
      <c r="I712" s="394"/>
      <c r="J712" s="491"/>
      <c r="K712" s="218"/>
      <c r="L712" s="586"/>
      <c r="M712" s="274"/>
      <c r="N712" s="274"/>
      <c r="O712" s="274"/>
      <c r="P712" s="274"/>
      <c r="Q712" s="274"/>
    </row>
    <row r="713" spans="1:17" ht="13.5" x14ac:dyDescent="0.25">
      <c r="A713" s="24"/>
      <c r="B713" s="284"/>
      <c r="C713" s="284" t="s">
        <v>76</v>
      </c>
      <c r="D713" s="413"/>
      <c r="E713" s="125"/>
      <c r="F713" s="415"/>
      <c r="G713" s="126"/>
      <c r="H713" s="392">
        <f>(H712*D713)</f>
        <v>0</v>
      </c>
      <c r="I713" s="396">
        <f>SUM(H712:H713)</f>
        <v>0</v>
      </c>
      <c r="J713" s="356"/>
      <c r="K713" s="582"/>
      <c r="L713" s="583"/>
      <c r="M713" s="274"/>
      <c r="N713" s="274"/>
      <c r="O713" s="274"/>
      <c r="P713" s="274"/>
      <c r="Q713" s="274"/>
    </row>
    <row r="714" spans="1:17" ht="13.5" x14ac:dyDescent="0.25">
      <c r="A714" s="24"/>
      <c r="B714" s="279" t="s">
        <v>397</v>
      </c>
      <c r="C714" s="279"/>
      <c r="D714" s="387"/>
      <c r="E714" s="79"/>
      <c r="F714" s="387"/>
      <c r="G714" s="141"/>
      <c r="H714" s="391">
        <f>IF(F714=0,D714*G714,D714*F714*G714)</f>
        <v>0</v>
      </c>
      <c r="I714" s="394"/>
      <c r="J714" s="491"/>
      <c r="K714" s="218"/>
      <c r="L714" s="586"/>
      <c r="M714" s="274"/>
      <c r="N714" s="274"/>
      <c r="O714" s="274"/>
      <c r="P714" s="274"/>
      <c r="Q714" s="274"/>
    </row>
    <row r="715" spans="1:17" ht="13.5" x14ac:dyDescent="0.25">
      <c r="A715" s="24"/>
      <c r="B715" s="284"/>
      <c r="C715" s="284" t="s">
        <v>76</v>
      </c>
      <c r="D715" s="413"/>
      <c r="E715" s="125"/>
      <c r="F715" s="415"/>
      <c r="G715" s="126"/>
      <c r="H715" s="392">
        <f>(H714*D715)</f>
        <v>0</v>
      </c>
      <c r="I715" s="396">
        <f>SUM(H714:H715)</f>
        <v>0</v>
      </c>
      <c r="J715" s="356"/>
      <c r="K715" s="582"/>
      <c r="L715" s="583"/>
      <c r="M715" s="274"/>
      <c r="N715" s="274"/>
      <c r="O715" s="274"/>
      <c r="P715" s="274"/>
      <c r="Q715" s="274"/>
    </row>
    <row r="716" spans="1:17" ht="13.5" x14ac:dyDescent="0.25">
      <c r="A716" s="24"/>
      <c r="B716" s="279" t="s">
        <v>384</v>
      </c>
      <c r="C716" s="279"/>
      <c r="D716" s="387"/>
      <c r="E716" s="79"/>
      <c r="F716" s="387"/>
      <c r="G716" s="78"/>
      <c r="H716" s="391">
        <f t="shared" ref="H716:H721" si="17">IF(F716=0,D716*G716,D716*F716*G716)</f>
        <v>0</v>
      </c>
      <c r="I716" s="394"/>
      <c r="J716" s="491"/>
      <c r="K716" s="218"/>
      <c r="L716" s="586"/>
      <c r="M716" s="274"/>
      <c r="N716" s="274"/>
      <c r="O716" s="274"/>
      <c r="P716" s="274"/>
      <c r="Q716" s="274"/>
    </row>
    <row r="717" spans="1:17" ht="13.5" x14ac:dyDescent="0.25">
      <c r="A717" s="24"/>
      <c r="B717" s="292"/>
      <c r="C717" s="292"/>
      <c r="D717" s="388"/>
      <c r="E717" s="124"/>
      <c r="F717" s="388"/>
      <c r="G717" s="85"/>
      <c r="H717" s="392">
        <f t="shared" si="17"/>
        <v>0</v>
      </c>
      <c r="I717" s="396">
        <f>SUM(H716:H717)</f>
        <v>0</v>
      </c>
      <c r="J717" s="356"/>
      <c r="K717" s="218"/>
      <c r="L717" s="586"/>
      <c r="M717" s="274"/>
      <c r="N717" s="274"/>
      <c r="O717" s="274"/>
      <c r="P717" s="274"/>
      <c r="Q717" s="274"/>
    </row>
    <row r="718" spans="1:17" ht="13.5" x14ac:dyDescent="0.25">
      <c r="A718" s="24"/>
      <c r="B718" s="279" t="s">
        <v>398</v>
      </c>
      <c r="C718" s="279"/>
      <c r="D718" s="387"/>
      <c r="E718" s="79"/>
      <c r="F718" s="387"/>
      <c r="G718" s="78"/>
      <c r="H718" s="391">
        <f t="shared" si="17"/>
        <v>0</v>
      </c>
      <c r="I718" s="394"/>
      <c r="J718" s="491"/>
      <c r="K718" s="218"/>
      <c r="L718" s="586"/>
      <c r="M718" s="274"/>
      <c r="N718" s="274"/>
      <c r="O718" s="274"/>
      <c r="P718" s="274"/>
      <c r="Q718" s="274"/>
    </row>
    <row r="719" spans="1:17" ht="13.5" x14ac:dyDescent="0.25">
      <c r="A719" s="24"/>
      <c r="B719" s="292"/>
      <c r="C719" s="292"/>
      <c r="D719" s="388"/>
      <c r="E719" s="124"/>
      <c r="F719" s="388"/>
      <c r="G719" s="85"/>
      <c r="H719" s="392">
        <f t="shared" si="17"/>
        <v>0</v>
      </c>
      <c r="I719" s="396">
        <f>SUM(H718:H719)</f>
        <v>0</v>
      </c>
      <c r="J719" s="356"/>
      <c r="K719" s="218"/>
      <c r="L719" s="586"/>
      <c r="M719" s="274"/>
      <c r="N719" s="274"/>
      <c r="O719" s="274"/>
      <c r="P719" s="274"/>
      <c r="Q719" s="274"/>
    </row>
    <row r="720" spans="1:17" ht="13.5" x14ac:dyDescent="0.25">
      <c r="A720" s="24"/>
      <c r="B720" s="279" t="s">
        <v>399</v>
      </c>
      <c r="C720" s="279"/>
      <c r="D720" s="387"/>
      <c r="E720" s="79"/>
      <c r="F720" s="387"/>
      <c r="G720" s="78"/>
      <c r="H720" s="391">
        <f t="shared" si="17"/>
        <v>0</v>
      </c>
      <c r="I720" s="394"/>
      <c r="J720" s="491"/>
      <c r="K720" s="218"/>
      <c r="L720" s="586"/>
      <c r="M720" s="274"/>
      <c r="N720" s="274"/>
      <c r="O720" s="274"/>
      <c r="P720" s="274"/>
      <c r="Q720" s="274"/>
    </row>
    <row r="721" spans="1:17" ht="13.5" x14ac:dyDescent="0.25">
      <c r="A721" s="24"/>
      <c r="B721" s="292"/>
      <c r="C721" s="292"/>
      <c r="D721" s="388"/>
      <c r="E721" s="124"/>
      <c r="F721" s="388"/>
      <c r="G721" s="85"/>
      <c r="H721" s="392">
        <f t="shared" si="17"/>
        <v>0</v>
      </c>
      <c r="I721" s="396">
        <f>SUM(H720:H721)</f>
        <v>0</v>
      </c>
      <c r="J721" s="356"/>
      <c r="K721" s="218"/>
      <c r="L721" s="586"/>
      <c r="M721" s="274"/>
      <c r="N721" s="274"/>
      <c r="O721" s="274"/>
      <c r="P721" s="274"/>
      <c r="Q721" s="274"/>
    </row>
    <row r="722" spans="1:17" ht="13.5" x14ac:dyDescent="0.25">
      <c r="A722" s="24"/>
      <c r="B722" s="279" t="s">
        <v>400</v>
      </c>
      <c r="C722" s="279"/>
      <c r="D722" s="387"/>
      <c r="E722" s="79"/>
      <c r="F722" s="387"/>
      <c r="G722" s="78"/>
      <c r="H722" s="391"/>
      <c r="I722" s="394"/>
      <c r="J722" s="491"/>
      <c r="K722" s="328"/>
      <c r="L722" s="586"/>
      <c r="M722" s="274"/>
      <c r="N722" s="274"/>
      <c r="O722" s="274"/>
      <c r="P722" s="274"/>
      <c r="Q722" s="274"/>
    </row>
    <row r="723" spans="1:17" ht="13.5" x14ac:dyDescent="0.25">
      <c r="A723" s="24"/>
      <c r="B723" s="969" t="s">
        <v>401</v>
      </c>
      <c r="C723" s="969"/>
      <c r="D723" s="387"/>
      <c r="E723" s="79"/>
      <c r="F723" s="387"/>
      <c r="G723" s="136"/>
      <c r="H723" s="391">
        <f t="shared" ref="H723:H734" si="18">IF(F723=0,D723*G723,D723*F723*G723)</f>
        <v>0</v>
      </c>
      <c r="I723" s="394"/>
      <c r="J723" s="491"/>
      <c r="K723" s="328"/>
      <c r="L723" s="586"/>
      <c r="M723" s="274"/>
      <c r="N723" s="274"/>
      <c r="O723" s="274"/>
      <c r="P723" s="274"/>
      <c r="Q723" s="274"/>
    </row>
    <row r="724" spans="1:17" ht="13.5" x14ac:dyDescent="0.25">
      <c r="A724" s="24"/>
      <c r="B724" s="292"/>
      <c r="C724" s="99" t="s">
        <v>402</v>
      </c>
      <c r="D724" s="388"/>
      <c r="E724" s="124"/>
      <c r="F724" s="388"/>
      <c r="G724" s="137"/>
      <c r="H724" s="392">
        <f t="shared" si="18"/>
        <v>0</v>
      </c>
      <c r="I724" s="396">
        <f>SUM(H722:H724)</f>
        <v>0</v>
      </c>
      <c r="J724" s="356"/>
      <c r="K724" s="592"/>
      <c r="L724" s="586"/>
      <c r="M724" s="274"/>
      <c r="N724" s="274"/>
      <c r="O724" s="274"/>
      <c r="P724" s="274"/>
      <c r="Q724" s="274"/>
    </row>
    <row r="725" spans="1:17" ht="13.5" x14ac:dyDescent="0.25">
      <c r="A725" s="24"/>
      <c r="B725" s="279" t="s">
        <v>403</v>
      </c>
      <c r="C725" s="279"/>
      <c r="D725" s="387"/>
      <c r="E725" s="79"/>
      <c r="F725" s="387"/>
      <c r="G725" s="78"/>
      <c r="H725" s="391">
        <f t="shared" si="18"/>
        <v>0</v>
      </c>
      <c r="I725" s="394"/>
      <c r="J725" s="491"/>
      <c r="K725" s="218"/>
      <c r="L725" s="586"/>
      <c r="M725" s="274"/>
      <c r="N725" s="274"/>
      <c r="O725" s="274"/>
      <c r="P725" s="274"/>
      <c r="Q725" s="274"/>
    </row>
    <row r="726" spans="1:17" ht="13.5" x14ac:dyDescent="0.25">
      <c r="A726" s="24"/>
      <c r="B726" s="292"/>
      <c r="C726" s="292"/>
      <c r="D726" s="388"/>
      <c r="E726" s="124"/>
      <c r="F726" s="388"/>
      <c r="G726" s="85"/>
      <c r="H726" s="392">
        <f t="shared" si="18"/>
        <v>0</v>
      </c>
      <c r="I726" s="396">
        <f>SUM(H725:H726)</f>
        <v>0</v>
      </c>
      <c r="J726" s="356"/>
      <c r="K726" s="218"/>
      <c r="L726" s="586"/>
      <c r="M726" s="274"/>
      <c r="N726" s="274"/>
      <c r="O726" s="274"/>
      <c r="P726" s="274"/>
      <c r="Q726" s="274"/>
    </row>
    <row r="727" spans="1:17" ht="13.5" x14ac:dyDescent="0.25">
      <c r="A727" s="24"/>
      <c r="B727" s="279" t="s">
        <v>371</v>
      </c>
      <c r="C727" s="279"/>
      <c r="D727" s="387"/>
      <c r="E727" s="79"/>
      <c r="F727" s="387"/>
      <c r="G727" s="78"/>
      <c r="H727" s="391">
        <f t="shared" si="18"/>
        <v>0</v>
      </c>
      <c r="I727" s="394"/>
      <c r="J727" s="491"/>
      <c r="K727" s="218"/>
      <c r="L727" s="586"/>
      <c r="M727" s="274"/>
      <c r="N727" s="274"/>
      <c r="O727" s="274"/>
      <c r="P727" s="274"/>
      <c r="Q727" s="274"/>
    </row>
    <row r="728" spans="1:17" ht="13.5" x14ac:dyDescent="0.25">
      <c r="A728" s="24"/>
      <c r="B728" s="292"/>
      <c r="C728" s="292"/>
      <c r="D728" s="388"/>
      <c r="E728" s="124"/>
      <c r="F728" s="388"/>
      <c r="G728" s="85"/>
      <c r="H728" s="392">
        <f t="shared" si="18"/>
        <v>0</v>
      </c>
      <c r="I728" s="396">
        <f>SUM(H727:H728)</f>
        <v>0</v>
      </c>
      <c r="J728" s="356"/>
      <c r="K728" s="218"/>
      <c r="L728" s="586"/>
      <c r="M728" s="274"/>
      <c r="N728" s="274"/>
      <c r="O728" s="274"/>
      <c r="P728" s="274"/>
      <c r="Q728" s="274"/>
    </row>
    <row r="729" spans="1:17" ht="13.5" x14ac:dyDescent="0.25">
      <c r="A729" s="24"/>
      <c r="B729" s="279" t="s">
        <v>109</v>
      </c>
      <c r="C729" s="279"/>
      <c r="D729" s="387"/>
      <c r="E729" s="79"/>
      <c r="F729" s="387"/>
      <c r="G729" s="78"/>
      <c r="H729" s="391">
        <f t="shared" si="18"/>
        <v>0</v>
      </c>
      <c r="I729" s="394"/>
      <c r="J729" s="491"/>
      <c r="K729" s="218"/>
      <c r="L729" s="586"/>
      <c r="M729" s="274"/>
      <c r="N729" s="274"/>
      <c r="O729" s="274"/>
      <c r="P729" s="274"/>
      <c r="Q729" s="274"/>
    </row>
    <row r="730" spans="1:17" ht="13.5" x14ac:dyDescent="0.25">
      <c r="A730" s="24"/>
      <c r="B730" s="292"/>
      <c r="C730" s="292"/>
      <c r="D730" s="388"/>
      <c r="E730" s="124"/>
      <c r="F730" s="388"/>
      <c r="G730" s="85"/>
      <c r="H730" s="392">
        <f t="shared" si="18"/>
        <v>0</v>
      </c>
      <c r="I730" s="396">
        <f>SUM(H729:H730)</f>
        <v>0</v>
      </c>
      <c r="J730" s="356"/>
      <c r="K730" s="218"/>
      <c r="L730" s="586"/>
      <c r="M730" s="274"/>
      <c r="N730" s="274"/>
      <c r="O730" s="274"/>
      <c r="P730" s="274"/>
      <c r="Q730" s="274"/>
    </row>
    <row r="731" spans="1:17" ht="13.5" x14ac:dyDescent="0.25">
      <c r="A731" s="24"/>
      <c r="B731" s="279" t="s">
        <v>372</v>
      </c>
      <c r="C731" s="279"/>
      <c r="D731" s="387"/>
      <c r="E731" s="79"/>
      <c r="F731" s="387"/>
      <c r="G731" s="78"/>
      <c r="H731" s="391">
        <f t="shared" si="18"/>
        <v>0</v>
      </c>
      <c r="I731" s="394"/>
      <c r="J731" s="491"/>
      <c r="K731" s="218"/>
      <c r="L731" s="586"/>
      <c r="M731" s="274"/>
      <c r="N731" s="274"/>
      <c r="O731" s="274"/>
      <c r="P731" s="274"/>
      <c r="Q731" s="274"/>
    </row>
    <row r="732" spans="1:17" ht="13.5" x14ac:dyDescent="0.25">
      <c r="A732" s="24"/>
      <c r="B732" s="292"/>
      <c r="C732" s="292"/>
      <c r="D732" s="388"/>
      <c r="E732" s="124"/>
      <c r="F732" s="388"/>
      <c r="G732" s="85"/>
      <c r="H732" s="392">
        <f t="shared" si="18"/>
        <v>0</v>
      </c>
      <c r="I732" s="396">
        <f>SUM(H731:H732)</f>
        <v>0</v>
      </c>
      <c r="J732" s="356"/>
      <c r="K732" s="218"/>
      <c r="L732" s="586"/>
      <c r="M732" s="274"/>
      <c r="N732" s="274"/>
      <c r="O732" s="274"/>
      <c r="P732" s="274"/>
      <c r="Q732" s="274"/>
    </row>
    <row r="733" spans="1:17" ht="13.5" customHeight="1" x14ac:dyDescent="0.25">
      <c r="A733" s="24"/>
      <c r="B733" s="279" t="s">
        <v>69</v>
      </c>
      <c r="C733" s="279"/>
      <c r="D733" s="387"/>
      <c r="E733" s="79"/>
      <c r="F733" s="387"/>
      <c r="G733" s="78"/>
      <c r="H733" s="391">
        <f t="shared" si="18"/>
        <v>0</v>
      </c>
      <c r="I733" s="394"/>
      <c r="J733" s="491"/>
      <c r="K733" s="218"/>
      <c r="L733" s="586"/>
      <c r="M733" s="274"/>
      <c r="N733" s="274"/>
      <c r="O733" s="274"/>
      <c r="P733" s="274"/>
      <c r="Q733" s="274"/>
    </row>
    <row r="734" spans="1:17" ht="14.25" thickBot="1" x14ac:dyDescent="0.3">
      <c r="A734" s="212"/>
      <c r="B734" s="280"/>
      <c r="C734" s="280"/>
      <c r="D734" s="404"/>
      <c r="E734" s="123"/>
      <c r="F734" s="404"/>
      <c r="G734" s="82"/>
      <c r="H734" s="393">
        <f t="shared" si="18"/>
        <v>0</v>
      </c>
      <c r="I734" s="398">
        <f>SUM(H733:H734)</f>
        <v>0</v>
      </c>
      <c r="J734" s="356"/>
      <c r="K734" s="218"/>
      <c r="L734" s="590"/>
      <c r="M734" s="274"/>
      <c r="N734" s="274"/>
      <c r="O734" s="274"/>
      <c r="P734" s="274"/>
      <c r="Q734" s="274"/>
    </row>
    <row r="735" spans="1:17" ht="16.149999999999999" customHeight="1" thickBot="1" x14ac:dyDescent="0.3">
      <c r="A735" s="548"/>
      <c r="B735" s="322" t="s">
        <v>404</v>
      </c>
      <c r="C735" s="281"/>
      <c r="D735" s="138"/>
      <c r="E735" s="138"/>
      <c r="F735" s="138"/>
      <c r="G735" s="92"/>
      <c r="H735" s="363"/>
      <c r="I735" s="498">
        <f>K735</f>
        <v>0</v>
      </c>
      <c r="J735" s="511"/>
      <c r="K735" s="589">
        <f>SUM(I706:I734)</f>
        <v>0</v>
      </c>
      <c r="L735" s="219"/>
      <c r="M735" s="274"/>
      <c r="N735" s="274"/>
      <c r="O735" s="274"/>
      <c r="P735" s="274"/>
      <c r="Q735" s="274"/>
    </row>
    <row r="736" spans="1:17" ht="13.5" x14ac:dyDescent="0.25">
      <c r="A736" s="115"/>
      <c r="B736" s="316"/>
      <c r="C736" s="278"/>
      <c r="D736" s="121"/>
      <c r="E736" s="121"/>
      <c r="F736" s="121"/>
      <c r="G736" s="83"/>
      <c r="H736" s="176"/>
      <c r="I736" s="364"/>
      <c r="J736" s="364"/>
      <c r="K736" s="239"/>
      <c r="L736" s="219"/>
      <c r="M736" s="274"/>
      <c r="N736" s="274"/>
      <c r="O736" s="274"/>
      <c r="P736" s="274"/>
      <c r="Q736" s="274"/>
    </row>
    <row r="737" spans="1:17" ht="15" customHeight="1" x14ac:dyDescent="0.25">
      <c r="A737" s="115" t="s">
        <v>405</v>
      </c>
      <c r="B737" s="316" t="s">
        <v>406</v>
      </c>
      <c r="C737" s="279"/>
      <c r="D737" s="124"/>
      <c r="E737" s="124"/>
      <c r="F737" s="124"/>
      <c r="G737" s="85"/>
      <c r="H737" s="358"/>
      <c r="I737" s="365"/>
      <c r="J737" s="497"/>
      <c r="K737" s="218"/>
      <c r="L737" s="219"/>
      <c r="M737" s="274"/>
      <c r="N737" s="274"/>
      <c r="O737" s="274"/>
      <c r="P737" s="274"/>
      <c r="Q737" s="274"/>
    </row>
    <row r="738" spans="1:17" ht="13.5" customHeight="1" x14ac:dyDescent="0.25">
      <c r="A738" s="24"/>
      <c r="B738" s="279" t="s">
        <v>407</v>
      </c>
      <c r="C738" s="279"/>
      <c r="D738" s="387"/>
      <c r="E738" s="79"/>
      <c r="F738" s="387"/>
      <c r="G738" s="78"/>
      <c r="H738" s="391">
        <f>IF(F738=0,D738*G738,D738*F738*G738)</f>
        <v>0</v>
      </c>
      <c r="I738" s="466"/>
      <c r="J738" s="497"/>
      <c r="K738" s="218"/>
      <c r="L738" s="219"/>
      <c r="M738" s="274"/>
      <c r="N738" s="274"/>
      <c r="O738" s="274"/>
      <c r="P738" s="274"/>
      <c r="Q738" s="274"/>
    </row>
    <row r="739" spans="1:17" ht="13.5" customHeight="1" x14ac:dyDescent="0.25">
      <c r="A739" s="24"/>
      <c r="B739" s="279" t="s">
        <v>408</v>
      </c>
      <c r="C739" s="279"/>
      <c r="D739" s="387"/>
      <c r="E739" s="79"/>
      <c r="F739" s="387"/>
      <c r="G739" s="78"/>
      <c r="H739" s="391">
        <f>IF(F739=0,D739*G739,D739*F739*G739)</f>
        <v>0</v>
      </c>
      <c r="I739" s="394"/>
      <c r="J739" s="491"/>
      <c r="K739" s="218"/>
      <c r="L739" s="219"/>
      <c r="M739" s="274"/>
      <c r="N739" s="274"/>
      <c r="O739" s="274"/>
      <c r="P739" s="274"/>
      <c r="Q739" s="274"/>
    </row>
    <row r="740" spans="1:17" ht="14.25" thickBot="1" x14ac:dyDescent="0.3">
      <c r="A740" s="212"/>
      <c r="B740" s="280" t="s">
        <v>409</v>
      </c>
      <c r="C740" s="280"/>
      <c r="D740" s="404"/>
      <c r="E740" s="123"/>
      <c r="F740" s="404"/>
      <c r="G740" s="82"/>
      <c r="H740" s="393">
        <f>IF(F740=0,D740*G740,D740*F740*G740)</f>
        <v>0</v>
      </c>
      <c r="I740" s="398">
        <f>SUM(H738:H740)</f>
        <v>0</v>
      </c>
      <c r="J740" s="356"/>
      <c r="K740" s="218"/>
      <c r="L740" s="219"/>
      <c r="M740" s="274"/>
      <c r="N740" s="274"/>
      <c r="O740" s="274"/>
      <c r="P740" s="274"/>
      <c r="Q740" s="274"/>
    </row>
    <row r="741" spans="1:17" ht="16.149999999999999" customHeight="1" thickBot="1" x14ac:dyDescent="0.3">
      <c r="A741" s="115"/>
      <c r="B741" s="322" t="s">
        <v>410</v>
      </c>
      <c r="C741" s="280"/>
      <c r="D741" s="123"/>
      <c r="E741" s="123"/>
      <c r="F741" s="123"/>
      <c r="G741" s="82"/>
      <c r="H741" s="357"/>
      <c r="I741" s="460">
        <f>K741</f>
        <v>0</v>
      </c>
      <c r="J741" s="364"/>
      <c r="K741" s="589">
        <f>SUM(I738:I740)</f>
        <v>0</v>
      </c>
      <c r="L741" s="219"/>
      <c r="M741" s="274"/>
      <c r="N741" s="274"/>
      <c r="O741" s="274"/>
      <c r="P741" s="274"/>
      <c r="Q741" s="274"/>
    </row>
    <row r="742" spans="1:17" ht="16.149999999999999" customHeight="1" thickBot="1" x14ac:dyDescent="0.3">
      <c r="A742" s="547"/>
      <c r="B742" s="340" t="s">
        <v>348</v>
      </c>
      <c r="C742" s="288"/>
      <c r="D742" s="140"/>
      <c r="E742" s="140"/>
      <c r="F742" s="140"/>
      <c r="G742" s="94"/>
      <c r="H742" s="359"/>
      <c r="I742" s="503">
        <f>K742</f>
        <v>0</v>
      </c>
      <c r="J742" s="513"/>
      <c r="K742" s="593">
        <f>SUM(K624:K741)</f>
        <v>0</v>
      </c>
      <c r="L742" s="219"/>
      <c r="M742" s="274"/>
      <c r="N742" s="274"/>
      <c r="O742" s="274"/>
      <c r="P742" s="274"/>
      <c r="Q742" s="274"/>
    </row>
    <row r="743" spans="1:17" ht="13.5" x14ac:dyDescent="0.25">
      <c r="A743" s="115"/>
      <c r="B743" s="325"/>
      <c r="C743" s="282"/>
      <c r="D743" s="81"/>
      <c r="E743" s="81"/>
      <c r="F743" s="81"/>
      <c r="G743" s="86"/>
      <c r="H743" s="360"/>
      <c r="I743" s="361"/>
      <c r="J743" s="361"/>
      <c r="K743" s="489"/>
      <c r="L743" s="219"/>
      <c r="M743" s="274"/>
      <c r="N743" s="274"/>
      <c r="O743" s="274"/>
      <c r="P743" s="274"/>
      <c r="Q743" s="274"/>
    </row>
    <row r="744" spans="1:17" ht="15" customHeight="1" x14ac:dyDescent="0.25">
      <c r="A744" s="115" t="s">
        <v>411</v>
      </c>
      <c r="B744" s="325" t="s">
        <v>412</v>
      </c>
      <c r="C744" s="278"/>
      <c r="D744" s="399"/>
      <c r="E744" s="399"/>
      <c r="F744" s="399"/>
      <c r="G744" s="400"/>
      <c r="H744" s="401"/>
      <c r="I744" s="402"/>
      <c r="J744" s="226"/>
      <c r="K744" s="218"/>
      <c r="L744" s="219"/>
      <c r="M744" s="274"/>
      <c r="N744" s="274"/>
      <c r="O744" s="274"/>
      <c r="P744" s="274"/>
      <c r="Q744" s="274"/>
    </row>
    <row r="745" spans="1:17" ht="13.5" x14ac:dyDescent="0.25">
      <c r="A745" s="24"/>
      <c r="B745" s="283" t="s">
        <v>413</v>
      </c>
      <c r="C745" s="279" t="s">
        <v>337</v>
      </c>
      <c r="D745" s="387"/>
      <c r="E745" s="79" t="s">
        <v>414</v>
      </c>
      <c r="F745" s="387"/>
      <c r="G745" s="78"/>
      <c r="H745" s="391">
        <f t="shared" ref="H745:H765" si="19">IF(F745=0,D745*G745,D745*F745*G745)</f>
        <v>0</v>
      </c>
      <c r="I745" s="618"/>
      <c r="J745" s="497"/>
      <c r="K745" s="218"/>
      <c r="L745" s="219"/>
      <c r="M745" s="274"/>
      <c r="N745" s="274"/>
      <c r="O745" s="274"/>
      <c r="P745" s="274"/>
      <c r="Q745" s="274"/>
    </row>
    <row r="746" spans="1:17" ht="13.5" x14ac:dyDescent="0.25">
      <c r="A746" s="24"/>
      <c r="C746" s="279" t="s">
        <v>415</v>
      </c>
      <c r="D746" s="387"/>
      <c r="E746" s="79"/>
      <c r="F746" s="387"/>
      <c r="G746" s="78"/>
      <c r="H746" s="391">
        <f t="shared" si="19"/>
        <v>0</v>
      </c>
      <c r="I746" s="618"/>
      <c r="J746" s="497"/>
      <c r="K746" s="218"/>
      <c r="L746" s="219"/>
      <c r="M746" s="274"/>
      <c r="N746" s="274"/>
      <c r="O746" s="274"/>
      <c r="P746" s="274"/>
      <c r="Q746" s="274"/>
    </row>
    <row r="747" spans="1:17" ht="13.5" x14ac:dyDescent="0.25">
      <c r="A747" s="24"/>
      <c r="C747" s="279" t="s">
        <v>416</v>
      </c>
      <c r="D747" s="387"/>
      <c r="E747" s="79"/>
      <c r="F747" s="387"/>
      <c r="G747" s="78"/>
      <c r="H747" s="391">
        <f t="shared" si="19"/>
        <v>0</v>
      </c>
      <c r="I747" s="618"/>
      <c r="J747" s="496"/>
      <c r="K747" s="218"/>
      <c r="L747" s="219"/>
      <c r="M747" s="274"/>
      <c r="N747" s="274"/>
      <c r="O747" s="274"/>
      <c r="P747" s="274"/>
      <c r="Q747" s="274"/>
    </row>
    <row r="748" spans="1:17" ht="13.5" x14ac:dyDescent="0.25">
      <c r="A748" s="24"/>
      <c r="C748" s="279" t="s">
        <v>417</v>
      </c>
      <c r="D748" s="387"/>
      <c r="E748" s="79"/>
      <c r="F748" s="387"/>
      <c r="G748" s="78"/>
      <c r="H748" s="391">
        <f t="shared" si="19"/>
        <v>0</v>
      </c>
      <c r="I748" s="618"/>
      <c r="J748" s="496"/>
      <c r="K748" s="218"/>
      <c r="L748" s="219"/>
      <c r="M748" s="274"/>
      <c r="N748" s="274"/>
      <c r="O748" s="274"/>
      <c r="P748" s="274"/>
      <c r="Q748" s="274"/>
    </row>
    <row r="749" spans="1:17" ht="13.5" x14ac:dyDescent="0.25">
      <c r="A749" s="24"/>
      <c r="C749" s="279" t="s">
        <v>418</v>
      </c>
      <c r="D749" s="387"/>
      <c r="E749" s="79"/>
      <c r="F749" s="387"/>
      <c r="G749" s="78"/>
      <c r="H749" s="391">
        <f t="shared" si="19"/>
        <v>0</v>
      </c>
      <c r="I749" s="611"/>
      <c r="J749" s="491"/>
      <c r="K749" s="218"/>
      <c r="L749" s="219"/>
      <c r="M749" s="274"/>
      <c r="N749" s="274"/>
      <c r="O749" s="274"/>
      <c r="P749" s="274"/>
      <c r="Q749" s="274"/>
    </row>
    <row r="750" spans="1:17" ht="13.5" x14ac:dyDescent="0.25">
      <c r="A750" s="24"/>
      <c r="C750" s="290" t="s">
        <v>419</v>
      </c>
      <c r="D750" s="387"/>
      <c r="E750" s="79"/>
      <c r="F750" s="387"/>
      <c r="G750" s="78"/>
      <c r="H750" s="391">
        <f t="shared" si="19"/>
        <v>0</v>
      </c>
      <c r="I750" s="611"/>
      <c r="J750" s="491"/>
      <c r="K750" s="218"/>
      <c r="L750" s="219"/>
      <c r="M750" s="274"/>
      <c r="N750" s="274"/>
      <c r="O750" s="274"/>
      <c r="P750" s="274"/>
      <c r="Q750" s="274"/>
    </row>
    <row r="751" spans="1:17" ht="13.5" x14ac:dyDescent="0.25">
      <c r="A751" s="24"/>
      <c r="C751" s="279" t="s">
        <v>420</v>
      </c>
      <c r="D751" s="387"/>
      <c r="E751" s="79"/>
      <c r="F751" s="387"/>
      <c r="G751" s="78"/>
      <c r="H751" s="391">
        <f t="shared" si="19"/>
        <v>0</v>
      </c>
      <c r="I751" s="611"/>
      <c r="J751" s="356"/>
      <c r="K751" s="218"/>
      <c r="L751" s="219"/>
      <c r="M751" s="274"/>
      <c r="N751" s="274"/>
      <c r="O751" s="274"/>
      <c r="P751" s="274"/>
      <c r="Q751" s="274"/>
    </row>
    <row r="752" spans="1:17" ht="13.5" x14ac:dyDescent="0.25">
      <c r="A752" s="24"/>
      <c r="B752" s="307"/>
      <c r="C752" s="292" t="s">
        <v>421</v>
      </c>
      <c r="D752" s="388"/>
      <c r="E752" s="124"/>
      <c r="F752" s="388"/>
      <c r="G752" s="85"/>
      <c r="H752" s="392">
        <f t="shared" si="19"/>
        <v>0</v>
      </c>
      <c r="I752" s="396">
        <f>SUM(H745:H752)</f>
        <v>0</v>
      </c>
      <c r="J752" s="356"/>
      <c r="K752" s="218"/>
      <c r="L752" s="219"/>
      <c r="M752" s="274"/>
      <c r="N752" s="274"/>
      <c r="O752" s="274"/>
      <c r="P752" s="274"/>
      <c r="Q752" s="274"/>
    </row>
    <row r="753" spans="1:17" ht="13.5" x14ac:dyDescent="0.25">
      <c r="A753" s="24"/>
      <c r="B753" s="279" t="s">
        <v>422</v>
      </c>
      <c r="C753" s="279" t="s">
        <v>423</v>
      </c>
      <c r="D753" s="387"/>
      <c r="E753" s="79"/>
      <c r="F753" s="387"/>
      <c r="G753" s="78"/>
      <c r="H753" s="391">
        <f t="shared" si="19"/>
        <v>0</v>
      </c>
      <c r="I753" s="394"/>
      <c r="J753" s="491"/>
      <c r="K753" s="218"/>
      <c r="L753" s="219"/>
      <c r="M753" s="274"/>
      <c r="N753" s="274"/>
      <c r="O753" s="274"/>
      <c r="P753" s="274"/>
      <c r="Q753" s="274"/>
    </row>
    <row r="754" spans="1:17" ht="13.5" x14ac:dyDescent="0.25">
      <c r="A754" s="24"/>
      <c r="B754" s="278"/>
      <c r="C754" s="279" t="s">
        <v>424</v>
      </c>
      <c r="D754" s="387"/>
      <c r="E754" s="79"/>
      <c r="F754" s="387"/>
      <c r="G754" s="78"/>
      <c r="H754" s="391">
        <f t="shared" si="19"/>
        <v>0</v>
      </c>
      <c r="I754" s="394"/>
      <c r="J754" s="491"/>
      <c r="K754" s="218"/>
      <c r="L754" s="219"/>
      <c r="M754" s="274"/>
      <c r="N754" s="274"/>
      <c r="O754" s="274"/>
      <c r="P754" s="274"/>
      <c r="Q754" s="274"/>
    </row>
    <row r="755" spans="1:17" ht="13.5" x14ac:dyDescent="0.25">
      <c r="A755" s="24"/>
      <c r="B755" s="296"/>
      <c r="C755" s="469" t="s">
        <v>425</v>
      </c>
      <c r="D755" s="388"/>
      <c r="E755" s="124"/>
      <c r="F755" s="388"/>
      <c r="G755" s="85"/>
      <c r="H755" s="392">
        <f t="shared" si="19"/>
        <v>0</v>
      </c>
      <c r="I755" s="396">
        <f>SUM(H753:H755)</f>
        <v>0</v>
      </c>
      <c r="J755" s="356"/>
      <c r="K755" s="218"/>
      <c r="L755" s="219"/>
      <c r="M755" s="274"/>
      <c r="N755" s="274"/>
      <c r="O755" s="274"/>
      <c r="P755" s="274"/>
      <c r="Q755" s="274"/>
    </row>
    <row r="756" spans="1:17" ht="13.5" x14ac:dyDescent="0.25">
      <c r="A756" s="24"/>
      <c r="B756" s="279" t="s">
        <v>426</v>
      </c>
      <c r="C756" s="279"/>
      <c r="D756" s="387"/>
      <c r="E756" s="79"/>
      <c r="F756" s="387"/>
      <c r="G756" s="78"/>
      <c r="H756" s="391">
        <f t="shared" si="19"/>
        <v>0</v>
      </c>
      <c r="I756" s="394"/>
      <c r="J756" s="491"/>
      <c r="K756" s="218"/>
      <c r="L756" s="219"/>
      <c r="M756" s="274"/>
      <c r="N756" s="274"/>
      <c r="O756" s="274"/>
      <c r="P756" s="274"/>
      <c r="Q756" s="274"/>
    </row>
    <row r="757" spans="1:17" ht="13.5" x14ac:dyDescent="0.25">
      <c r="A757" s="24"/>
      <c r="B757" s="292"/>
      <c r="C757" s="292"/>
      <c r="D757" s="388"/>
      <c r="E757" s="124"/>
      <c r="F757" s="388"/>
      <c r="G757" s="85"/>
      <c r="H757" s="392">
        <f t="shared" si="19"/>
        <v>0</v>
      </c>
      <c r="I757" s="396">
        <f>SUM(H756:H757)</f>
        <v>0</v>
      </c>
      <c r="J757" s="356"/>
      <c r="K757" s="218"/>
      <c r="L757" s="219"/>
      <c r="M757" s="274"/>
      <c r="N757" s="274"/>
      <c r="O757" s="274"/>
      <c r="P757" s="274"/>
      <c r="Q757" s="274"/>
    </row>
    <row r="758" spans="1:17" ht="13.5" x14ac:dyDescent="0.25">
      <c r="A758" s="25"/>
      <c r="B758" s="279" t="s">
        <v>427</v>
      </c>
      <c r="C758" s="279"/>
      <c r="D758" s="387"/>
      <c r="E758" s="79"/>
      <c r="F758" s="387"/>
      <c r="G758" s="78"/>
      <c r="H758" s="391">
        <f t="shared" si="19"/>
        <v>0</v>
      </c>
      <c r="I758" s="394"/>
      <c r="J758" s="491"/>
      <c r="K758" s="218"/>
      <c r="L758" s="219"/>
      <c r="M758" s="274"/>
      <c r="N758" s="274"/>
      <c r="O758" s="274"/>
      <c r="P758" s="274"/>
      <c r="Q758" s="274"/>
    </row>
    <row r="759" spans="1:17" ht="13.5" x14ac:dyDescent="0.25">
      <c r="A759" s="25"/>
      <c r="B759" s="292"/>
      <c r="C759" s="292"/>
      <c r="D759" s="388"/>
      <c r="E759" s="124"/>
      <c r="F759" s="388"/>
      <c r="G759" s="85"/>
      <c r="H759" s="392">
        <f t="shared" si="19"/>
        <v>0</v>
      </c>
      <c r="I759" s="396">
        <f>SUM(H758:H759)</f>
        <v>0</v>
      </c>
      <c r="J759" s="356"/>
      <c r="K759" s="218"/>
      <c r="L759" s="219"/>
      <c r="M759" s="274"/>
      <c r="N759" s="274"/>
      <c r="O759" s="274"/>
      <c r="P759" s="274"/>
      <c r="Q759" s="274"/>
    </row>
    <row r="760" spans="1:17" ht="13.5" x14ac:dyDescent="0.25">
      <c r="A760" s="25"/>
      <c r="B760" s="279" t="s">
        <v>428</v>
      </c>
      <c r="C760" s="279"/>
      <c r="D760" s="387"/>
      <c r="E760" s="79"/>
      <c r="F760" s="387"/>
      <c r="G760" s="78"/>
      <c r="H760" s="391">
        <f t="shared" si="19"/>
        <v>0</v>
      </c>
      <c r="I760" s="394"/>
      <c r="J760" s="491"/>
      <c r="K760" s="218"/>
      <c r="L760" s="219"/>
      <c r="M760" s="274"/>
      <c r="N760" s="274"/>
      <c r="O760" s="274"/>
      <c r="P760" s="274"/>
      <c r="Q760" s="274"/>
    </row>
    <row r="761" spans="1:17" ht="13.5" x14ac:dyDescent="0.25">
      <c r="A761" s="25"/>
      <c r="B761" s="292"/>
      <c r="C761" s="292"/>
      <c r="D761" s="388"/>
      <c r="E761" s="124"/>
      <c r="F761" s="388"/>
      <c r="G761" s="85"/>
      <c r="H761" s="392">
        <f t="shared" si="19"/>
        <v>0</v>
      </c>
      <c r="I761" s="396">
        <f>SUM(H760:H761)</f>
        <v>0</v>
      </c>
      <c r="J761" s="356"/>
      <c r="K761" s="218"/>
      <c r="L761" s="219"/>
      <c r="M761" s="274"/>
      <c r="N761" s="274"/>
      <c r="O761" s="274"/>
      <c r="P761" s="274"/>
      <c r="Q761" s="274"/>
    </row>
    <row r="762" spans="1:17" ht="13.5" x14ac:dyDescent="0.25">
      <c r="A762" s="25"/>
      <c r="B762" s="279" t="s">
        <v>429</v>
      </c>
      <c r="C762" s="279"/>
      <c r="D762" s="387"/>
      <c r="E762" s="79"/>
      <c r="F762" s="387"/>
      <c r="G762" s="78"/>
      <c r="H762" s="391">
        <f t="shared" si="19"/>
        <v>0</v>
      </c>
      <c r="I762" s="394"/>
      <c r="J762" s="491"/>
      <c r="K762" s="218"/>
      <c r="L762" s="219"/>
      <c r="M762" s="274"/>
      <c r="N762" s="274"/>
      <c r="O762" s="274"/>
      <c r="P762" s="274"/>
      <c r="Q762" s="274"/>
    </row>
    <row r="763" spans="1:17" ht="13.5" x14ac:dyDescent="0.25">
      <c r="A763" s="25"/>
      <c r="B763" s="296"/>
      <c r="C763" s="292"/>
      <c r="D763" s="388"/>
      <c r="E763" s="124"/>
      <c r="F763" s="388"/>
      <c r="G763" s="85"/>
      <c r="H763" s="392">
        <f t="shared" si="19"/>
        <v>0</v>
      </c>
      <c r="I763" s="396">
        <f>SUM(H762:H763)</f>
        <v>0</v>
      </c>
      <c r="J763" s="356"/>
      <c r="K763" s="218"/>
      <c r="L763" s="219"/>
      <c r="M763" s="274"/>
      <c r="N763" s="274"/>
      <c r="O763" s="274"/>
      <c r="P763" s="274"/>
      <c r="Q763" s="274"/>
    </row>
    <row r="764" spans="1:17" ht="13.5" x14ac:dyDescent="0.25">
      <c r="A764" s="25"/>
      <c r="B764" s="279" t="s">
        <v>69</v>
      </c>
      <c r="C764" s="279"/>
      <c r="D764" s="387"/>
      <c r="E764" s="79"/>
      <c r="F764" s="387"/>
      <c r="G764" s="78"/>
      <c r="H764" s="391">
        <f t="shared" si="19"/>
        <v>0</v>
      </c>
      <c r="I764" s="394"/>
      <c r="J764" s="491"/>
      <c r="K764" s="218"/>
      <c r="L764" s="219"/>
      <c r="M764" s="274"/>
      <c r="N764" s="274"/>
      <c r="O764" s="274"/>
      <c r="P764" s="274"/>
      <c r="Q764" s="274"/>
    </row>
    <row r="765" spans="1:17" ht="14.25" thickBot="1" x14ac:dyDescent="0.3">
      <c r="A765" s="210"/>
      <c r="B765" s="280"/>
      <c r="C765" s="280"/>
      <c r="D765" s="404"/>
      <c r="E765" s="123"/>
      <c r="F765" s="404"/>
      <c r="G765" s="82"/>
      <c r="H765" s="393">
        <f t="shared" si="19"/>
        <v>0</v>
      </c>
      <c r="I765" s="398">
        <f>SUM(H764:H765)</f>
        <v>0</v>
      </c>
      <c r="J765" s="356"/>
      <c r="K765" s="218"/>
      <c r="L765" s="219"/>
      <c r="M765" s="274"/>
      <c r="N765" s="274"/>
      <c r="O765" s="274"/>
      <c r="P765" s="274"/>
      <c r="Q765" s="274"/>
    </row>
    <row r="766" spans="1:17" ht="16.149999999999999" customHeight="1" thickBot="1" x14ac:dyDescent="0.3">
      <c r="A766" s="210"/>
      <c r="B766" s="322" t="s">
        <v>430</v>
      </c>
      <c r="C766" s="281"/>
      <c r="D766" s="138"/>
      <c r="E766" s="138"/>
      <c r="F766" s="138"/>
      <c r="G766" s="92"/>
      <c r="H766" s="363"/>
      <c r="I766" s="498">
        <f>K766</f>
        <v>0</v>
      </c>
      <c r="J766" s="511"/>
      <c r="K766" s="589">
        <f>SUM(I745:I765)</f>
        <v>0</v>
      </c>
      <c r="L766" s="219"/>
      <c r="M766" s="274"/>
      <c r="N766" s="274"/>
      <c r="O766" s="274"/>
      <c r="P766" s="274"/>
      <c r="Q766" s="274"/>
    </row>
    <row r="767" spans="1:17" ht="13.5" x14ac:dyDescent="0.25">
      <c r="A767" s="211"/>
      <c r="B767" s="278"/>
      <c r="C767" s="278"/>
      <c r="D767" s="121"/>
      <c r="E767" s="121"/>
      <c r="F767" s="121"/>
      <c r="G767" s="83"/>
      <c r="H767" s="176"/>
      <c r="I767" s="364"/>
      <c r="J767" s="364"/>
      <c r="K767" s="239"/>
      <c r="L767" s="219"/>
      <c r="M767" s="274"/>
      <c r="N767" s="274"/>
      <c r="O767" s="274"/>
      <c r="P767" s="274"/>
      <c r="Q767" s="274"/>
    </row>
    <row r="768" spans="1:17" ht="15" customHeight="1" x14ac:dyDescent="0.25">
      <c r="A768" s="115" t="s">
        <v>431</v>
      </c>
      <c r="B768" s="325" t="s">
        <v>432</v>
      </c>
      <c r="C768" s="282"/>
      <c r="D768" s="399"/>
      <c r="E768" s="399"/>
      <c r="F768" s="399"/>
      <c r="G768" s="400"/>
      <c r="H768" s="401"/>
      <c r="I768" s="402"/>
      <c r="J768" s="226"/>
      <c r="K768" s="218"/>
      <c r="L768" s="219"/>
      <c r="M768" s="274"/>
      <c r="N768" s="274"/>
      <c r="O768" s="274"/>
      <c r="P768" s="274"/>
      <c r="Q768" s="274"/>
    </row>
    <row r="769" spans="1:17" ht="13.5" x14ac:dyDescent="0.25">
      <c r="A769" s="24"/>
      <c r="B769" s="279" t="s">
        <v>433</v>
      </c>
      <c r="C769" s="537" t="s">
        <v>67</v>
      </c>
      <c r="D769" s="386"/>
      <c r="E769" s="134"/>
      <c r="F769" s="386"/>
      <c r="G769" s="90"/>
      <c r="H769" s="391">
        <f>IF(F769=0,D769*G769,D769*F769*G769)</f>
        <v>0</v>
      </c>
      <c r="I769" s="394"/>
      <c r="J769" s="491"/>
      <c r="K769" s="586"/>
      <c r="L769" s="586"/>
      <c r="M769" s="274"/>
      <c r="N769" s="274"/>
      <c r="O769" s="274"/>
      <c r="P769" s="274"/>
      <c r="Q769" s="274"/>
    </row>
    <row r="770" spans="1:17" ht="13.5" x14ac:dyDescent="0.25">
      <c r="A770"/>
      <c r="B770" s="284"/>
      <c r="C770" s="284" t="s">
        <v>76</v>
      </c>
      <c r="D770" s="413"/>
      <c r="E770" s="125"/>
      <c r="F770" s="415"/>
      <c r="G770" s="126"/>
      <c r="H770" s="392">
        <f>(H769*D770)</f>
        <v>0</v>
      </c>
      <c r="I770" s="396">
        <f>SUM(H769:H770)</f>
        <v>0</v>
      </c>
      <c r="J770" s="356"/>
      <c r="K770" s="582"/>
      <c r="L770" s="583"/>
      <c r="M770" s="274"/>
      <c r="N770" s="274"/>
      <c r="O770" s="274"/>
      <c r="P770" s="274"/>
      <c r="Q770" s="274"/>
    </row>
    <row r="771" spans="1:17" ht="13.5" x14ac:dyDescent="0.25">
      <c r="A771" s="24"/>
      <c r="B771" s="538" t="s">
        <v>434</v>
      </c>
      <c r="C771" s="539" t="s">
        <v>67</v>
      </c>
      <c r="D771" s="386"/>
      <c r="E771" s="134"/>
      <c r="F771" s="386"/>
      <c r="G771" s="90"/>
      <c r="H771" s="391">
        <f>IF(F771=0,D771*G771,D771*F771*G771)</f>
        <v>0</v>
      </c>
      <c r="I771" s="394"/>
      <c r="J771" s="491"/>
      <c r="K771" s="586"/>
      <c r="L771" s="586"/>
      <c r="M771" s="274"/>
      <c r="N771" s="274"/>
      <c r="O771" s="274"/>
      <c r="P771" s="274"/>
      <c r="Q771" s="274"/>
    </row>
    <row r="772" spans="1:17" ht="13.5" x14ac:dyDescent="0.25">
      <c r="A772" s="24"/>
      <c r="B772" s="284"/>
      <c r="C772" s="284" t="s">
        <v>76</v>
      </c>
      <c r="D772" s="413"/>
      <c r="E772" s="125"/>
      <c r="F772" s="415"/>
      <c r="G772" s="126"/>
      <c r="H772" s="392">
        <f>(H771*D772)</f>
        <v>0</v>
      </c>
      <c r="I772" s="396">
        <f>SUM(H771:H772)</f>
        <v>0</v>
      </c>
      <c r="J772" s="356"/>
      <c r="K772" s="582"/>
      <c r="L772" s="583"/>
      <c r="M772" s="274"/>
      <c r="N772" s="274"/>
      <c r="O772" s="274"/>
      <c r="P772" s="274"/>
      <c r="Q772" s="274"/>
    </row>
    <row r="773" spans="1:17" ht="13.5" x14ac:dyDescent="0.25">
      <c r="A773" s="24"/>
      <c r="B773" s="279" t="s">
        <v>435</v>
      </c>
      <c r="C773" s="260" t="s">
        <v>67</v>
      </c>
      <c r="D773" s="386"/>
      <c r="E773" s="134"/>
      <c r="F773" s="386"/>
      <c r="G773" s="90"/>
      <c r="H773" s="391">
        <f>IF(F773=0,D773*G773,D773*F773*G773)</f>
        <v>0</v>
      </c>
      <c r="I773" s="394"/>
      <c r="J773" s="491"/>
      <c r="K773" s="586"/>
      <c r="L773" s="586"/>
      <c r="M773" s="274"/>
      <c r="N773" s="274"/>
      <c r="O773" s="274"/>
      <c r="P773" s="274"/>
      <c r="Q773" s="274"/>
    </row>
    <row r="774" spans="1:17" ht="13.5" x14ac:dyDescent="0.25">
      <c r="A774" s="24"/>
      <c r="B774" s="284"/>
      <c r="C774" s="284" t="s">
        <v>76</v>
      </c>
      <c r="D774" s="413"/>
      <c r="E774" s="125"/>
      <c r="F774" s="415"/>
      <c r="G774" s="126"/>
      <c r="H774" s="392">
        <f>(H773*D774)</f>
        <v>0</v>
      </c>
      <c r="I774" s="396">
        <f>SUM(H773:H774)</f>
        <v>0</v>
      </c>
      <c r="J774" s="356"/>
      <c r="K774" s="582"/>
      <c r="L774" s="583"/>
      <c r="M774" s="274"/>
      <c r="N774" s="274"/>
      <c r="O774" s="274"/>
      <c r="P774" s="274"/>
      <c r="Q774" s="274"/>
    </row>
    <row r="775" spans="1:17" ht="13.5" x14ac:dyDescent="0.25">
      <c r="A775" s="24"/>
      <c r="B775" s="279" t="s">
        <v>436</v>
      </c>
      <c r="C775" s="260" t="s">
        <v>67</v>
      </c>
      <c r="D775" s="386"/>
      <c r="E775" s="134"/>
      <c r="F775" s="386"/>
      <c r="G775" s="90"/>
      <c r="H775" s="391">
        <f>IF(F775=0,D775*G775,D775*F775*G775)</f>
        <v>0</v>
      </c>
      <c r="I775" s="394"/>
      <c r="J775" s="491"/>
      <c r="K775" s="582"/>
      <c r="L775" s="583"/>
      <c r="M775" s="274"/>
      <c r="N775" s="274"/>
      <c r="O775" s="274"/>
      <c r="P775" s="274"/>
      <c r="Q775" s="274"/>
    </row>
    <row r="776" spans="1:17" ht="13.5" x14ac:dyDescent="0.25">
      <c r="A776" s="24"/>
      <c r="B776" s="284"/>
      <c r="C776" s="284" t="s">
        <v>76</v>
      </c>
      <c r="D776" s="413"/>
      <c r="E776" s="125"/>
      <c r="F776" s="415"/>
      <c r="G776" s="126"/>
      <c r="H776" s="392">
        <f>(H775*D776)</f>
        <v>0</v>
      </c>
      <c r="I776" s="396">
        <f>SUM(H775:H776)</f>
        <v>0</v>
      </c>
      <c r="J776" s="356"/>
      <c r="K776" s="582"/>
      <c r="L776" s="583"/>
      <c r="M776" s="274"/>
      <c r="N776" s="274"/>
      <c r="O776" s="274"/>
      <c r="P776" s="274"/>
      <c r="Q776" s="274"/>
    </row>
    <row r="777" spans="1:17" ht="13.5" x14ac:dyDescent="0.25">
      <c r="A777" s="24"/>
      <c r="B777" s="279" t="s">
        <v>69</v>
      </c>
      <c r="C777" s="260" t="s">
        <v>67</v>
      </c>
      <c r="D777" s="386"/>
      <c r="E777" s="134"/>
      <c r="F777" s="386"/>
      <c r="G777" s="90"/>
      <c r="H777" s="391">
        <f>IF(F777=0,D777*G777,D777*F777*G777)</f>
        <v>0</v>
      </c>
      <c r="I777" s="394"/>
      <c r="J777" s="491"/>
      <c r="K777" s="586"/>
      <c r="L777" s="586"/>
      <c r="M777" s="274"/>
      <c r="N777" s="274"/>
      <c r="O777" s="274"/>
      <c r="P777" s="274"/>
      <c r="Q777" s="274"/>
    </row>
    <row r="778" spans="1:17" ht="13.5" x14ac:dyDescent="0.25">
      <c r="A778" s="24"/>
      <c r="B778" s="284"/>
      <c r="C778" s="284" t="s">
        <v>76</v>
      </c>
      <c r="D778" s="413"/>
      <c r="E778" s="125"/>
      <c r="F778" s="415"/>
      <c r="G778" s="126"/>
      <c r="H778" s="392">
        <f>(H777*D778)</f>
        <v>0</v>
      </c>
      <c r="I778" s="396">
        <f>SUM(H777:H778)</f>
        <v>0</v>
      </c>
      <c r="J778" s="356"/>
      <c r="K778" s="582"/>
      <c r="L778" s="583"/>
      <c r="M778" s="274"/>
      <c r="N778" s="274"/>
      <c r="O778" s="274"/>
      <c r="P778" s="274"/>
      <c r="Q778" s="274"/>
    </row>
    <row r="779" spans="1:17" ht="13.5" x14ac:dyDescent="0.25">
      <c r="A779" s="24"/>
      <c r="B779" s="283" t="s">
        <v>437</v>
      </c>
      <c r="C779" s="294"/>
      <c r="D779" s="387"/>
      <c r="E779" s="79"/>
      <c r="F779" s="387"/>
      <c r="G779" s="141"/>
      <c r="H779" s="391"/>
      <c r="I779" s="397"/>
      <c r="J779" s="356"/>
      <c r="K779" s="594"/>
      <c r="L779" s="219"/>
      <c r="M779" s="274"/>
      <c r="N779" s="274"/>
      <c r="O779" s="274"/>
      <c r="P779" s="274"/>
      <c r="Q779" s="274"/>
    </row>
    <row r="780" spans="1:17" ht="13.5" x14ac:dyDescent="0.25">
      <c r="A780" s="24"/>
      <c r="B780" s="283" t="s">
        <v>438</v>
      </c>
      <c r="C780" s="294"/>
      <c r="D780" s="387"/>
      <c r="E780" s="79"/>
      <c r="F780" s="387"/>
      <c r="G780" s="78"/>
      <c r="H780" s="391">
        <f>IF(F780=0,D780*G780,D780*F780*G780)</f>
        <v>0</v>
      </c>
      <c r="I780" s="397"/>
      <c r="J780" s="356"/>
      <c r="K780" s="594"/>
      <c r="L780" s="219"/>
      <c r="M780" s="274"/>
      <c r="N780" s="274"/>
      <c r="O780" s="274"/>
      <c r="P780" s="274"/>
      <c r="Q780" s="274"/>
    </row>
    <row r="781" spans="1:17" ht="13.5" x14ac:dyDescent="0.25">
      <c r="A781" s="24"/>
      <c r="B781" s="279" t="s">
        <v>439</v>
      </c>
      <c r="C781" s="279" t="s">
        <v>240</v>
      </c>
      <c r="D781" s="387"/>
      <c r="E781" s="79"/>
      <c r="F781" s="387"/>
      <c r="G781" s="78"/>
      <c r="H781" s="391">
        <f>IF(F781=0,D781*G781,D781*F781*G781)</f>
        <v>0</v>
      </c>
      <c r="I781" s="394"/>
      <c r="J781" s="491"/>
      <c r="K781" s="582"/>
      <c r="L781" s="583"/>
      <c r="M781" s="274"/>
      <c r="N781" s="274"/>
      <c r="O781" s="274"/>
      <c r="P781" s="274"/>
      <c r="Q781" s="274"/>
    </row>
    <row r="782" spans="1:17" ht="13.5" x14ac:dyDescent="0.25">
      <c r="A782" s="24"/>
      <c r="B782" s="473"/>
      <c r="C782" s="292" t="s">
        <v>440</v>
      </c>
      <c r="D782" s="388"/>
      <c r="E782" s="124"/>
      <c r="F782" s="388"/>
      <c r="G782" s="85"/>
      <c r="H782" s="392">
        <f>IF(F782=0,D782*G782,D782*F782*G782)</f>
        <v>0</v>
      </c>
      <c r="I782" s="396">
        <f>SUM(H780:H782)</f>
        <v>0</v>
      </c>
      <c r="J782" s="356"/>
      <c r="K782" s="582"/>
      <c r="L782" s="583"/>
      <c r="M782" s="274"/>
      <c r="N782" s="274"/>
      <c r="O782" s="274"/>
      <c r="P782" s="274"/>
      <c r="Q782" s="274"/>
    </row>
    <row r="783" spans="1:17" ht="13.5" x14ac:dyDescent="0.25">
      <c r="A783" s="24"/>
      <c r="B783" s="279" t="s">
        <v>310</v>
      </c>
      <c r="C783" s="279" t="s">
        <v>441</v>
      </c>
      <c r="D783" s="387"/>
      <c r="E783" s="79"/>
      <c r="F783" s="387"/>
      <c r="G783" s="78"/>
      <c r="H783" s="391">
        <f>IF(F783=0,D783*G783,D783*F783*G783)</f>
        <v>0</v>
      </c>
      <c r="I783" s="394"/>
      <c r="J783" s="491"/>
      <c r="K783" s="594"/>
      <c r="L783" s="219"/>
      <c r="M783" s="274"/>
      <c r="N783" s="274"/>
      <c r="O783" s="274"/>
      <c r="P783" s="274"/>
      <c r="Q783" s="274"/>
    </row>
    <row r="784" spans="1:17" ht="13.5" x14ac:dyDescent="0.25">
      <c r="A784" s="24"/>
      <c r="B784" s="473"/>
      <c r="C784" s="292" t="s">
        <v>442</v>
      </c>
      <c r="D784" s="388"/>
      <c r="E784" s="124"/>
      <c r="F784" s="388"/>
      <c r="G784" s="85"/>
      <c r="H784" s="392">
        <f>IF(F784=0,D784*G784,D784*F784*G784)</f>
        <v>0</v>
      </c>
      <c r="I784" s="396">
        <f>SUM(H783:H784)</f>
        <v>0</v>
      </c>
      <c r="J784" s="356"/>
      <c r="K784" s="594"/>
      <c r="L784" s="219"/>
      <c r="M784" s="274"/>
      <c r="N784" s="274"/>
      <c r="O784" s="274"/>
      <c r="P784" s="274"/>
      <c r="Q784" s="274"/>
    </row>
    <row r="785" spans="1:17" ht="13.5" x14ac:dyDescent="0.25">
      <c r="A785" s="24"/>
      <c r="B785" s="279" t="s">
        <v>443</v>
      </c>
      <c r="C785" s="279"/>
      <c r="D785" s="387"/>
      <c r="E785" s="79"/>
      <c r="F785" s="387"/>
      <c r="G785" s="78"/>
      <c r="H785" s="391"/>
      <c r="I785" s="394"/>
      <c r="J785" s="491"/>
      <c r="K785" s="582"/>
      <c r="L785" s="583"/>
      <c r="M785" s="274"/>
      <c r="N785" s="274"/>
      <c r="O785" s="274"/>
      <c r="P785" s="274"/>
      <c r="Q785" s="274"/>
    </row>
    <row r="786" spans="1:17" ht="13.5" x14ac:dyDescent="0.25">
      <c r="A786" s="24"/>
      <c r="B786" s="279" t="s">
        <v>444</v>
      </c>
      <c r="C786" s="279"/>
      <c r="D786" s="387"/>
      <c r="E786" s="79"/>
      <c r="F786" s="387"/>
      <c r="G786" s="78"/>
      <c r="H786" s="391">
        <f t="shared" ref="H786:H792" si="20">IF(F786=0,D786*G786,D786*F786*G786)</f>
        <v>0</v>
      </c>
      <c r="I786" s="464"/>
      <c r="J786" s="496"/>
      <c r="K786" s="582"/>
      <c r="L786" s="583"/>
      <c r="M786" s="274"/>
      <c r="N786" s="274"/>
      <c r="O786" s="274"/>
      <c r="P786" s="274"/>
      <c r="Q786" s="274"/>
    </row>
    <row r="787" spans="1:17" ht="13.5" x14ac:dyDescent="0.25">
      <c r="A787" s="24"/>
      <c r="B787" s="279" t="s">
        <v>445</v>
      </c>
      <c r="C787" s="279"/>
      <c r="D787" s="387"/>
      <c r="E787" s="79"/>
      <c r="F787" s="387"/>
      <c r="G787" s="141"/>
      <c r="H787" s="391">
        <f t="shared" si="20"/>
        <v>0</v>
      </c>
      <c r="I787" s="394"/>
      <c r="J787" s="491"/>
      <c r="K787" s="582"/>
      <c r="L787" s="583"/>
      <c r="M787" s="274"/>
      <c r="N787" s="274"/>
      <c r="O787" s="274"/>
      <c r="P787" s="274"/>
      <c r="Q787" s="274"/>
    </row>
    <row r="788" spans="1:17" ht="13.5" x14ac:dyDescent="0.25">
      <c r="A788" s="24"/>
      <c r="B788" s="292" t="s">
        <v>446</v>
      </c>
      <c r="C788" s="292"/>
      <c r="D788" s="388"/>
      <c r="E788" s="124"/>
      <c r="F788" s="388"/>
      <c r="G788" s="85"/>
      <c r="H788" s="392">
        <f t="shared" si="20"/>
        <v>0</v>
      </c>
      <c r="I788" s="396">
        <f>SUM(H786:H788)</f>
        <v>0</v>
      </c>
      <c r="J788" s="356"/>
      <c r="K788" s="582"/>
      <c r="L788" s="583"/>
      <c r="M788" s="274"/>
      <c r="N788" s="274"/>
      <c r="O788" s="274"/>
      <c r="P788" s="274"/>
      <c r="Q788" s="274"/>
    </row>
    <row r="789" spans="1:17" ht="13.5" x14ac:dyDescent="0.25">
      <c r="A789" s="24"/>
      <c r="B789" s="279" t="s">
        <v>371</v>
      </c>
      <c r="C789" s="279"/>
      <c r="D789" s="387"/>
      <c r="E789" s="79"/>
      <c r="F789" s="387"/>
      <c r="G789" s="78"/>
      <c r="H789" s="391">
        <f t="shared" si="20"/>
        <v>0</v>
      </c>
      <c r="I789" s="394"/>
      <c r="J789" s="491"/>
      <c r="K789" s="582"/>
      <c r="L789" s="583"/>
      <c r="M789" s="274"/>
      <c r="N789" s="274"/>
      <c r="O789" s="274"/>
      <c r="P789" s="274"/>
      <c r="Q789" s="274"/>
    </row>
    <row r="790" spans="1:17" ht="13.5" x14ac:dyDescent="0.25">
      <c r="A790" s="24"/>
      <c r="B790" s="292"/>
      <c r="C790" s="469"/>
      <c r="D790" s="388"/>
      <c r="E790" s="124"/>
      <c r="F790" s="388"/>
      <c r="G790" s="85"/>
      <c r="H790" s="392">
        <f t="shared" si="20"/>
        <v>0</v>
      </c>
      <c r="I790" s="396">
        <f>SUM(H789:H790)</f>
        <v>0</v>
      </c>
      <c r="J790" s="356"/>
      <c r="K790" s="582"/>
      <c r="L790" s="583"/>
      <c r="M790" s="274"/>
      <c r="N790" s="274"/>
      <c r="O790" s="274"/>
      <c r="P790" s="274"/>
      <c r="Q790" s="274"/>
    </row>
    <row r="791" spans="1:17" ht="13.5" x14ac:dyDescent="0.25">
      <c r="A791" s="24"/>
      <c r="B791" s="279" t="s">
        <v>69</v>
      </c>
      <c r="C791" s="279"/>
      <c r="D791" s="387"/>
      <c r="E791" s="79"/>
      <c r="F791" s="387"/>
      <c r="G791" s="78"/>
      <c r="H791" s="391">
        <f t="shared" si="20"/>
        <v>0</v>
      </c>
      <c r="I791" s="394"/>
      <c r="J791" s="491"/>
      <c r="K791" s="582"/>
      <c r="L791" s="219"/>
      <c r="M791" s="274"/>
      <c r="N791" s="274"/>
      <c r="O791" s="274"/>
      <c r="P791" s="274"/>
      <c r="Q791" s="274"/>
    </row>
    <row r="792" spans="1:17" ht="14.25" thickBot="1" x14ac:dyDescent="0.3">
      <c r="A792" s="212"/>
      <c r="B792" s="280"/>
      <c r="C792" s="280"/>
      <c r="D792" s="404"/>
      <c r="E792" s="123"/>
      <c r="F792" s="404"/>
      <c r="G792" s="82"/>
      <c r="H792" s="393">
        <f t="shared" si="20"/>
        <v>0</v>
      </c>
      <c r="I792" s="398">
        <f>SUM(H791:H792)</f>
        <v>0</v>
      </c>
      <c r="J792" s="356"/>
      <c r="K792" s="582"/>
      <c r="L792" s="219"/>
      <c r="M792" s="274"/>
      <c r="N792" s="274"/>
      <c r="O792" s="274"/>
      <c r="P792" s="274"/>
      <c r="Q792" s="274"/>
    </row>
    <row r="793" spans="1:17" ht="16.149999999999999" customHeight="1" thickBot="1" x14ac:dyDescent="0.3">
      <c r="A793" s="212"/>
      <c r="B793" s="322" t="s">
        <v>447</v>
      </c>
      <c r="C793" s="281"/>
      <c r="D793" s="138"/>
      <c r="E793" s="138"/>
      <c r="F793" s="138"/>
      <c r="G793" s="92"/>
      <c r="H793" s="363"/>
      <c r="I793" s="509">
        <f>K793</f>
        <v>0</v>
      </c>
      <c r="J793" s="515"/>
      <c r="K793" s="589">
        <f>SUM(I769:I792)</f>
        <v>0</v>
      </c>
      <c r="L793" s="219"/>
      <c r="M793" s="274"/>
      <c r="N793" s="274"/>
      <c r="O793" s="274"/>
      <c r="P793" s="274"/>
      <c r="Q793" s="274"/>
    </row>
    <row r="794" spans="1:17" ht="13.5" x14ac:dyDescent="0.25">
      <c r="A794" s="24"/>
      <c r="B794" s="278"/>
      <c r="C794" s="278"/>
      <c r="D794" s="121"/>
      <c r="E794" s="121"/>
      <c r="F794" s="121"/>
      <c r="G794" s="83"/>
      <c r="H794" s="176"/>
      <c r="I794" s="239"/>
      <c r="J794" s="239"/>
      <c r="K794" s="239"/>
      <c r="L794" s="219"/>
      <c r="M794" s="274"/>
      <c r="N794" s="274"/>
      <c r="O794" s="274"/>
      <c r="P794" s="274"/>
      <c r="Q794" s="274"/>
    </row>
    <row r="795" spans="1:17" ht="15" customHeight="1" x14ac:dyDescent="0.25">
      <c r="A795" s="115" t="s">
        <v>448</v>
      </c>
      <c r="B795" s="325" t="s">
        <v>449</v>
      </c>
      <c r="C795" s="282"/>
      <c r="D795" s="399"/>
      <c r="E795" s="399"/>
      <c r="F795" s="399"/>
      <c r="G795" s="400"/>
      <c r="H795" s="401"/>
      <c r="I795" s="402"/>
      <c r="J795" s="226"/>
      <c r="K795" s="218"/>
      <c r="L795" s="219"/>
      <c r="M795" s="274"/>
      <c r="N795" s="274"/>
      <c r="O795" s="274"/>
      <c r="P795" s="274"/>
      <c r="Q795" s="274"/>
    </row>
    <row r="796" spans="1:17" ht="13.5" x14ac:dyDescent="0.25">
      <c r="A796" s="24"/>
      <c r="B796" s="279" t="s">
        <v>235</v>
      </c>
      <c r="C796" s="279"/>
      <c r="D796" s="387"/>
      <c r="E796" s="79"/>
      <c r="F796" s="387"/>
      <c r="G796" s="78"/>
      <c r="H796" s="391"/>
      <c r="I796" s="464"/>
      <c r="J796" s="496"/>
      <c r="K796" s="239"/>
      <c r="L796" s="219"/>
      <c r="M796" s="274"/>
      <c r="N796" s="274"/>
      <c r="O796" s="274"/>
      <c r="P796" s="274"/>
      <c r="Q796" s="274"/>
    </row>
    <row r="797" spans="1:17" ht="13.5" x14ac:dyDescent="0.25">
      <c r="A797" s="24"/>
      <c r="B797" s="967" t="s">
        <v>450</v>
      </c>
      <c r="C797" s="968"/>
      <c r="D797" s="387"/>
      <c r="E797" s="79"/>
      <c r="F797" s="387"/>
      <c r="G797" s="78"/>
      <c r="H797" s="391">
        <f t="shared" ref="H797:H805" si="21">IF(F797=0,D797*G797,D797*F797*G797)</f>
        <v>0</v>
      </c>
      <c r="I797" s="397"/>
      <c r="J797" s="356"/>
      <c r="K797" s="239"/>
      <c r="L797" s="219"/>
      <c r="M797" s="274"/>
      <c r="N797" s="274"/>
      <c r="O797" s="274"/>
      <c r="P797" s="274"/>
      <c r="Q797" s="274"/>
    </row>
    <row r="798" spans="1:17" ht="13.5" x14ac:dyDescent="0.25">
      <c r="A798" s="24"/>
      <c r="B798" s="967" t="s">
        <v>451</v>
      </c>
      <c r="C798" s="968"/>
      <c r="D798" s="387"/>
      <c r="E798" s="79"/>
      <c r="F798" s="387"/>
      <c r="G798" s="78"/>
      <c r="H798" s="391">
        <f t="shared" si="21"/>
        <v>0</v>
      </c>
      <c r="I798" s="468"/>
      <c r="J798" s="364"/>
      <c r="K798" s="239"/>
      <c r="L798" s="219"/>
      <c r="M798" s="274"/>
      <c r="N798" s="274"/>
      <c r="O798" s="274"/>
      <c r="P798" s="274"/>
      <c r="Q798" s="274"/>
    </row>
    <row r="799" spans="1:17" ht="13.5" x14ac:dyDescent="0.25">
      <c r="A799" s="24"/>
      <c r="B799" s="967" t="s">
        <v>452</v>
      </c>
      <c r="C799" s="968"/>
      <c r="D799" s="387"/>
      <c r="E799" s="79"/>
      <c r="F799" s="387"/>
      <c r="G799" s="78"/>
      <c r="H799" s="391">
        <f>IF(F799=0,D799*G799,D799*F799*G799)</f>
        <v>0</v>
      </c>
      <c r="I799" s="468"/>
      <c r="J799" s="364"/>
      <c r="K799" s="239"/>
      <c r="L799" s="219"/>
      <c r="M799" s="274"/>
      <c r="N799" s="274"/>
      <c r="O799" s="274"/>
      <c r="P799" s="274"/>
      <c r="Q799" s="274"/>
    </row>
    <row r="800" spans="1:17" ht="13.5" x14ac:dyDescent="0.25">
      <c r="A800" s="24"/>
      <c r="B800" s="283" t="s">
        <v>453</v>
      </c>
      <c r="C800" s="623"/>
      <c r="D800" s="387"/>
      <c r="E800" s="79"/>
      <c r="F800" s="387"/>
      <c r="G800" s="78"/>
      <c r="H800" s="391">
        <f>IF(F800=0,D800*G800,D800*F800*G800)</f>
        <v>0</v>
      </c>
      <c r="I800" s="468"/>
      <c r="J800" s="364"/>
      <c r="K800" s="239"/>
      <c r="L800" s="219"/>
      <c r="M800" s="274"/>
      <c r="N800" s="274"/>
      <c r="O800" s="274"/>
      <c r="P800" s="274"/>
      <c r="Q800" s="274"/>
    </row>
    <row r="801" spans="1:17" ht="13.5" x14ac:dyDescent="0.25">
      <c r="A801" s="24"/>
      <c r="B801" s="283" t="s">
        <v>138</v>
      </c>
      <c r="C801" s="623"/>
      <c r="D801" s="387"/>
      <c r="E801" s="79"/>
      <c r="F801" s="387"/>
      <c r="G801" s="78"/>
      <c r="H801" s="391">
        <f t="shared" si="21"/>
        <v>0</v>
      </c>
      <c r="I801" s="468"/>
      <c r="J801" s="364"/>
      <c r="K801" s="239"/>
      <c r="L801" s="219"/>
      <c r="M801" s="274"/>
      <c r="N801" s="274"/>
      <c r="O801" s="274"/>
      <c r="P801" s="274"/>
      <c r="Q801" s="274"/>
    </row>
    <row r="802" spans="1:17" ht="13.5" x14ac:dyDescent="0.25">
      <c r="A802" s="24"/>
      <c r="B802" s="279" t="s">
        <v>454</v>
      </c>
      <c r="C802" s="279"/>
      <c r="D802" s="387"/>
      <c r="E802" s="79"/>
      <c r="F802" s="387"/>
      <c r="G802" s="78"/>
      <c r="H802" s="391">
        <f t="shared" si="21"/>
        <v>0</v>
      </c>
      <c r="I802" s="464"/>
      <c r="J802" s="496"/>
      <c r="K802" s="218"/>
      <c r="L802" s="219"/>
      <c r="M802" s="274"/>
      <c r="N802" s="274"/>
      <c r="O802" s="274"/>
      <c r="P802" s="274"/>
      <c r="Q802" s="274"/>
    </row>
    <row r="803" spans="1:17" s="309" customFormat="1" ht="13.5" x14ac:dyDescent="0.25">
      <c r="A803" s="24"/>
      <c r="B803" s="279" t="s">
        <v>137</v>
      </c>
      <c r="C803" s="279"/>
      <c r="D803" s="387"/>
      <c r="E803" s="79"/>
      <c r="F803" s="387"/>
      <c r="G803" s="78"/>
      <c r="H803" s="391">
        <f t="shared" si="21"/>
        <v>0</v>
      </c>
      <c r="I803" s="464"/>
      <c r="J803" s="496"/>
      <c r="K803" s="218"/>
      <c r="L803" s="219"/>
      <c r="M803" s="308"/>
      <c r="N803" s="308"/>
      <c r="O803" s="308"/>
      <c r="P803" s="308"/>
      <c r="Q803" s="308"/>
    </row>
    <row r="804" spans="1:17" ht="13.5" x14ac:dyDescent="0.25">
      <c r="A804" s="24"/>
      <c r="B804" s="279" t="s">
        <v>455</v>
      </c>
      <c r="C804" s="279"/>
      <c r="D804" s="387"/>
      <c r="E804" s="79"/>
      <c r="F804" s="387"/>
      <c r="G804" s="78"/>
      <c r="H804" s="391">
        <f t="shared" si="21"/>
        <v>0</v>
      </c>
      <c r="I804" s="464"/>
      <c r="J804" s="496"/>
      <c r="K804" s="218"/>
      <c r="L804" s="219"/>
      <c r="M804" s="274"/>
      <c r="N804" s="274"/>
      <c r="O804" s="274"/>
      <c r="P804" s="274"/>
      <c r="Q804" s="274"/>
    </row>
    <row r="805" spans="1:17" ht="14.25" thickBot="1" x14ac:dyDescent="0.3">
      <c r="A805" s="212"/>
      <c r="B805" s="280" t="s">
        <v>69</v>
      </c>
      <c r="C805" s="280"/>
      <c r="D805" s="404"/>
      <c r="E805" s="123"/>
      <c r="F805" s="404"/>
      <c r="G805" s="82"/>
      <c r="H805" s="393">
        <f t="shared" si="21"/>
        <v>0</v>
      </c>
      <c r="I805" s="398">
        <f>SUM(H797:H805)</f>
        <v>0</v>
      </c>
      <c r="J805" s="356"/>
      <c r="K805" s="582"/>
      <c r="L805" s="595"/>
      <c r="M805" s="274"/>
      <c r="N805" s="274"/>
      <c r="O805" s="274"/>
      <c r="P805" s="274"/>
      <c r="Q805" s="274"/>
    </row>
    <row r="806" spans="1:17" ht="16.149999999999999" customHeight="1" thickBot="1" x14ac:dyDescent="0.3">
      <c r="A806" s="24"/>
      <c r="B806" s="316" t="s">
        <v>456</v>
      </c>
      <c r="C806" s="278"/>
      <c r="D806" s="121"/>
      <c r="E806" s="121"/>
      <c r="F806" s="121"/>
      <c r="G806" s="83"/>
      <c r="H806" s="176"/>
      <c r="I806" s="408">
        <f>K806</f>
        <v>0</v>
      </c>
      <c r="J806" s="364"/>
      <c r="K806" s="239">
        <f>SUM(I796:I805)</f>
        <v>0</v>
      </c>
      <c r="L806" s="219"/>
      <c r="M806" s="274"/>
      <c r="N806" s="274"/>
      <c r="O806" s="274"/>
      <c r="P806" s="274"/>
      <c r="Q806" s="274"/>
    </row>
    <row r="807" spans="1:17" ht="16.149999999999999" customHeight="1" thickBot="1" x14ac:dyDescent="0.3">
      <c r="A807" s="214"/>
      <c r="B807" s="340" t="s">
        <v>457</v>
      </c>
      <c r="C807" s="306"/>
      <c r="D807" s="142"/>
      <c r="E807" s="142"/>
      <c r="F807" s="142"/>
      <c r="G807" s="95"/>
      <c r="H807" s="366"/>
      <c r="I807" s="503">
        <f>K807</f>
        <v>0</v>
      </c>
      <c r="J807" s="513"/>
      <c r="K807" s="593">
        <f>SUM(K744:K806)</f>
        <v>0</v>
      </c>
      <c r="L807" s="219"/>
      <c r="M807" s="274"/>
      <c r="N807" s="274"/>
      <c r="O807" s="274"/>
      <c r="P807" s="274"/>
      <c r="Q807" s="274"/>
    </row>
    <row r="808" spans="1:17" ht="15" customHeight="1" x14ac:dyDescent="0.25">
      <c r="A808" s="24"/>
      <c r="B808" s="282"/>
      <c r="C808" s="297"/>
      <c r="D808" s="81"/>
      <c r="E808" s="81"/>
      <c r="F808" s="81"/>
      <c r="G808" s="86"/>
      <c r="H808" s="367"/>
      <c r="I808" s="368"/>
      <c r="J808" s="361"/>
      <c r="K808" s="596"/>
      <c r="L808" s="219"/>
      <c r="M808" s="274"/>
      <c r="N808" s="274"/>
      <c r="O808" s="274"/>
      <c r="P808" s="274"/>
      <c r="Q808" s="274"/>
    </row>
    <row r="809" spans="1:17" ht="16.149999999999999" customHeight="1" x14ac:dyDescent="0.25">
      <c r="A809" s="24"/>
      <c r="B809" s="544" t="s">
        <v>458</v>
      </c>
      <c r="C809" s="310"/>
      <c r="D809" s="143"/>
      <c r="E809" s="143"/>
      <c r="F809" s="144"/>
      <c r="G809" s="145"/>
      <c r="H809" s="369"/>
      <c r="I809" s="370">
        <f>I148</f>
        <v>0</v>
      </c>
      <c r="J809" s="489"/>
      <c r="K809" s="489"/>
      <c r="L809" s="219"/>
      <c r="M809" s="274"/>
      <c r="N809" s="274"/>
      <c r="O809" s="274"/>
      <c r="P809" s="274"/>
      <c r="Q809" s="274"/>
    </row>
    <row r="810" spans="1:17" ht="16.149999999999999" customHeight="1" x14ac:dyDescent="0.25">
      <c r="B810" s="544" t="s">
        <v>459</v>
      </c>
      <c r="C810" s="311"/>
      <c r="D810" s="146"/>
      <c r="E810" s="146"/>
      <c r="F810" s="146"/>
      <c r="G810" s="96"/>
      <c r="H810" s="371"/>
      <c r="I810" s="370">
        <f>I622+I742+I807</f>
        <v>0</v>
      </c>
      <c r="J810" s="489"/>
      <c r="K810" s="489"/>
      <c r="L810" s="219"/>
      <c r="M810" s="274"/>
      <c r="N810" s="274"/>
      <c r="O810" s="274"/>
      <c r="P810" s="274"/>
      <c r="Q810" s="274"/>
    </row>
    <row r="811" spans="1:17" ht="16.149999999999999" customHeight="1" x14ac:dyDescent="0.25">
      <c r="B811" s="545" t="s">
        <v>460</v>
      </c>
      <c r="C811" s="312"/>
      <c r="D811" s="313"/>
      <c r="E811" s="147"/>
      <c r="F811" s="147"/>
      <c r="G811" s="271">
        <v>0.05</v>
      </c>
      <c r="H811" s="372"/>
      <c r="I811" s="373">
        <f>(I$809+I$810)*G811</f>
        <v>0</v>
      </c>
      <c r="J811" s="227"/>
      <c r="K811" s="489"/>
      <c r="L811" s="219"/>
      <c r="M811" s="274"/>
      <c r="N811" s="274"/>
      <c r="O811" s="274"/>
      <c r="P811" s="274"/>
      <c r="Q811" s="274"/>
    </row>
    <row r="812" spans="1:17" ht="16.149999999999999" customHeight="1" x14ac:dyDescent="0.25">
      <c r="B812" s="546" t="s">
        <v>461</v>
      </c>
      <c r="C812" s="313"/>
      <c r="D812" s="313"/>
      <c r="E812" s="148"/>
      <c r="F812" s="149"/>
      <c r="G812" s="272">
        <v>0.1</v>
      </c>
      <c r="H812" s="374"/>
      <c r="I812" s="373">
        <f>($I$809+$I$810)*G812</f>
        <v>0</v>
      </c>
      <c r="J812" s="227"/>
      <c r="K812" s="227"/>
      <c r="L812" s="219"/>
      <c r="M812" s="274"/>
      <c r="N812" s="274"/>
      <c r="O812" s="274"/>
      <c r="P812" s="274"/>
      <c r="Q812" s="274"/>
    </row>
    <row r="813" spans="1:17" ht="16.149999999999999" customHeight="1" x14ac:dyDescent="0.25">
      <c r="B813" s="544" t="s">
        <v>462</v>
      </c>
      <c r="C813" s="311"/>
      <c r="D813" s="146"/>
      <c r="E813" s="146"/>
      <c r="F813" s="146"/>
      <c r="G813" s="96"/>
      <c r="H813" s="369"/>
      <c r="I813" s="235">
        <f>SUM(I809:I812)</f>
        <v>0</v>
      </c>
      <c r="J813" s="227"/>
      <c r="K813" s="227"/>
      <c r="L813" s="219"/>
      <c r="M813" s="274"/>
      <c r="N813" s="274"/>
      <c r="O813" s="274"/>
      <c r="P813" s="274"/>
      <c r="Q813" s="274"/>
    </row>
    <row r="814" spans="1:17" ht="13.5" x14ac:dyDescent="0.25">
      <c r="A814" s="24"/>
      <c r="B814" s="278"/>
      <c r="C814" s="278"/>
      <c r="D814" s="150"/>
      <c r="E814" s="121"/>
      <c r="F814" s="150"/>
      <c r="G814" s="83"/>
      <c r="H814" s="176"/>
      <c r="I814" s="375"/>
      <c r="J814" s="361"/>
      <c r="K814" s="91"/>
      <c r="L814" s="4"/>
      <c r="M814" s="274"/>
      <c r="N814" s="274"/>
      <c r="O814" s="274"/>
      <c r="P814" s="274"/>
      <c r="Q814" s="274"/>
    </row>
    <row r="815" spans="1:17" ht="13.5" x14ac:dyDescent="0.25">
      <c r="A815" s="24"/>
      <c r="B815" s="278"/>
      <c r="C815" s="278"/>
      <c r="D815" s="150"/>
      <c r="E815" s="121"/>
      <c r="F815" s="150"/>
      <c r="G815" s="83"/>
      <c r="H815" s="176"/>
      <c r="I815" s="375"/>
      <c r="J815" s="375"/>
      <c r="K815" s="91"/>
      <c r="L815" s="4"/>
      <c r="M815" s="274"/>
      <c r="N815" s="274"/>
      <c r="O815" s="274"/>
      <c r="P815" s="274"/>
      <c r="Q815" s="274"/>
    </row>
  </sheetData>
  <sheetProtection sheet="1" formatCells="0"/>
  <mergeCells count="6">
    <mergeCell ref="F3:G3"/>
    <mergeCell ref="B799:C799"/>
    <mergeCell ref="B797:C797"/>
    <mergeCell ref="B798:C798"/>
    <mergeCell ref="B723:C723"/>
    <mergeCell ref="B613:C613"/>
  </mergeCells>
  <phoneticPr fontId="0" type="noConversion"/>
  <pageMargins left="0.39370078740157483" right="0" top="0.59055118110236227" bottom="0.59055118110236227" header="0.51181102362204722" footer="0.51181102362204722"/>
  <pageSetup paperSize="9" scale="85" orientation="portrait" r:id="rId1"/>
  <headerFooter alignWithMargins="0">
    <oddHeader xml:space="preserve">&amp;R&amp;"Arial Narrow,Lihavoitu"&amp;9&amp;P/&amp;N&amp;9&amp;"Arial,Normaali"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55"/>
  <sheetViews>
    <sheetView zoomScaleNormal="100" workbookViewId="0">
      <selection activeCell="D7" sqref="D7"/>
    </sheetView>
  </sheetViews>
  <sheetFormatPr defaultRowHeight="12.75" x14ac:dyDescent="0.2"/>
  <cols>
    <col min="1" max="1" width="4.7109375" customWidth="1"/>
    <col min="2" max="2" width="4.7109375" style="216" customWidth="1"/>
    <col min="5" max="5" width="13.7109375" customWidth="1"/>
    <col min="9" max="9" width="10.28515625" style="30" customWidth="1"/>
  </cols>
  <sheetData>
    <row r="3" spans="2:16" ht="15" customHeight="1" x14ac:dyDescent="0.25">
      <c r="B3" s="217" t="s">
        <v>463</v>
      </c>
      <c r="C3" s="102"/>
      <c r="D3" s="175"/>
      <c r="E3" s="175"/>
      <c r="F3" s="175"/>
      <c r="G3" s="218"/>
      <c r="H3" s="219"/>
      <c r="I3" s="220"/>
      <c r="J3" s="3"/>
      <c r="K3" s="4"/>
      <c r="L3" s="5"/>
      <c r="M3" s="5"/>
      <c r="N3" s="5"/>
      <c r="O3" s="5"/>
      <c r="P3" s="5"/>
    </row>
    <row r="4" spans="2:16" ht="15" customHeight="1" x14ac:dyDescent="0.25">
      <c r="B4" s="221"/>
      <c r="C4" s="102"/>
      <c r="D4" s="175"/>
      <c r="E4" s="175"/>
      <c r="F4" s="175"/>
      <c r="G4" s="218"/>
      <c r="H4" s="219"/>
      <c r="I4" s="220"/>
      <c r="J4" s="3"/>
      <c r="K4" s="4"/>
      <c r="L4" s="5"/>
      <c r="M4" s="5"/>
      <c r="N4" s="5"/>
      <c r="O4" s="5"/>
      <c r="P4" s="5"/>
    </row>
    <row r="5" spans="2:16" ht="15" customHeight="1" x14ac:dyDescent="0.25">
      <c r="B5" s="221" t="s">
        <v>62</v>
      </c>
      <c r="C5" s="102"/>
      <c r="D5" s="260">
        <f>Specifikation!C2</f>
        <v>0</v>
      </c>
      <c r="E5" s="175"/>
      <c r="F5" s="103" t="s">
        <v>64</v>
      </c>
      <c r="G5" s="218"/>
      <c r="H5" s="579"/>
      <c r="I5" s="220"/>
      <c r="J5" s="3"/>
      <c r="K5" s="4"/>
      <c r="L5" s="5"/>
      <c r="M5" s="5"/>
      <c r="N5" s="5"/>
      <c r="O5" s="5"/>
      <c r="P5" s="5"/>
    </row>
    <row r="6" spans="2:16" ht="15" customHeight="1" x14ac:dyDescent="0.25">
      <c r="B6" s="221" t="s">
        <v>63</v>
      </c>
      <c r="C6" s="102"/>
      <c r="D6" s="260">
        <f>Specifikation!C3</f>
        <v>0</v>
      </c>
      <c r="E6" s="175"/>
      <c r="F6" s="103" t="s">
        <v>464</v>
      </c>
      <c r="G6" s="218"/>
      <c r="H6" s="580"/>
      <c r="I6" s="220"/>
      <c r="J6" s="3"/>
      <c r="K6" s="4"/>
      <c r="L6" s="5"/>
      <c r="M6" s="5"/>
      <c r="N6" s="5"/>
      <c r="O6" s="5"/>
      <c r="P6" s="5"/>
    </row>
    <row r="7" spans="2:16" ht="13.5" x14ac:dyDescent="0.25">
      <c r="C7" s="224"/>
      <c r="D7" s="224"/>
      <c r="E7" s="175"/>
      <c r="F7" s="175"/>
      <c r="G7" s="175"/>
      <c r="H7" s="218"/>
      <c r="I7" s="225"/>
      <c r="J7" s="3"/>
      <c r="K7" s="4"/>
      <c r="L7" s="5"/>
      <c r="M7" s="5"/>
      <c r="N7" s="5"/>
      <c r="O7" s="5"/>
      <c r="P7" s="5"/>
    </row>
    <row r="8" spans="2:16" ht="14.1" customHeight="1" x14ac:dyDescent="0.25">
      <c r="B8" s="541" t="s">
        <v>465</v>
      </c>
      <c r="C8" s="111"/>
      <c r="D8" s="543"/>
      <c r="E8" s="542" t="s">
        <v>466</v>
      </c>
      <c r="F8" s="540" t="s">
        <v>467</v>
      </c>
      <c r="G8" s="226"/>
      <c r="H8" s="84"/>
      <c r="I8" s="225"/>
      <c r="J8" s="11"/>
      <c r="K8" s="1"/>
      <c r="L8" s="5"/>
      <c r="M8" s="5"/>
      <c r="N8" s="5"/>
      <c r="O8" s="5"/>
      <c r="P8" s="5"/>
    </row>
    <row r="9" spans="2:16" ht="14.1" customHeight="1" x14ac:dyDescent="0.25">
      <c r="B9" s="541" t="s">
        <v>468</v>
      </c>
      <c r="C9" s="111"/>
      <c r="D9" s="543"/>
      <c r="E9" s="542" t="s">
        <v>469</v>
      </c>
      <c r="F9" s="540" t="s">
        <v>470</v>
      </c>
      <c r="G9" s="226"/>
      <c r="H9" s="84"/>
      <c r="I9" s="225"/>
      <c r="J9" s="11"/>
      <c r="K9" s="1"/>
      <c r="L9" s="5"/>
      <c r="M9" s="5"/>
      <c r="N9" s="5"/>
      <c r="O9" s="5"/>
      <c r="P9" s="5"/>
    </row>
    <row r="10" spans="2:16" ht="14.1" customHeight="1" x14ac:dyDescent="0.25">
      <c r="B10" s="541" t="s">
        <v>471</v>
      </c>
      <c r="C10" s="111"/>
      <c r="D10" s="543"/>
      <c r="E10" s="542" t="s">
        <v>466</v>
      </c>
      <c r="F10" s="540" t="s">
        <v>472</v>
      </c>
      <c r="G10" s="226"/>
      <c r="H10" s="84"/>
      <c r="I10" s="225"/>
      <c r="J10" s="11"/>
      <c r="K10" s="1"/>
      <c r="L10" s="5"/>
      <c r="M10" s="5"/>
      <c r="N10" s="5"/>
      <c r="O10" s="5"/>
      <c r="P10" s="5"/>
    </row>
    <row r="11" spans="2:16" ht="14.1" customHeight="1" x14ac:dyDescent="0.25">
      <c r="B11" s="223"/>
      <c r="C11" s="111"/>
      <c r="D11" s="111"/>
      <c r="E11" s="226"/>
      <c r="F11" s="226"/>
      <c r="G11" s="226"/>
      <c r="H11" s="227"/>
      <c r="I11" s="225"/>
      <c r="J11" s="11"/>
      <c r="K11" s="1"/>
      <c r="L11" s="5"/>
      <c r="M11" s="5"/>
      <c r="N11" s="5"/>
      <c r="O11" s="5"/>
      <c r="P11" s="5"/>
    </row>
    <row r="12" spans="2:16" ht="15" customHeight="1" x14ac:dyDescent="0.25">
      <c r="B12" s="115" t="str">
        <f>Specifikation!A6</f>
        <v>01</v>
      </c>
      <c r="C12" s="107" t="s">
        <v>66</v>
      </c>
      <c r="D12" s="100"/>
      <c r="E12" s="228"/>
      <c r="F12" s="228"/>
      <c r="G12" s="229"/>
      <c r="H12" s="227">
        <f>Specifikation!K11</f>
        <v>0</v>
      </c>
      <c r="I12" s="230" t="e">
        <f>+H12/$H$42</f>
        <v>#DIV/0!</v>
      </c>
      <c r="J12" s="11"/>
      <c r="K12" s="1"/>
      <c r="L12" s="5"/>
      <c r="M12" s="5"/>
      <c r="N12" s="5"/>
      <c r="O12" s="5"/>
      <c r="P12" s="5"/>
    </row>
    <row r="13" spans="2:16" ht="15" customHeight="1" x14ac:dyDescent="0.25">
      <c r="B13" s="115" t="str">
        <f>Specifikation!A13</f>
        <v>02</v>
      </c>
      <c r="C13" s="111" t="s">
        <v>72</v>
      </c>
      <c r="D13" s="100"/>
      <c r="E13" s="228"/>
      <c r="F13" s="228"/>
      <c r="G13" s="229"/>
      <c r="H13" s="227">
        <f>Specifikation!K99</f>
        <v>0</v>
      </c>
      <c r="I13" s="230" t="e">
        <f>+H13/$H$42</f>
        <v>#DIV/0!</v>
      </c>
      <c r="J13" s="11"/>
      <c r="K13" s="1"/>
      <c r="L13" s="5"/>
      <c r="M13" s="5"/>
      <c r="N13" s="5"/>
      <c r="O13" s="5"/>
      <c r="P13" s="5"/>
    </row>
    <row r="14" spans="2:16" ht="15" customHeight="1" x14ac:dyDescent="0.25">
      <c r="B14" s="115" t="str">
        <f>Specifikation!A101</f>
        <v>03</v>
      </c>
      <c r="C14" s="111" t="s">
        <v>103</v>
      </c>
      <c r="D14" s="100"/>
      <c r="E14" s="228"/>
      <c r="F14" s="228"/>
      <c r="G14" s="229"/>
      <c r="H14" s="227">
        <f>Specifikation!K110</f>
        <v>0</v>
      </c>
      <c r="I14" s="230" t="e">
        <f>+H14/$H$42</f>
        <v>#DIV/0!</v>
      </c>
      <c r="J14" s="11"/>
      <c r="K14" s="1"/>
      <c r="L14" s="5"/>
      <c r="M14" s="5"/>
      <c r="N14" s="5"/>
      <c r="O14" s="5"/>
      <c r="P14" s="5"/>
    </row>
    <row r="15" spans="2:16" ht="15" customHeight="1" x14ac:dyDescent="0.25">
      <c r="B15" s="115" t="str">
        <f>Specifikation!A112</f>
        <v>04</v>
      </c>
      <c r="C15" s="107" t="s">
        <v>113</v>
      </c>
      <c r="D15" s="100"/>
      <c r="E15" s="228"/>
      <c r="F15" s="228"/>
      <c r="G15" s="229"/>
      <c r="H15" s="227">
        <f>Specifikation!K147</f>
        <v>0</v>
      </c>
      <c r="I15" s="230" t="e">
        <f>+H15/$H$42</f>
        <v>#DIV/0!</v>
      </c>
      <c r="J15" s="27"/>
      <c r="K15" s="1"/>
      <c r="L15" s="5"/>
      <c r="M15" s="5"/>
      <c r="N15" s="5"/>
      <c r="O15" s="5"/>
      <c r="P15" s="5"/>
    </row>
    <row r="16" spans="2:16" ht="15" customHeight="1" x14ac:dyDescent="0.25">
      <c r="B16" s="115"/>
      <c r="C16" s="231" t="s">
        <v>150</v>
      </c>
      <c r="D16" s="232"/>
      <c r="E16" s="233"/>
      <c r="F16" s="233"/>
      <c r="G16" s="234"/>
      <c r="H16" s="235">
        <f>SUM(H12:H15)</f>
        <v>0</v>
      </c>
      <c r="I16" s="32"/>
      <c r="J16" s="11"/>
      <c r="K16" s="1"/>
      <c r="L16" s="5"/>
      <c r="M16" s="5"/>
      <c r="N16" s="5"/>
      <c r="O16" s="5"/>
      <c r="P16" s="5"/>
    </row>
    <row r="17" spans="2:16" ht="15" customHeight="1" x14ac:dyDescent="0.25">
      <c r="B17" s="115" t="str">
        <f>Specifikation!A149</f>
        <v>05</v>
      </c>
      <c r="C17" s="111" t="s">
        <v>152</v>
      </c>
      <c r="D17" s="100"/>
      <c r="E17" s="228"/>
      <c r="F17" s="228"/>
      <c r="G17" s="229"/>
      <c r="H17" s="227">
        <f>Specifikation!K371</f>
        <v>0</v>
      </c>
      <c r="I17" s="230" t="e">
        <f>+H17/$H$42</f>
        <v>#DIV/0!</v>
      </c>
      <c r="J17" s="31"/>
      <c r="K17" s="4"/>
      <c r="L17" s="5"/>
      <c r="M17" s="5"/>
      <c r="N17" s="5"/>
      <c r="O17" s="5"/>
      <c r="P17" s="5"/>
    </row>
    <row r="18" spans="2:16" ht="15" customHeight="1" x14ac:dyDescent="0.25">
      <c r="B18" s="115" t="str">
        <f>Specifikation!A373</f>
        <v>06</v>
      </c>
      <c r="C18" s="236" t="s">
        <v>208</v>
      </c>
      <c r="D18" s="111"/>
      <c r="E18" s="226"/>
      <c r="F18" s="226"/>
      <c r="G18" s="226"/>
      <c r="H18" s="227">
        <f>Specifikation!K412</f>
        <v>0</v>
      </c>
      <c r="I18" s="230" t="e">
        <f t="shared" ref="I18:I26" si="0">+H18/$H$42</f>
        <v>#DIV/0!</v>
      </c>
      <c r="J18" s="13"/>
      <c r="K18" s="12"/>
      <c r="L18" s="5"/>
      <c r="M18" s="5"/>
      <c r="N18" s="5"/>
      <c r="O18" s="5"/>
      <c r="P18" s="5"/>
    </row>
    <row r="19" spans="2:16" ht="15" customHeight="1" x14ac:dyDescent="0.25">
      <c r="B19" s="115" t="str">
        <f>Specifikation!A414</f>
        <v>07</v>
      </c>
      <c r="C19" s="111" t="s">
        <v>103</v>
      </c>
      <c r="D19" s="111"/>
      <c r="E19" s="226"/>
      <c r="F19" s="226"/>
      <c r="G19" s="226"/>
      <c r="H19" s="227">
        <f>Specifikation!K444</f>
        <v>0</v>
      </c>
      <c r="I19" s="230" t="e">
        <f t="shared" si="0"/>
        <v>#DIV/0!</v>
      </c>
      <c r="J19" s="3"/>
      <c r="K19" s="4"/>
      <c r="L19" s="5"/>
      <c r="M19" s="5"/>
      <c r="N19" s="5"/>
      <c r="O19" s="5"/>
      <c r="P19" s="5"/>
    </row>
    <row r="20" spans="2:16" ht="15" customHeight="1" x14ac:dyDescent="0.25">
      <c r="B20" s="115" t="str">
        <f>Specifikation!A446</f>
        <v>08</v>
      </c>
      <c r="C20" s="111" t="s">
        <v>229</v>
      </c>
      <c r="D20" s="111"/>
      <c r="E20" s="226"/>
      <c r="F20" s="226"/>
      <c r="G20" s="226"/>
      <c r="H20" s="227">
        <f>Specifikation!K465</f>
        <v>0</v>
      </c>
      <c r="I20" s="230" t="e">
        <f t="shared" si="0"/>
        <v>#DIV/0!</v>
      </c>
      <c r="J20" s="13"/>
      <c r="K20" s="12"/>
      <c r="L20" s="5"/>
      <c r="M20" s="5"/>
      <c r="N20" s="5"/>
      <c r="O20" s="5"/>
      <c r="P20" s="5"/>
    </row>
    <row r="21" spans="2:16" ht="15" customHeight="1" x14ac:dyDescent="0.25">
      <c r="B21" s="115" t="str">
        <f>Specifikation!A467</f>
        <v>09</v>
      </c>
      <c r="C21" s="111" t="s">
        <v>238</v>
      </c>
      <c r="D21" s="111"/>
      <c r="E21" s="226"/>
      <c r="F21" s="226"/>
      <c r="G21" s="226"/>
      <c r="H21" s="227">
        <f>Specifikation!K480</f>
        <v>0</v>
      </c>
      <c r="I21" s="230" t="e">
        <f t="shared" si="0"/>
        <v>#DIV/0!</v>
      </c>
      <c r="J21" s="13"/>
      <c r="K21" s="12"/>
      <c r="L21" s="5"/>
      <c r="M21" s="5"/>
      <c r="N21" s="5"/>
      <c r="O21" s="5"/>
      <c r="P21" s="5"/>
    </row>
    <row r="22" spans="2:16" ht="15" customHeight="1" x14ac:dyDescent="0.25">
      <c r="B22" s="115" t="str">
        <f>Specifikation!A482</f>
        <v>10</v>
      </c>
      <c r="C22" s="111" t="s">
        <v>243</v>
      </c>
      <c r="D22" s="111"/>
      <c r="E22" s="226"/>
      <c r="F22" s="226"/>
      <c r="G22" s="226"/>
      <c r="H22" s="227">
        <f>Specifikation!K491</f>
        <v>0</v>
      </c>
      <c r="I22" s="230" t="e">
        <f t="shared" si="0"/>
        <v>#DIV/0!</v>
      </c>
      <c r="J22" s="13"/>
      <c r="K22" s="12"/>
      <c r="L22" s="5"/>
      <c r="M22" s="5"/>
      <c r="N22" s="5"/>
      <c r="O22" s="5"/>
      <c r="P22" s="5"/>
    </row>
    <row r="23" spans="2:16" ht="15" customHeight="1" x14ac:dyDescent="0.25">
      <c r="B23" s="115" t="str">
        <f>Specifikation!A493</f>
        <v>11</v>
      </c>
      <c r="C23" s="111" t="s">
        <v>248</v>
      </c>
      <c r="D23" s="111"/>
      <c r="E23" s="226"/>
      <c r="F23" s="226"/>
      <c r="G23" s="226"/>
      <c r="H23" s="227">
        <f>Specifikation!K524</f>
        <v>0</v>
      </c>
      <c r="I23" s="230" t="e">
        <f t="shared" si="0"/>
        <v>#DIV/0!</v>
      </c>
      <c r="J23" s="13"/>
      <c r="K23" s="12"/>
      <c r="L23" s="5"/>
      <c r="M23" s="5"/>
      <c r="N23" s="5"/>
      <c r="O23" s="5"/>
      <c r="P23" s="5"/>
    </row>
    <row r="24" spans="2:16" ht="15" customHeight="1" x14ac:dyDescent="0.25">
      <c r="B24" s="115" t="str">
        <f>Specifikation!A526</f>
        <v>12</v>
      </c>
      <c r="C24" s="111" t="s">
        <v>266</v>
      </c>
      <c r="D24" s="111"/>
      <c r="E24" s="226"/>
      <c r="F24" s="226"/>
      <c r="G24" s="226"/>
      <c r="H24" s="227">
        <f>Specifikation!K591</f>
        <v>0</v>
      </c>
      <c r="I24" s="230" t="e">
        <f t="shared" si="0"/>
        <v>#DIV/0!</v>
      </c>
      <c r="J24" s="13"/>
      <c r="K24" s="12"/>
      <c r="L24" s="5"/>
      <c r="M24" s="5"/>
      <c r="N24" s="5"/>
      <c r="O24" s="5"/>
      <c r="P24" s="5"/>
    </row>
    <row r="25" spans="2:16" ht="15" customHeight="1" x14ac:dyDescent="0.25">
      <c r="B25" s="115" t="str">
        <f>Specifikation!A593</f>
        <v>13</v>
      </c>
      <c r="C25" s="111" t="s">
        <v>323</v>
      </c>
      <c r="D25" s="111"/>
      <c r="E25" s="226"/>
      <c r="F25" s="226"/>
      <c r="G25" s="226"/>
      <c r="H25" s="227">
        <f>Specifikation!K606</f>
        <v>0</v>
      </c>
      <c r="I25" s="230" t="e">
        <f t="shared" si="0"/>
        <v>#DIV/0!</v>
      </c>
      <c r="J25" s="3"/>
      <c r="K25" s="4"/>
      <c r="L25" s="5"/>
      <c r="M25" s="5"/>
      <c r="N25" s="5"/>
      <c r="O25" s="5"/>
      <c r="P25" s="5"/>
    </row>
    <row r="26" spans="2:16" ht="15" customHeight="1" x14ac:dyDescent="0.25">
      <c r="B26" s="115" t="str">
        <f>Specifikation!A608</f>
        <v>14</v>
      </c>
      <c r="C26" s="111" t="s">
        <v>347</v>
      </c>
      <c r="D26" s="111"/>
      <c r="E26" s="226"/>
      <c r="F26" s="226"/>
      <c r="G26" s="226"/>
      <c r="H26" s="227">
        <f>Specifikation!K621</f>
        <v>0</v>
      </c>
      <c r="I26" s="230" t="e">
        <f t="shared" si="0"/>
        <v>#DIV/0!</v>
      </c>
      <c r="J26" s="29"/>
      <c r="K26" s="4"/>
      <c r="L26" s="5"/>
      <c r="M26" s="5"/>
      <c r="N26" s="5"/>
      <c r="O26" s="5"/>
      <c r="P26" s="5"/>
    </row>
    <row r="27" spans="2:16" ht="15" customHeight="1" x14ac:dyDescent="0.25">
      <c r="B27" s="223"/>
      <c r="C27" s="231" t="s">
        <v>473</v>
      </c>
      <c r="D27" s="237"/>
      <c r="E27" s="238"/>
      <c r="F27" s="238"/>
      <c r="G27" s="238"/>
      <c r="H27" s="235">
        <f>SUM(H17:H26)</f>
        <v>0</v>
      </c>
      <c r="I27" s="225"/>
      <c r="J27" s="3"/>
      <c r="K27" s="4"/>
      <c r="L27" s="5"/>
      <c r="M27" s="5"/>
      <c r="N27" s="5"/>
      <c r="O27" s="5"/>
      <c r="P27" s="5"/>
    </row>
    <row r="28" spans="2:16" ht="15" customHeight="1" x14ac:dyDescent="0.25">
      <c r="B28" s="115" t="str">
        <f>Specifikation!A624</f>
        <v>15</v>
      </c>
      <c r="C28" s="111" t="s">
        <v>350</v>
      </c>
      <c r="D28" s="107"/>
      <c r="E28" s="175"/>
      <c r="F28" s="175"/>
      <c r="G28" s="175"/>
      <c r="H28" s="239">
        <f>Specifikation!K662</f>
        <v>0</v>
      </c>
      <c r="I28" s="230" t="e">
        <f>+H28/$H$42</f>
        <v>#DIV/0!</v>
      </c>
      <c r="J28" s="3"/>
      <c r="K28" s="4"/>
      <c r="L28" s="5"/>
      <c r="M28" s="5"/>
      <c r="N28" s="5"/>
      <c r="O28" s="5"/>
      <c r="P28" s="5"/>
    </row>
    <row r="29" spans="2:16" ht="15" customHeight="1" x14ac:dyDescent="0.25">
      <c r="B29" s="115" t="str">
        <f>Specifikation!A664</f>
        <v>16</v>
      </c>
      <c r="C29" s="111" t="s">
        <v>374</v>
      </c>
      <c r="D29" s="107"/>
      <c r="E29" s="175"/>
      <c r="F29" s="175"/>
      <c r="G29" s="175"/>
      <c r="H29" s="239">
        <f>Specifikation!K703</f>
        <v>0</v>
      </c>
      <c r="I29" s="230" t="e">
        <f>+H29/$H$42</f>
        <v>#DIV/0!</v>
      </c>
      <c r="J29" s="3"/>
      <c r="K29" s="4"/>
      <c r="L29" s="5"/>
      <c r="M29" s="5"/>
      <c r="N29" s="5"/>
      <c r="O29" s="5"/>
      <c r="P29" s="5"/>
    </row>
    <row r="30" spans="2:16" ht="15" customHeight="1" x14ac:dyDescent="0.25">
      <c r="B30" s="115" t="str">
        <f>Specifikation!A705</f>
        <v>17</v>
      </c>
      <c r="C30" s="107" t="s">
        <v>393</v>
      </c>
      <c r="D30" s="107"/>
      <c r="E30" s="175"/>
      <c r="F30" s="175"/>
      <c r="G30" s="175"/>
      <c r="H30" s="239">
        <f>Specifikation!K735</f>
        <v>0</v>
      </c>
      <c r="I30" s="230" t="e">
        <f>+H30/$H$42</f>
        <v>#DIV/0!</v>
      </c>
      <c r="J30" s="3"/>
      <c r="K30" s="4"/>
      <c r="L30" s="5"/>
      <c r="M30" s="5"/>
      <c r="N30" s="5"/>
      <c r="O30" s="5"/>
      <c r="P30" s="5"/>
    </row>
    <row r="31" spans="2:16" ht="15" customHeight="1" x14ac:dyDescent="0.25">
      <c r="B31" s="115" t="str">
        <f>Specifikation!A737</f>
        <v>18</v>
      </c>
      <c r="C31" s="111" t="s">
        <v>406</v>
      </c>
      <c r="D31" s="111"/>
      <c r="E31" s="226"/>
      <c r="F31" s="226"/>
      <c r="G31" s="226"/>
      <c r="H31" s="227">
        <f>Specifikation!K741</f>
        <v>0</v>
      </c>
      <c r="I31" s="230" t="e">
        <f>+H31/$H$42</f>
        <v>#DIV/0!</v>
      </c>
      <c r="J31" s="29"/>
      <c r="K31" s="12"/>
      <c r="L31" s="5"/>
      <c r="M31" s="5"/>
      <c r="N31" s="5"/>
      <c r="O31" s="5"/>
      <c r="P31" s="5"/>
    </row>
    <row r="32" spans="2:16" ht="15" customHeight="1" x14ac:dyDescent="0.25">
      <c r="B32" s="223"/>
      <c r="C32" s="231" t="s">
        <v>474</v>
      </c>
      <c r="D32" s="237"/>
      <c r="E32" s="238"/>
      <c r="F32" s="238"/>
      <c r="G32" s="238"/>
      <c r="H32" s="235">
        <f>SUM(H28:H31)</f>
        <v>0</v>
      </c>
      <c r="I32" s="32"/>
      <c r="J32" s="13"/>
      <c r="K32" s="12"/>
      <c r="L32" s="5"/>
      <c r="M32" s="5"/>
      <c r="N32" s="5"/>
      <c r="O32" s="5"/>
      <c r="P32" s="5"/>
    </row>
    <row r="33" spans="2:16" ht="15" customHeight="1" x14ac:dyDescent="0.25">
      <c r="B33" s="115" t="str">
        <f>Specifikation!A744</f>
        <v>19</v>
      </c>
      <c r="C33" s="111" t="s">
        <v>412</v>
      </c>
      <c r="D33" s="111"/>
      <c r="E33" s="226"/>
      <c r="F33" s="226"/>
      <c r="G33" s="226"/>
      <c r="H33" s="227">
        <f>Specifikation!K766</f>
        <v>0</v>
      </c>
      <c r="I33" s="230" t="e">
        <f>+H33/$H$42</f>
        <v>#DIV/0!</v>
      </c>
      <c r="J33" s="13"/>
      <c r="K33" s="12"/>
      <c r="L33" s="5"/>
      <c r="M33" s="5"/>
      <c r="N33" s="5"/>
      <c r="O33" s="5"/>
      <c r="P33" s="5"/>
    </row>
    <row r="34" spans="2:16" ht="15" customHeight="1" x14ac:dyDescent="0.25">
      <c r="B34" s="115" t="str">
        <f>Specifikation!A768</f>
        <v>20</v>
      </c>
      <c r="C34" s="111" t="s">
        <v>475</v>
      </c>
      <c r="D34" s="111"/>
      <c r="E34" s="226"/>
      <c r="F34" s="226"/>
      <c r="G34" s="226"/>
      <c r="H34" s="227">
        <f>Specifikation!K793</f>
        <v>0</v>
      </c>
      <c r="I34" s="230" t="e">
        <f>+H34/$H$42</f>
        <v>#DIV/0!</v>
      </c>
      <c r="J34" s="3"/>
      <c r="K34" s="4"/>
      <c r="L34" s="5"/>
      <c r="M34" s="5"/>
      <c r="N34" s="5"/>
      <c r="O34" s="5"/>
      <c r="P34" s="5"/>
    </row>
    <row r="35" spans="2:16" ht="15" customHeight="1" x14ac:dyDescent="0.25">
      <c r="B35" s="115" t="str">
        <f>Specifikation!A795</f>
        <v>21</v>
      </c>
      <c r="C35" s="111" t="s">
        <v>476</v>
      </c>
      <c r="D35" s="111"/>
      <c r="E35" s="226"/>
      <c r="F35" s="226"/>
      <c r="G35" s="226"/>
      <c r="H35" s="227">
        <f>Specifikation!K806</f>
        <v>0</v>
      </c>
      <c r="I35" s="230" t="e">
        <f>+H35/$H$42</f>
        <v>#DIV/0!</v>
      </c>
      <c r="J35" s="3"/>
      <c r="K35" s="4"/>
      <c r="L35" s="5"/>
      <c r="M35" s="5"/>
      <c r="N35" s="5"/>
      <c r="O35" s="5"/>
      <c r="P35" s="5"/>
    </row>
    <row r="36" spans="2:16" ht="15" customHeight="1" x14ac:dyDescent="0.25">
      <c r="B36" s="223"/>
      <c r="C36" s="231" t="s">
        <v>457</v>
      </c>
      <c r="D36" s="237"/>
      <c r="E36" s="238"/>
      <c r="F36" s="238"/>
      <c r="G36" s="238"/>
      <c r="H36" s="235">
        <f>SUM(H33:H35)</f>
        <v>0</v>
      </c>
      <c r="I36" s="225"/>
      <c r="J36" s="3"/>
      <c r="K36" s="4"/>
      <c r="L36" s="5"/>
      <c r="M36" s="5"/>
      <c r="N36" s="5"/>
      <c r="O36" s="5"/>
      <c r="P36" s="5"/>
    </row>
    <row r="37" spans="2:16" ht="15" customHeight="1" x14ac:dyDescent="0.25">
      <c r="B37" s="223"/>
      <c r="C37" s="111"/>
      <c r="D37" s="111"/>
      <c r="E37" s="226"/>
      <c r="F37" s="226"/>
      <c r="G37" s="226"/>
      <c r="H37" s="227"/>
      <c r="I37" s="225"/>
      <c r="J37" s="3"/>
      <c r="K37" s="4"/>
      <c r="L37" s="5"/>
      <c r="M37" s="5"/>
      <c r="N37" s="5"/>
      <c r="O37" s="5"/>
      <c r="P37" s="5"/>
    </row>
    <row r="38" spans="2:16" ht="15" customHeight="1" x14ac:dyDescent="0.25">
      <c r="B38" s="223"/>
      <c r="C38" s="231" t="s">
        <v>458</v>
      </c>
      <c r="D38" s="232"/>
      <c r="E38" s="233"/>
      <c r="F38" s="233"/>
      <c r="G38" s="234"/>
      <c r="H38" s="235">
        <f>H16</f>
        <v>0</v>
      </c>
      <c r="I38" s="225"/>
      <c r="J38" s="3"/>
      <c r="K38" s="4"/>
      <c r="L38" s="5"/>
      <c r="M38" s="5"/>
      <c r="N38" s="5"/>
      <c r="O38" s="5"/>
      <c r="P38" s="5"/>
    </row>
    <row r="39" spans="2:16" ht="15" customHeight="1" x14ac:dyDescent="0.25">
      <c r="B39" s="223"/>
      <c r="C39" s="240" t="s">
        <v>477</v>
      </c>
      <c r="D39" s="241"/>
      <c r="E39" s="242"/>
      <c r="F39" s="242"/>
      <c r="G39" s="242"/>
      <c r="H39" s="243">
        <f>H27+H32+H36</f>
        <v>0</v>
      </c>
      <c r="I39" s="225"/>
      <c r="J39" s="289"/>
      <c r="K39" s="4"/>
      <c r="L39" s="5"/>
      <c r="M39" s="5"/>
      <c r="N39" s="5"/>
      <c r="O39" s="5"/>
      <c r="P39" s="5"/>
    </row>
    <row r="40" spans="2:16" ht="15" customHeight="1" x14ac:dyDescent="0.25">
      <c r="B40" s="223"/>
      <c r="C40" s="244" t="s">
        <v>460</v>
      </c>
      <c r="D40" s="245"/>
      <c r="E40" s="246"/>
      <c r="F40" s="247">
        <f>Specifikation!G811</f>
        <v>0.05</v>
      </c>
      <c r="G40" s="248"/>
      <c r="H40" s="249">
        <f>(H38+H39)*F40</f>
        <v>0</v>
      </c>
      <c r="I40" s="230" t="e">
        <f>+H40/$H$42</f>
        <v>#DIV/0!</v>
      </c>
      <c r="J40" s="20"/>
      <c r="K40" s="7"/>
      <c r="L40" s="5"/>
      <c r="M40" s="5"/>
      <c r="N40" s="5"/>
      <c r="O40" s="5"/>
      <c r="P40" s="5"/>
    </row>
    <row r="41" spans="2:16" ht="15" customHeight="1" thickBot="1" x14ac:dyDescent="0.3">
      <c r="B41" s="223"/>
      <c r="C41" s="250" t="s">
        <v>478</v>
      </c>
      <c r="D41" s="246"/>
      <c r="E41" s="246"/>
      <c r="F41" s="251">
        <f>Specifikation!G812</f>
        <v>0.1</v>
      </c>
      <c r="G41" s="252"/>
      <c r="H41" s="253">
        <f>(H38+H39)*F41</f>
        <v>0</v>
      </c>
      <c r="I41" s="230" t="e">
        <f>+H41/$H$42</f>
        <v>#DIV/0!</v>
      </c>
      <c r="J41" s="19"/>
      <c r="K41" s="7"/>
      <c r="L41" s="5"/>
      <c r="M41" s="5"/>
      <c r="N41" s="5"/>
      <c r="O41" s="5"/>
      <c r="P41" s="5"/>
    </row>
    <row r="42" spans="2:16" ht="15" customHeight="1" thickBot="1" x14ac:dyDescent="0.3">
      <c r="B42" s="223"/>
      <c r="C42" s="256" t="s">
        <v>462</v>
      </c>
      <c r="D42" s="119"/>
      <c r="E42" s="257"/>
      <c r="F42" s="257"/>
      <c r="G42" s="257"/>
      <c r="H42" s="258">
        <f>SUM(H38:H41)</f>
        <v>0</v>
      </c>
      <c r="I42" s="230" t="e">
        <f>SUM(I12:I41)</f>
        <v>#DIV/0!</v>
      </c>
      <c r="J42" s="8"/>
      <c r="K42" s="4"/>
      <c r="L42" s="5"/>
      <c r="M42" s="5"/>
      <c r="N42" s="5"/>
      <c r="O42" s="5"/>
      <c r="P42" s="5"/>
    </row>
    <row r="43" spans="2:16" ht="15" customHeight="1" x14ac:dyDescent="0.25">
      <c r="B43" s="223"/>
      <c r="C43" s="111"/>
      <c r="D43" s="111"/>
      <c r="E43" s="226"/>
      <c r="F43" s="226"/>
      <c r="G43" s="226"/>
      <c r="H43" s="227"/>
      <c r="I43" s="230"/>
      <c r="J43" s="8"/>
      <c r="K43" s="4"/>
      <c r="L43" s="5"/>
      <c r="M43" s="5"/>
      <c r="N43" s="5"/>
      <c r="O43" s="5"/>
      <c r="P43" s="5"/>
    </row>
    <row r="44" spans="2:16" ht="15" customHeight="1" x14ac:dyDescent="0.25">
      <c r="B44" s="223"/>
      <c r="C44" s="111"/>
      <c r="D44" s="111"/>
      <c r="E44" s="226"/>
      <c r="F44" s="226"/>
      <c r="G44" s="226"/>
      <c r="H44" s="227"/>
      <c r="I44" s="230"/>
      <c r="J44" s="8"/>
      <c r="K44" s="4"/>
      <c r="L44" s="5"/>
      <c r="M44" s="5"/>
      <c r="N44" s="5"/>
      <c r="O44" s="5"/>
      <c r="P44" s="5"/>
    </row>
    <row r="45" spans="2:16" ht="15" customHeight="1" x14ac:dyDescent="0.25">
      <c r="B45" s="223"/>
      <c r="C45" s="107"/>
      <c r="D45" s="107"/>
      <c r="E45" s="175"/>
      <c r="F45" s="254"/>
      <c r="G45" s="175"/>
      <c r="H45" s="239"/>
      <c r="I45" s="230"/>
      <c r="J45" s="8"/>
      <c r="K45" s="4"/>
      <c r="L45" s="5"/>
      <c r="M45" s="5"/>
      <c r="N45" s="5"/>
      <c r="O45" s="5"/>
      <c r="P45" s="5"/>
    </row>
    <row r="46" spans="2:16" ht="15" customHeight="1" x14ac:dyDescent="0.25">
      <c r="B46" s="259"/>
      <c r="C46" s="231" t="s">
        <v>458</v>
      </c>
      <c r="D46" s="232"/>
      <c r="E46" s="233"/>
      <c r="F46" s="233"/>
      <c r="G46" s="233"/>
      <c r="H46" s="235">
        <f>H16</f>
        <v>0</v>
      </c>
      <c r="I46" s="230" t="e">
        <f t="shared" ref="I46:I51" si="1">+H46/$H$52</f>
        <v>#DIV/0!</v>
      </c>
      <c r="J46" s="8"/>
      <c r="K46" s="5"/>
      <c r="L46" s="5"/>
      <c r="M46" s="5"/>
      <c r="N46" s="5"/>
      <c r="O46" s="5"/>
      <c r="P46" s="5"/>
    </row>
    <row r="47" spans="2:16" ht="15" customHeight="1" x14ac:dyDescent="0.25">
      <c r="B47" s="259"/>
      <c r="C47" s="231" t="s">
        <v>479</v>
      </c>
      <c r="D47" s="232"/>
      <c r="E47" s="233"/>
      <c r="F47" s="233"/>
      <c r="G47" s="233"/>
      <c r="H47" s="235">
        <f>H27</f>
        <v>0</v>
      </c>
      <c r="I47" s="230" t="e">
        <f t="shared" si="1"/>
        <v>#DIV/0!</v>
      </c>
      <c r="J47" s="8"/>
      <c r="K47" s="5"/>
      <c r="L47" s="5"/>
      <c r="M47" s="5"/>
      <c r="N47" s="5"/>
      <c r="O47" s="5"/>
      <c r="P47" s="5"/>
    </row>
    <row r="48" spans="2:16" ht="15" customHeight="1" x14ac:dyDescent="0.25">
      <c r="B48" s="259"/>
      <c r="C48" s="231" t="s">
        <v>480</v>
      </c>
      <c r="D48" s="232"/>
      <c r="E48" s="233"/>
      <c r="F48" s="233"/>
      <c r="G48" s="233"/>
      <c r="H48" s="235">
        <f>H32</f>
        <v>0</v>
      </c>
      <c r="I48" s="230" t="e">
        <f t="shared" si="1"/>
        <v>#DIV/0!</v>
      </c>
      <c r="J48" s="8"/>
      <c r="K48" s="5"/>
      <c r="L48" s="5"/>
      <c r="M48" s="5"/>
      <c r="N48" s="5"/>
      <c r="O48" s="5"/>
      <c r="P48" s="5"/>
    </row>
    <row r="49" spans="2:16" ht="15" customHeight="1" x14ac:dyDescent="0.25">
      <c r="B49" s="259"/>
      <c r="C49" s="231" t="s">
        <v>481</v>
      </c>
      <c r="D49" s="232"/>
      <c r="E49" s="233"/>
      <c r="F49" s="233"/>
      <c r="G49" s="233"/>
      <c r="H49" s="235">
        <f>H36</f>
        <v>0</v>
      </c>
      <c r="I49" s="230" t="e">
        <f t="shared" si="1"/>
        <v>#DIV/0!</v>
      </c>
      <c r="J49" s="8"/>
      <c r="K49" s="5"/>
      <c r="L49" s="5"/>
      <c r="M49" s="5"/>
      <c r="N49" s="5"/>
      <c r="O49" s="5"/>
      <c r="P49" s="5"/>
    </row>
    <row r="50" spans="2:16" ht="15" customHeight="1" x14ac:dyDescent="0.25">
      <c r="B50" s="259"/>
      <c r="C50" s="244" t="s">
        <v>460</v>
      </c>
      <c r="D50" s="245"/>
      <c r="E50" s="246"/>
      <c r="F50" s="247">
        <f>Specifikation!G811</f>
        <v>0.05</v>
      </c>
      <c r="G50" s="248"/>
      <c r="H50" s="249">
        <f>(H46+H47+H48+H49)*F50</f>
        <v>0</v>
      </c>
      <c r="I50" s="230" t="e">
        <f t="shared" si="1"/>
        <v>#DIV/0!</v>
      </c>
      <c r="J50" s="28"/>
      <c r="K50" s="45"/>
      <c r="L50" s="5"/>
      <c r="M50" s="5"/>
      <c r="N50" s="5"/>
      <c r="O50" s="5"/>
      <c r="P50" s="5"/>
    </row>
    <row r="51" spans="2:16" ht="15" customHeight="1" thickBot="1" x14ac:dyDescent="0.3">
      <c r="B51" s="259"/>
      <c r="C51" s="250" t="s">
        <v>478</v>
      </c>
      <c r="D51" s="246"/>
      <c r="E51" s="246"/>
      <c r="F51" s="251">
        <f>Specifikation!G812</f>
        <v>0.1</v>
      </c>
      <c r="G51" s="252"/>
      <c r="H51" s="249">
        <f>(H46+H47+H48+H49)*F51</f>
        <v>0</v>
      </c>
      <c r="I51" s="230" t="e">
        <f t="shared" si="1"/>
        <v>#DIV/0!</v>
      </c>
      <c r="J51" s="28"/>
      <c r="K51" s="5"/>
      <c r="L51" s="5"/>
      <c r="M51" s="5"/>
      <c r="N51" s="5"/>
      <c r="O51" s="5"/>
      <c r="P51" s="5"/>
    </row>
    <row r="52" spans="2:16" ht="15" customHeight="1" thickBot="1" x14ac:dyDescent="0.3">
      <c r="B52" s="259"/>
      <c r="C52" s="256" t="s">
        <v>462</v>
      </c>
      <c r="D52" s="119"/>
      <c r="E52" s="257"/>
      <c r="F52" s="257"/>
      <c r="G52" s="257"/>
      <c r="H52" s="258">
        <f>SUM(H46:H51)</f>
        <v>0</v>
      </c>
      <c r="I52" s="230" t="e">
        <f>SUM(I46:I51)</f>
        <v>#DIV/0!</v>
      </c>
      <c r="J52" s="8"/>
      <c r="K52" s="5"/>
      <c r="L52" s="5"/>
      <c r="M52" s="5"/>
      <c r="N52" s="5"/>
      <c r="O52" s="5"/>
      <c r="P52" s="5"/>
    </row>
    <row r="53" spans="2:16" ht="13.5" x14ac:dyDescent="0.25">
      <c r="B53" s="259"/>
      <c r="C53" s="107"/>
      <c r="D53" s="108"/>
      <c r="E53" s="120"/>
      <c r="F53" s="120"/>
      <c r="G53" s="120"/>
      <c r="H53" s="218"/>
      <c r="I53" s="225"/>
      <c r="J53" s="3"/>
      <c r="K53" s="5"/>
      <c r="L53" s="5"/>
      <c r="M53" s="5"/>
      <c r="N53" s="5"/>
      <c r="O53" s="5"/>
      <c r="P53" s="5"/>
    </row>
    <row r="54" spans="2:16" ht="13.5" x14ac:dyDescent="0.25">
      <c r="B54" s="215"/>
      <c r="C54" s="6"/>
      <c r="D54" s="8"/>
      <c r="E54" s="14"/>
      <c r="F54" s="14"/>
      <c r="G54" s="15"/>
      <c r="H54" s="16"/>
      <c r="I54" s="32"/>
      <c r="J54" s="16"/>
      <c r="K54" s="5"/>
      <c r="L54" s="5"/>
      <c r="M54" s="5"/>
      <c r="N54" s="5"/>
      <c r="O54" s="5"/>
      <c r="P54" s="5"/>
    </row>
    <row r="55" spans="2:16" ht="13.5" x14ac:dyDescent="0.25">
      <c r="B55" s="215"/>
      <c r="C55" s="6"/>
      <c r="D55" s="6"/>
      <c r="E55" s="2"/>
      <c r="F55" s="2"/>
      <c r="G55" s="2"/>
      <c r="H55" s="7"/>
      <c r="I55" s="33"/>
      <c r="J55" s="3"/>
      <c r="K55" s="5"/>
      <c r="L55" s="5"/>
      <c r="M55" s="5"/>
      <c r="N55" s="5"/>
      <c r="O55" s="5"/>
      <c r="P55" s="5"/>
    </row>
  </sheetData>
  <sheetProtection sheet="1"/>
  <phoneticPr fontId="0" type="noConversion"/>
  <pageMargins left="0.59055118110236227" right="0"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55"/>
  <sheetViews>
    <sheetView zoomScaleNormal="100" workbookViewId="0">
      <selection activeCell="D5" sqref="D5"/>
    </sheetView>
  </sheetViews>
  <sheetFormatPr defaultRowHeight="12.75" x14ac:dyDescent="0.2"/>
  <cols>
    <col min="1" max="1" width="4.7109375" customWidth="1"/>
    <col min="2" max="2" width="4.7109375" style="216" customWidth="1"/>
    <col min="3" max="3" width="12.28515625" customWidth="1"/>
    <col min="4" max="4" width="9.42578125" bestFit="1" customWidth="1"/>
    <col min="5" max="5" width="13.7109375" customWidth="1"/>
    <col min="9" max="9" width="10.28515625" style="30" customWidth="1"/>
  </cols>
  <sheetData>
    <row r="3" spans="2:16" ht="15" customHeight="1" x14ac:dyDescent="0.25">
      <c r="B3" s="217" t="s">
        <v>612</v>
      </c>
      <c r="C3" s="102"/>
      <c r="D3" s="175"/>
      <c r="E3" s="175"/>
      <c r="F3" s="175"/>
      <c r="G3" s="218"/>
      <c r="H3" s="219"/>
      <c r="I3" s="220"/>
      <c r="J3" s="3"/>
      <c r="K3" s="4"/>
      <c r="L3" s="5"/>
      <c r="M3" s="5"/>
      <c r="N3" s="5"/>
      <c r="O3" s="5"/>
      <c r="P3" s="5"/>
    </row>
    <row r="4" spans="2:16" ht="15" customHeight="1" x14ac:dyDescent="0.25">
      <c r="B4" s="221"/>
      <c r="C4" s="102"/>
      <c r="D4" s="175"/>
      <c r="E4" s="175"/>
      <c r="F4" s="175"/>
      <c r="G4" s="218"/>
      <c r="H4" s="219"/>
      <c r="I4" s="220"/>
      <c r="J4" s="3"/>
      <c r="K4" s="4"/>
      <c r="L4" s="5"/>
      <c r="M4" s="5"/>
      <c r="N4" s="5"/>
      <c r="O4" s="5"/>
      <c r="P4" s="5"/>
    </row>
    <row r="5" spans="2:16" ht="15" customHeight="1" x14ac:dyDescent="0.25">
      <c r="B5" s="221" t="s">
        <v>613</v>
      </c>
      <c r="C5" s="102"/>
      <c r="D5" s="209">
        <f>Specifikation!C2</f>
        <v>0</v>
      </c>
      <c r="E5" s="175"/>
      <c r="F5" s="103" t="s">
        <v>614</v>
      </c>
      <c r="G5" s="218"/>
      <c r="H5" s="222">
        <f>Sammanfattning!H5</f>
        <v>0</v>
      </c>
      <c r="I5" s="220"/>
      <c r="J5" s="3"/>
      <c r="K5" s="4"/>
      <c r="L5" s="5"/>
      <c r="M5" s="5"/>
      <c r="N5" s="5"/>
      <c r="O5" s="5"/>
      <c r="P5" s="5"/>
    </row>
    <row r="6" spans="2:16" ht="15" customHeight="1" x14ac:dyDescent="0.25">
      <c r="B6" s="221" t="s">
        <v>615</v>
      </c>
      <c r="C6" s="102"/>
      <c r="D6" s="209">
        <f>Specifikation!C3</f>
        <v>0</v>
      </c>
      <c r="E6" s="175"/>
      <c r="F6" s="972" t="s">
        <v>616</v>
      </c>
      <c r="G6" s="972"/>
      <c r="H6" s="208">
        <f>Sammanfattning!H6</f>
        <v>0</v>
      </c>
      <c r="I6" s="220"/>
      <c r="J6" s="3"/>
      <c r="K6" s="4"/>
      <c r="L6" s="5"/>
      <c r="M6" s="5"/>
      <c r="N6" s="5"/>
      <c r="O6" s="5"/>
      <c r="P6" s="5"/>
    </row>
    <row r="7" spans="2:16" ht="13.5" x14ac:dyDescent="0.25">
      <c r="B7" s="223"/>
      <c r="C7" s="224"/>
      <c r="D7" s="224"/>
      <c r="E7" s="175"/>
      <c r="F7" s="175"/>
      <c r="G7" s="175"/>
      <c r="H7" s="218"/>
      <c r="I7" s="225"/>
      <c r="J7" s="3"/>
      <c r="K7" s="4"/>
      <c r="L7" s="5"/>
      <c r="M7" s="5"/>
      <c r="N7" s="5"/>
      <c r="O7" s="5"/>
      <c r="P7" s="5"/>
    </row>
    <row r="8" spans="2:16" ht="13.5" x14ac:dyDescent="0.25">
      <c r="B8" s="541" t="s">
        <v>617</v>
      </c>
      <c r="C8" s="111"/>
      <c r="D8" s="543">
        <f>Sammanfattning!D8</f>
        <v>0</v>
      </c>
      <c r="E8" s="542" t="s">
        <v>618</v>
      </c>
      <c r="F8" s="540" t="s">
        <v>619</v>
      </c>
      <c r="G8" s="226"/>
      <c r="H8" s="84">
        <f>Sammanfattning!H8</f>
        <v>0</v>
      </c>
      <c r="I8" s="225"/>
      <c r="J8" s="3"/>
      <c r="K8" s="4"/>
      <c r="L8" s="5"/>
      <c r="M8" s="5"/>
      <c r="N8" s="5"/>
      <c r="O8" s="5"/>
      <c r="P8" s="5"/>
    </row>
    <row r="9" spans="2:16" ht="13.5" x14ac:dyDescent="0.25">
      <c r="B9" s="541" t="s">
        <v>620</v>
      </c>
      <c r="C9" s="111"/>
      <c r="D9" s="543">
        <f>Sammanfattning!D9</f>
        <v>0</v>
      </c>
      <c r="E9" s="542" t="s">
        <v>618</v>
      </c>
      <c r="F9" s="540" t="s">
        <v>621</v>
      </c>
      <c r="G9" s="226"/>
      <c r="H9" s="84">
        <f>Sammanfattning!H9</f>
        <v>0</v>
      </c>
      <c r="I9" s="225"/>
      <c r="J9" s="3"/>
      <c r="K9" s="4"/>
      <c r="L9" s="5"/>
      <c r="M9" s="5"/>
      <c r="N9" s="5"/>
      <c r="O9" s="5"/>
      <c r="P9" s="5"/>
    </row>
    <row r="10" spans="2:16" ht="13.5" x14ac:dyDescent="0.25">
      <c r="B10" s="541" t="s">
        <v>622</v>
      </c>
      <c r="C10" s="111"/>
      <c r="D10" s="543">
        <f>Sammanfattning!D10</f>
        <v>0</v>
      </c>
      <c r="E10" s="542" t="s">
        <v>618</v>
      </c>
      <c r="F10" s="540" t="s">
        <v>623</v>
      </c>
      <c r="G10" s="226"/>
      <c r="H10" s="84">
        <f>Sammanfattning!H10</f>
        <v>0</v>
      </c>
      <c r="I10" s="225"/>
      <c r="J10" s="3"/>
      <c r="K10" s="4"/>
      <c r="L10" s="5"/>
      <c r="M10" s="5"/>
      <c r="N10" s="5"/>
      <c r="O10" s="5"/>
      <c r="P10" s="5"/>
    </row>
    <row r="11" spans="2:16" ht="14.1" customHeight="1" x14ac:dyDescent="0.25">
      <c r="B11" s="223"/>
      <c r="C11" s="111"/>
      <c r="D11" s="111"/>
      <c r="E11" s="226"/>
      <c r="F11" s="226"/>
      <c r="G11" s="226"/>
      <c r="H11" s="227"/>
      <c r="I11" s="225"/>
      <c r="J11" s="11"/>
      <c r="K11" s="1"/>
      <c r="L11" s="5"/>
      <c r="M11" s="5"/>
      <c r="N11" s="5"/>
      <c r="O11" s="5"/>
      <c r="P11" s="5"/>
    </row>
    <row r="12" spans="2:16" ht="15" customHeight="1" x14ac:dyDescent="0.25">
      <c r="B12" s="115" t="str">
        <f>Specifikation!A6</f>
        <v>01</v>
      </c>
      <c r="C12" s="107" t="s">
        <v>624</v>
      </c>
      <c r="D12" s="100"/>
      <c r="E12" s="228"/>
      <c r="F12" s="228"/>
      <c r="G12" s="229"/>
      <c r="H12" s="227">
        <f>Specifikation!K11</f>
        <v>0</v>
      </c>
      <c r="I12" s="230" t="e">
        <f>+H12/$H$42</f>
        <v>#DIV/0!</v>
      </c>
      <c r="J12" s="11"/>
      <c r="K12" s="1"/>
      <c r="L12" s="5"/>
      <c r="M12" s="5"/>
      <c r="N12" s="5"/>
      <c r="O12" s="5"/>
      <c r="P12" s="5"/>
    </row>
    <row r="13" spans="2:16" ht="15" customHeight="1" x14ac:dyDescent="0.25">
      <c r="B13" s="115" t="str">
        <f>Specifikation!A13</f>
        <v>02</v>
      </c>
      <c r="C13" s="111" t="s">
        <v>625</v>
      </c>
      <c r="D13" s="100"/>
      <c r="E13" s="228"/>
      <c r="F13" s="228"/>
      <c r="G13" s="229"/>
      <c r="H13" s="227">
        <f>Specifikation!K99</f>
        <v>0</v>
      </c>
      <c r="I13" s="230" t="e">
        <f>+H13/$H$42</f>
        <v>#DIV/0!</v>
      </c>
      <c r="J13" s="11"/>
      <c r="K13" s="1"/>
      <c r="L13" s="5"/>
      <c r="M13" s="5"/>
      <c r="N13" s="5"/>
      <c r="O13" s="5"/>
      <c r="P13" s="5"/>
    </row>
    <row r="14" spans="2:16" ht="15" customHeight="1" x14ac:dyDescent="0.25">
      <c r="B14" s="115" t="str">
        <f>Specifikation!A101</f>
        <v>03</v>
      </c>
      <c r="C14" s="111" t="s">
        <v>626</v>
      </c>
      <c r="D14" s="100"/>
      <c r="E14" s="228"/>
      <c r="F14" s="228"/>
      <c r="G14" s="229"/>
      <c r="H14" s="227">
        <f>Specifikation!K110</f>
        <v>0</v>
      </c>
      <c r="I14" s="230" t="e">
        <f>+H14/$H$42</f>
        <v>#DIV/0!</v>
      </c>
      <c r="J14" s="11"/>
      <c r="K14" s="1"/>
      <c r="L14" s="5"/>
      <c r="M14" s="5"/>
      <c r="N14" s="5"/>
      <c r="O14" s="5"/>
      <c r="P14" s="5"/>
    </row>
    <row r="15" spans="2:16" ht="15" customHeight="1" x14ac:dyDescent="0.25">
      <c r="B15" s="115" t="str">
        <f>Specifikation!A112</f>
        <v>04</v>
      </c>
      <c r="C15" s="107" t="s">
        <v>627</v>
      </c>
      <c r="D15" s="100"/>
      <c r="E15" s="228"/>
      <c r="F15" s="228"/>
      <c r="G15" s="229"/>
      <c r="H15" s="227">
        <f>Specifikation!K147</f>
        <v>0</v>
      </c>
      <c r="I15" s="230" t="e">
        <f>+H15/$H$42</f>
        <v>#DIV/0!</v>
      </c>
      <c r="J15" s="27"/>
      <c r="K15" s="1"/>
      <c r="L15" s="5"/>
      <c r="M15" s="5"/>
      <c r="N15" s="5"/>
      <c r="O15" s="5"/>
      <c r="P15" s="5"/>
    </row>
    <row r="16" spans="2:16" ht="15" customHeight="1" x14ac:dyDescent="0.25">
      <c r="B16" s="115"/>
      <c r="C16" s="231" t="s">
        <v>628</v>
      </c>
      <c r="D16" s="232"/>
      <c r="E16" s="233"/>
      <c r="F16" s="233"/>
      <c r="G16" s="234"/>
      <c r="H16" s="235">
        <f>SUM(H12:H15)</f>
        <v>0</v>
      </c>
      <c r="I16" s="32"/>
      <c r="J16" s="11"/>
      <c r="K16" s="1"/>
      <c r="L16" s="5"/>
      <c r="M16" s="5"/>
      <c r="N16" s="5"/>
      <c r="O16" s="5"/>
      <c r="P16" s="5"/>
    </row>
    <row r="17" spans="2:16" ht="15" customHeight="1" x14ac:dyDescent="0.25">
      <c r="B17" s="115" t="str">
        <f>Specifikation!A149</f>
        <v>05</v>
      </c>
      <c r="C17" s="111" t="s">
        <v>629</v>
      </c>
      <c r="D17" s="100"/>
      <c r="E17" s="228"/>
      <c r="F17" s="228"/>
      <c r="G17" s="229"/>
      <c r="H17" s="227">
        <f>Specifikation!K371</f>
        <v>0</v>
      </c>
      <c r="I17" s="230" t="e">
        <f t="shared" ref="I17:I26" si="0">+H17/$H$42</f>
        <v>#DIV/0!</v>
      </c>
      <c r="J17" s="31"/>
      <c r="K17" s="4"/>
      <c r="L17" s="5"/>
      <c r="M17" s="5"/>
      <c r="N17" s="5"/>
      <c r="O17" s="5"/>
      <c r="P17" s="5"/>
    </row>
    <row r="18" spans="2:16" ht="15" customHeight="1" x14ac:dyDescent="0.25">
      <c r="B18" s="115" t="str">
        <f>Specifikation!A373</f>
        <v>06</v>
      </c>
      <c r="C18" s="236" t="s">
        <v>630</v>
      </c>
      <c r="D18" s="111"/>
      <c r="E18" s="226"/>
      <c r="F18" s="226"/>
      <c r="G18" s="226"/>
      <c r="H18" s="227">
        <f>Specifikation!K412</f>
        <v>0</v>
      </c>
      <c r="I18" s="230" t="e">
        <f t="shared" si="0"/>
        <v>#DIV/0!</v>
      </c>
      <c r="J18" s="13"/>
      <c r="K18" s="12"/>
      <c r="L18" s="5"/>
      <c r="M18" s="5"/>
      <c r="N18" s="5"/>
      <c r="O18" s="5"/>
      <c r="P18" s="5"/>
    </row>
    <row r="19" spans="2:16" ht="15" customHeight="1" x14ac:dyDescent="0.25">
      <c r="B19" s="115" t="str">
        <f>Specifikation!A414</f>
        <v>07</v>
      </c>
      <c r="C19" s="111" t="s">
        <v>626</v>
      </c>
      <c r="D19" s="111"/>
      <c r="E19" s="226"/>
      <c r="F19" s="226"/>
      <c r="G19" s="226"/>
      <c r="H19" s="227">
        <f>Specifikation!K444</f>
        <v>0</v>
      </c>
      <c r="I19" s="230" t="e">
        <f t="shared" si="0"/>
        <v>#DIV/0!</v>
      </c>
      <c r="J19" s="3"/>
      <c r="K19" s="4"/>
      <c r="L19" s="5"/>
      <c r="M19" s="5"/>
      <c r="N19" s="5"/>
      <c r="O19" s="5"/>
      <c r="P19" s="5"/>
    </row>
    <row r="20" spans="2:16" ht="15" customHeight="1" x14ac:dyDescent="0.25">
      <c r="B20" s="115" t="str">
        <f>Specifikation!A446</f>
        <v>08</v>
      </c>
      <c r="C20" s="111" t="s">
        <v>631</v>
      </c>
      <c r="D20" s="111"/>
      <c r="E20" s="226"/>
      <c r="F20" s="226"/>
      <c r="G20" s="226"/>
      <c r="H20" s="227">
        <f>Specifikation!K465</f>
        <v>0</v>
      </c>
      <c r="I20" s="230" t="e">
        <f t="shared" si="0"/>
        <v>#DIV/0!</v>
      </c>
      <c r="J20" s="13"/>
      <c r="K20" s="12"/>
      <c r="L20" s="5"/>
      <c r="M20" s="5"/>
      <c r="N20" s="5"/>
      <c r="O20" s="5"/>
      <c r="P20" s="5"/>
    </row>
    <row r="21" spans="2:16" ht="15" customHeight="1" x14ac:dyDescent="0.25">
      <c r="B21" s="115" t="str">
        <f>Specifikation!A467</f>
        <v>09</v>
      </c>
      <c r="C21" s="111" t="s">
        <v>632</v>
      </c>
      <c r="D21" s="111"/>
      <c r="E21" s="226"/>
      <c r="F21" s="226"/>
      <c r="G21" s="226"/>
      <c r="H21" s="227">
        <f>Specifikation!K480</f>
        <v>0</v>
      </c>
      <c r="I21" s="230" t="e">
        <f t="shared" si="0"/>
        <v>#DIV/0!</v>
      </c>
      <c r="J21" s="13"/>
      <c r="K21" s="12"/>
      <c r="L21" s="5"/>
      <c r="M21" s="5"/>
      <c r="N21" s="5"/>
      <c r="O21" s="5"/>
      <c r="P21" s="5"/>
    </row>
    <row r="22" spans="2:16" ht="15" customHeight="1" x14ac:dyDescent="0.25">
      <c r="B22" s="115" t="str">
        <f>Specifikation!A482</f>
        <v>10</v>
      </c>
      <c r="C22" s="111" t="s">
        <v>633</v>
      </c>
      <c r="D22" s="111"/>
      <c r="E22" s="226"/>
      <c r="F22" s="226"/>
      <c r="G22" s="226"/>
      <c r="H22" s="227">
        <f>Specifikation!K491</f>
        <v>0</v>
      </c>
      <c r="I22" s="230" t="e">
        <f t="shared" si="0"/>
        <v>#DIV/0!</v>
      </c>
      <c r="J22" s="13"/>
      <c r="K22" s="12"/>
      <c r="L22" s="5"/>
      <c r="M22" s="5"/>
      <c r="N22" s="5"/>
      <c r="O22" s="5"/>
      <c r="P22" s="5"/>
    </row>
    <row r="23" spans="2:16" ht="15" customHeight="1" x14ac:dyDescent="0.25">
      <c r="B23" s="115" t="str">
        <f>Specifikation!A493</f>
        <v>11</v>
      </c>
      <c r="C23" s="111" t="s">
        <v>634</v>
      </c>
      <c r="D23" s="111"/>
      <c r="E23" s="226"/>
      <c r="F23" s="226"/>
      <c r="G23" s="226"/>
      <c r="H23" s="227">
        <f>Specifikation!K524</f>
        <v>0</v>
      </c>
      <c r="I23" s="230" t="e">
        <f t="shared" si="0"/>
        <v>#DIV/0!</v>
      </c>
      <c r="J23" s="13"/>
      <c r="K23" s="12"/>
      <c r="L23" s="5"/>
      <c r="M23" s="5"/>
      <c r="N23" s="5"/>
      <c r="O23" s="5"/>
      <c r="P23" s="5"/>
    </row>
    <row r="24" spans="2:16" ht="15" customHeight="1" x14ac:dyDescent="0.25">
      <c r="B24" s="115" t="str">
        <f>Specifikation!A526</f>
        <v>12</v>
      </c>
      <c r="C24" s="111" t="s">
        <v>635</v>
      </c>
      <c r="D24" s="111"/>
      <c r="E24" s="226"/>
      <c r="F24" s="226"/>
      <c r="G24" s="226"/>
      <c r="H24" s="227">
        <f>Specifikation!K591</f>
        <v>0</v>
      </c>
      <c r="I24" s="230" t="e">
        <f t="shared" si="0"/>
        <v>#DIV/0!</v>
      </c>
      <c r="J24" s="13"/>
      <c r="K24" s="12"/>
      <c r="L24" s="5"/>
      <c r="M24" s="5"/>
      <c r="N24" s="5"/>
      <c r="O24" s="5"/>
      <c r="P24" s="5"/>
    </row>
    <row r="25" spans="2:16" ht="15" customHeight="1" x14ac:dyDescent="0.25">
      <c r="B25" s="115" t="str">
        <f>Specifikation!A593</f>
        <v>13</v>
      </c>
      <c r="C25" s="111" t="s">
        <v>636</v>
      </c>
      <c r="D25" s="111"/>
      <c r="E25" s="226"/>
      <c r="F25" s="226"/>
      <c r="G25" s="226"/>
      <c r="H25" s="227">
        <f>Specifikation!K606</f>
        <v>0</v>
      </c>
      <c r="I25" s="230" t="e">
        <f t="shared" si="0"/>
        <v>#DIV/0!</v>
      </c>
      <c r="J25" s="3"/>
      <c r="K25" s="4"/>
      <c r="L25" s="5"/>
      <c r="M25" s="5"/>
      <c r="N25" s="5"/>
      <c r="O25" s="5"/>
      <c r="P25" s="5"/>
    </row>
    <row r="26" spans="2:16" ht="15" customHeight="1" x14ac:dyDescent="0.25">
      <c r="B26" s="115" t="str">
        <f>Specifikation!A608</f>
        <v>14</v>
      </c>
      <c r="C26" s="111" t="s">
        <v>637</v>
      </c>
      <c r="D26" s="111"/>
      <c r="E26" s="226"/>
      <c r="F26" s="226"/>
      <c r="G26" s="226"/>
      <c r="H26" s="227">
        <f>Specifikation!K621</f>
        <v>0</v>
      </c>
      <c r="I26" s="230" t="e">
        <f t="shared" si="0"/>
        <v>#DIV/0!</v>
      </c>
      <c r="J26" s="29"/>
      <c r="K26" s="4"/>
      <c r="L26" s="5"/>
      <c r="M26" s="5"/>
      <c r="N26" s="5"/>
      <c r="O26" s="5"/>
      <c r="P26" s="5"/>
    </row>
    <row r="27" spans="2:16" ht="15" customHeight="1" x14ac:dyDescent="0.25">
      <c r="B27" s="223"/>
      <c r="C27" s="231" t="s">
        <v>638</v>
      </c>
      <c r="D27" s="237"/>
      <c r="E27" s="238"/>
      <c r="F27" s="238"/>
      <c r="G27" s="238"/>
      <c r="H27" s="235">
        <f>SUM(H17:H26)</f>
        <v>0</v>
      </c>
      <c r="I27" s="225"/>
      <c r="J27" s="3"/>
      <c r="K27" s="4"/>
      <c r="L27" s="5"/>
      <c r="M27" s="5"/>
      <c r="N27" s="5"/>
      <c r="O27" s="5"/>
      <c r="P27" s="5"/>
    </row>
    <row r="28" spans="2:16" ht="15" customHeight="1" x14ac:dyDescent="0.25">
      <c r="B28" s="115" t="str">
        <f>Specifikation!A624</f>
        <v>15</v>
      </c>
      <c r="C28" s="111" t="s">
        <v>639</v>
      </c>
      <c r="D28" s="107"/>
      <c r="E28" s="175"/>
      <c r="F28" s="175"/>
      <c r="G28" s="175"/>
      <c r="H28" s="239">
        <f>Specifikation!K662</f>
        <v>0</v>
      </c>
      <c r="I28" s="230" t="e">
        <f>+H28/$H$42</f>
        <v>#DIV/0!</v>
      </c>
      <c r="J28" s="3"/>
      <c r="K28" s="4"/>
      <c r="L28" s="5"/>
      <c r="M28" s="5"/>
      <c r="N28" s="5"/>
      <c r="O28" s="5"/>
      <c r="P28" s="5"/>
    </row>
    <row r="29" spans="2:16" ht="15" customHeight="1" x14ac:dyDescent="0.25">
      <c r="B29" s="115" t="str">
        <f>Specifikation!A664</f>
        <v>16</v>
      </c>
      <c r="C29" s="111" t="s">
        <v>640</v>
      </c>
      <c r="D29" s="107"/>
      <c r="E29" s="175"/>
      <c r="F29" s="175"/>
      <c r="G29" s="175"/>
      <c r="H29" s="239">
        <f>Specifikation!K703</f>
        <v>0</v>
      </c>
      <c r="I29" s="230" t="e">
        <f>+H29/$H$42</f>
        <v>#DIV/0!</v>
      </c>
      <c r="J29" s="3"/>
      <c r="K29" s="4"/>
      <c r="L29" s="5"/>
      <c r="M29" s="5"/>
      <c r="N29" s="5"/>
      <c r="O29" s="5"/>
      <c r="P29" s="5"/>
    </row>
    <row r="30" spans="2:16" ht="15" customHeight="1" x14ac:dyDescent="0.25">
      <c r="B30" s="115" t="str">
        <f>Specifikation!A705</f>
        <v>17</v>
      </c>
      <c r="C30" s="107" t="s">
        <v>641</v>
      </c>
      <c r="D30" s="107"/>
      <c r="E30" s="175"/>
      <c r="F30" s="175"/>
      <c r="G30" s="175"/>
      <c r="H30" s="239">
        <f>Specifikation!K735</f>
        <v>0</v>
      </c>
      <c r="I30" s="230" t="e">
        <f>+H30/$H$42</f>
        <v>#DIV/0!</v>
      </c>
      <c r="J30" s="3"/>
      <c r="K30" s="4"/>
      <c r="L30" s="5"/>
      <c r="M30" s="5"/>
      <c r="N30" s="5"/>
      <c r="O30" s="5"/>
      <c r="P30" s="5"/>
    </row>
    <row r="31" spans="2:16" ht="15" customHeight="1" x14ac:dyDescent="0.25">
      <c r="B31" s="115" t="str">
        <f>Specifikation!A737</f>
        <v>18</v>
      </c>
      <c r="C31" s="111" t="s">
        <v>642</v>
      </c>
      <c r="D31" s="111"/>
      <c r="E31" s="226"/>
      <c r="F31" s="226"/>
      <c r="G31" s="226"/>
      <c r="H31" s="227">
        <f>Specifikation!K741</f>
        <v>0</v>
      </c>
      <c r="I31" s="230" t="e">
        <f>+H31/$H$42</f>
        <v>#DIV/0!</v>
      </c>
      <c r="J31" s="29"/>
      <c r="K31" s="12"/>
      <c r="L31" s="5"/>
      <c r="M31" s="5"/>
      <c r="N31" s="5"/>
      <c r="O31" s="5"/>
      <c r="P31" s="5"/>
    </row>
    <row r="32" spans="2:16" ht="15" customHeight="1" x14ac:dyDescent="0.25">
      <c r="B32" s="223"/>
      <c r="C32" s="231" t="s">
        <v>643</v>
      </c>
      <c r="D32" s="237"/>
      <c r="E32" s="238"/>
      <c r="F32" s="238"/>
      <c r="G32" s="238"/>
      <c r="H32" s="235">
        <f>SUM(H28:H31)</f>
        <v>0</v>
      </c>
      <c r="I32" s="32"/>
      <c r="J32" s="13"/>
      <c r="K32" s="12"/>
      <c r="L32" s="5"/>
      <c r="M32" s="5"/>
      <c r="N32" s="5"/>
      <c r="O32" s="5"/>
      <c r="P32" s="5"/>
    </row>
    <row r="33" spans="2:16" ht="15" customHeight="1" x14ac:dyDescent="0.25">
      <c r="B33" s="115" t="str">
        <f>Specifikation!A744</f>
        <v>19</v>
      </c>
      <c r="C33" s="111" t="s">
        <v>644</v>
      </c>
      <c r="D33" s="111"/>
      <c r="E33" s="226"/>
      <c r="F33" s="226"/>
      <c r="G33" s="226"/>
      <c r="H33" s="227">
        <f>Specifikation!K766</f>
        <v>0</v>
      </c>
      <c r="I33" s="230" t="e">
        <f>+H33/$H$42</f>
        <v>#DIV/0!</v>
      </c>
      <c r="J33" s="13"/>
      <c r="K33" s="12"/>
      <c r="L33" s="5"/>
      <c r="M33" s="5"/>
      <c r="N33" s="5"/>
      <c r="O33" s="5"/>
      <c r="P33" s="5"/>
    </row>
    <row r="34" spans="2:16" ht="15" customHeight="1" x14ac:dyDescent="0.25">
      <c r="B34" s="115" t="str">
        <f>Specifikation!A768</f>
        <v>20</v>
      </c>
      <c r="C34" s="111" t="s">
        <v>645</v>
      </c>
      <c r="D34" s="111"/>
      <c r="E34" s="226"/>
      <c r="F34" s="226"/>
      <c r="G34" s="226"/>
      <c r="H34" s="227">
        <f>Specifikation!K793</f>
        <v>0</v>
      </c>
      <c r="I34" s="230" t="e">
        <f>+H34/$H$42</f>
        <v>#DIV/0!</v>
      </c>
      <c r="J34" s="3"/>
      <c r="K34" s="4"/>
      <c r="L34" s="5"/>
      <c r="M34" s="5"/>
      <c r="N34" s="5"/>
      <c r="O34" s="5"/>
      <c r="P34" s="5"/>
    </row>
    <row r="35" spans="2:16" ht="15" customHeight="1" x14ac:dyDescent="0.25">
      <c r="B35" s="115" t="str">
        <f>Specifikation!A795</f>
        <v>21</v>
      </c>
      <c r="C35" s="111" t="s">
        <v>646</v>
      </c>
      <c r="D35" s="111"/>
      <c r="E35" s="226"/>
      <c r="F35" s="226"/>
      <c r="G35" s="226"/>
      <c r="H35" s="227">
        <f>Specifikation!K806</f>
        <v>0</v>
      </c>
      <c r="I35" s="230" t="e">
        <f>+H35/$H$42</f>
        <v>#DIV/0!</v>
      </c>
      <c r="J35" s="3"/>
      <c r="K35" s="4"/>
      <c r="L35" s="5"/>
      <c r="M35" s="5"/>
      <c r="N35" s="5"/>
      <c r="O35" s="5"/>
      <c r="P35" s="5"/>
    </row>
    <row r="36" spans="2:16" ht="15" customHeight="1" x14ac:dyDescent="0.25">
      <c r="B36" s="223"/>
      <c r="C36" s="231" t="s">
        <v>647</v>
      </c>
      <c r="D36" s="237"/>
      <c r="E36" s="238"/>
      <c r="F36" s="238"/>
      <c r="G36" s="238"/>
      <c r="H36" s="235">
        <f>SUM(H33:H35)</f>
        <v>0</v>
      </c>
      <c r="I36" s="225"/>
      <c r="J36" s="3"/>
      <c r="K36" s="4"/>
      <c r="L36" s="5"/>
      <c r="M36" s="5"/>
      <c r="N36" s="5"/>
      <c r="O36" s="5"/>
      <c r="P36" s="5"/>
    </row>
    <row r="37" spans="2:16" ht="15" customHeight="1" x14ac:dyDescent="0.25">
      <c r="B37" s="223"/>
      <c r="C37" s="111"/>
      <c r="D37" s="111"/>
      <c r="E37" s="226"/>
      <c r="F37" s="226"/>
      <c r="G37" s="226"/>
      <c r="H37" s="227"/>
      <c r="I37" s="225"/>
      <c r="J37" s="3"/>
      <c r="K37" s="4"/>
      <c r="L37" s="5"/>
      <c r="M37" s="5"/>
      <c r="N37" s="5"/>
      <c r="O37" s="5"/>
      <c r="P37" s="5"/>
    </row>
    <row r="38" spans="2:16" ht="15" customHeight="1" x14ac:dyDescent="0.25">
      <c r="B38" s="223"/>
      <c r="C38" s="231" t="s">
        <v>648</v>
      </c>
      <c r="D38" s="232"/>
      <c r="E38" s="233"/>
      <c r="F38" s="233"/>
      <c r="G38" s="234"/>
      <c r="H38" s="235">
        <f>H16</f>
        <v>0</v>
      </c>
      <c r="I38" s="225"/>
      <c r="J38" s="3"/>
      <c r="K38" s="4"/>
      <c r="L38" s="5"/>
      <c r="M38" s="5"/>
      <c r="N38" s="5"/>
      <c r="O38" s="5"/>
      <c r="P38" s="5"/>
    </row>
    <row r="39" spans="2:16" ht="15" customHeight="1" x14ac:dyDescent="0.25">
      <c r="B39" s="223"/>
      <c r="C39" s="240" t="s">
        <v>649</v>
      </c>
      <c r="D39" s="241"/>
      <c r="E39" s="242"/>
      <c r="F39" s="242"/>
      <c r="G39" s="242"/>
      <c r="H39" s="243">
        <f>H27+H32+H36</f>
        <v>0</v>
      </c>
      <c r="I39" s="225"/>
      <c r="J39" s="3"/>
      <c r="K39" s="4"/>
      <c r="L39" s="5"/>
      <c r="M39" s="5"/>
      <c r="N39" s="5"/>
      <c r="O39" s="5"/>
      <c r="P39" s="5"/>
    </row>
    <row r="40" spans="2:16" ht="15" customHeight="1" x14ac:dyDescent="0.25">
      <c r="B40" s="223"/>
      <c r="C40" s="244" t="s">
        <v>650</v>
      </c>
      <c r="D40" s="245"/>
      <c r="E40" s="246"/>
      <c r="F40" s="247">
        <f>Specifikation!G811</f>
        <v>0.05</v>
      </c>
      <c r="G40" s="248"/>
      <c r="H40" s="249">
        <f>(H38+H39)*F40</f>
        <v>0</v>
      </c>
      <c r="I40" s="230" t="e">
        <f>+H40/$H$42</f>
        <v>#DIV/0!</v>
      </c>
      <c r="J40" s="20"/>
      <c r="K40" s="7"/>
      <c r="L40" s="5"/>
      <c r="M40" s="5"/>
      <c r="N40" s="5"/>
      <c r="O40" s="5"/>
      <c r="P40" s="5"/>
    </row>
    <row r="41" spans="2:16" ht="15" customHeight="1" thickBot="1" x14ac:dyDescent="0.3">
      <c r="B41" s="223"/>
      <c r="C41" s="250" t="s">
        <v>651</v>
      </c>
      <c r="D41" s="246"/>
      <c r="E41" s="246"/>
      <c r="F41" s="251">
        <f>Specifikation!G812</f>
        <v>0.1</v>
      </c>
      <c r="G41" s="252"/>
      <c r="H41" s="253">
        <f>(H38+H39)*F41</f>
        <v>0</v>
      </c>
      <c r="I41" s="230" t="e">
        <f>+H41/$H$42</f>
        <v>#DIV/0!</v>
      </c>
      <c r="J41" s="19"/>
      <c r="K41" s="7"/>
      <c r="L41" s="5"/>
      <c r="M41" s="5"/>
      <c r="N41" s="5"/>
      <c r="O41" s="5"/>
      <c r="P41" s="5"/>
    </row>
    <row r="42" spans="2:16" ht="15" customHeight="1" thickBot="1" x14ac:dyDescent="0.3">
      <c r="B42" s="223"/>
      <c r="C42" s="256" t="s">
        <v>652</v>
      </c>
      <c r="D42" s="119"/>
      <c r="E42" s="257"/>
      <c r="F42" s="257"/>
      <c r="G42" s="257"/>
      <c r="H42" s="258">
        <f>SUM(H38:H41)</f>
        <v>0</v>
      </c>
      <c r="I42" s="230" t="e">
        <f>SUM(I12:I41)</f>
        <v>#DIV/0!</v>
      </c>
      <c r="J42" s="8"/>
      <c r="K42" s="4"/>
      <c r="L42" s="5"/>
      <c r="M42" s="5"/>
      <c r="N42" s="5"/>
      <c r="O42" s="5"/>
      <c r="P42" s="5"/>
    </row>
    <row r="43" spans="2:16" ht="15" customHeight="1" x14ac:dyDescent="0.25">
      <c r="B43" s="223"/>
      <c r="C43" s="111"/>
      <c r="D43" s="111"/>
      <c r="E43" s="226"/>
      <c r="F43" s="226"/>
      <c r="G43" s="226"/>
      <c r="H43" s="227"/>
      <c r="I43" s="230"/>
      <c r="J43" s="8"/>
      <c r="K43" s="4"/>
      <c r="L43" s="5"/>
      <c r="M43" s="5"/>
      <c r="N43" s="5"/>
      <c r="O43" s="5"/>
      <c r="P43" s="5"/>
    </row>
    <row r="44" spans="2:16" ht="15" customHeight="1" x14ac:dyDescent="0.25">
      <c r="B44" s="223"/>
      <c r="C44" s="111"/>
      <c r="D44" s="111"/>
      <c r="E44" s="226"/>
      <c r="F44" s="226"/>
      <c r="G44" s="226"/>
      <c r="H44" s="227"/>
      <c r="I44" s="230"/>
      <c r="J44" s="8"/>
      <c r="K44" s="4"/>
      <c r="L44" s="5"/>
      <c r="M44" s="5"/>
      <c r="N44" s="5"/>
      <c r="O44" s="5"/>
      <c r="P44" s="5"/>
    </row>
    <row r="45" spans="2:16" ht="15" customHeight="1" x14ac:dyDescent="0.25">
      <c r="B45" s="223"/>
      <c r="C45" s="107"/>
      <c r="D45" s="107"/>
      <c r="E45" s="175"/>
      <c r="F45" s="254"/>
      <c r="G45" s="175"/>
      <c r="H45" s="239"/>
      <c r="I45" s="230"/>
      <c r="J45" s="8"/>
      <c r="K45" s="4"/>
      <c r="L45" s="5"/>
      <c r="M45" s="5"/>
      <c r="N45" s="5"/>
      <c r="O45" s="5"/>
      <c r="P45" s="5"/>
    </row>
    <row r="46" spans="2:16" ht="15" customHeight="1" x14ac:dyDescent="0.25">
      <c r="B46" s="259"/>
      <c r="C46" s="231" t="s">
        <v>648</v>
      </c>
      <c r="D46" s="232"/>
      <c r="E46" s="233"/>
      <c r="F46" s="233"/>
      <c r="G46" s="233"/>
      <c r="H46" s="235">
        <f>H16</f>
        <v>0</v>
      </c>
      <c r="I46" s="230" t="e">
        <f t="shared" ref="I46:I51" si="1">+H46/$H$52</f>
        <v>#DIV/0!</v>
      </c>
      <c r="J46" s="8"/>
      <c r="K46" s="5"/>
      <c r="L46" s="5"/>
      <c r="M46" s="5"/>
      <c r="N46" s="5"/>
      <c r="O46" s="5"/>
      <c r="P46" s="5"/>
    </row>
    <row r="47" spans="2:16" ht="15" customHeight="1" x14ac:dyDescent="0.25">
      <c r="B47" s="259"/>
      <c r="C47" s="231" t="s">
        <v>653</v>
      </c>
      <c r="D47" s="232"/>
      <c r="E47" s="233"/>
      <c r="F47" s="233"/>
      <c r="G47" s="233"/>
      <c r="H47" s="235">
        <f>H27</f>
        <v>0</v>
      </c>
      <c r="I47" s="230" t="e">
        <f t="shared" si="1"/>
        <v>#DIV/0!</v>
      </c>
      <c r="J47" s="8"/>
      <c r="K47" s="5"/>
      <c r="L47" s="5"/>
      <c r="M47" s="5"/>
      <c r="N47" s="5"/>
      <c r="O47" s="5"/>
      <c r="P47" s="5"/>
    </row>
    <row r="48" spans="2:16" ht="15" customHeight="1" x14ac:dyDescent="0.25">
      <c r="B48" s="259"/>
      <c r="C48" s="231" t="s">
        <v>654</v>
      </c>
      <c r="D48" s="232"/>
      <c r="E48" s="233"/>
      <c r="F48" s="233"/>
      <c r="G48" s="233"/>
      <c r="H48" s="235">
        <f>H32</f>
        <v>0</v>
      </c>
      <c r="I48" s="230" t="e">
        <f t="shared" si="1"/>
        <v>#DIV/0!</v>
      </c>
      <c r="J48" s="8"/>
      <c r="K48" s="5"/>
      <c r="L48" s="5"/>
      <c r="M48" s="5"/>
      <c r="N48" s="5"/>
      <c r="O48" s="5"/>
      <c r="P48" s="5"/>
    </row>
    <row r="49" spans="2:16" ht="15" customHeight="1" x14ac:dyDescent="0.25">
      <c r="B49" s="259"/>
      <c r="C49" s="231" t="s">
        <v>655</v>
      </c>
      <c r="D49" s="232"/>
      <c r="E49" s="233"/>
      <c r="F49" s="233"/>
      <c r="G49" s="233"/>
      <c r="H49" s="235">
        <f>H36</f>
        <v>0</v>
      </c>
      <c r="I49" s="230" t="e">
        <f t="shared" si="1"/>
        <v>#DIV/0!</v>
      </c>
      <c r="J49" s="8"/>
      <c r="K49" s="5"/>
      <c r="L49" s="5"/>
      <c r="M49" s="5"/>
      <c r="N49" s="5"/>
      <c r="O49" s="5"/>
      <c r="P49" s="5"/>
    </row>
    <row r="50" spans="2:16" ht="15" customHeight="1" x14ac:dyDescent="0.25">
      <c r="B50" s="259"/>
      <c r="C50" s="244" t="s">
        <v>650</v>
      </c>
      <c r="D50" s="245"/>
      <c r="E50" s="246"/>
      <c r="F50" s="247">
        <f>Specifikation!G811</f>
        <v>0.05</v>
      </c>
      <c r="G50" s="248"/>
      <c r="H50" s="249">
        <f>(H46+H47+H48+H49)*F50</f>
        <v>0</v>
      </c>
      <c r="I50" s="230" t="e">
        <f t="shared" si="1"/>
        <v>#DIV/0!</v>
      </c>
      <c r="J50" s="28"/>
      <c r="K50" s="45"/>
      <c r="L50" s="5"/>
      <c r="M50" s="5"/>
      <c r="N50" s="5"/>
      <c r="O50" s="5"/>
      <c r="P50" s="5"/>
    </row>
    <row r="51" spans="2:16" ht="15" customHeight="1" thickBot="1" x14ac:dyDescent="0.3">
      <c r="B51" s="259"/>
      <c r="C51" s="250" t="s">
        <v>651</v>
      </c>
      <c r="D51" s="246"/>
      <c r="E51" s="246"/>
      <c r="F51" s="251">
        <f>Specifikation!G812</f>
        <v>0.1</v>
      </c>
      <c r="G51" s="252"/>
      <c r="H51" s="249">
        <f>(H46+H47+H48+H49)*F51</f>
        <v>0</v>
      </c>
      <c r="I51" s="230" t="e">
        <f t="shared" si="1"/>
        <v>#DIV/0!</v>
      </c>
      <c r="J51" s="28"/>
      <c r="K51" s="5"/>
      <c r="L51" s="5"/>
      <c r="M51" s="5"/>
      <c r="N51" s="5"/>
      <c r="O51" s="5"/>
      <c r="P51" s="5"/>
    </row>
    <row r="52" spans="2:16" ht="15" customHeight="1" thickBot="1" x14ac:dyDescent="0.3">
      <c r="B52" s="259"/>
      <c r="C52" s="256" t="s">
        <v>652</v>
      </c>
      <c r="D52" s="119"/>
      <c r="E52" s="257"/>
      <c r="F52" s="257"/>
      <c r="G52" s="257"/>
      <c r="H52" s="258">
        <f>SUM(H46:H51)</f>
        <v>0</v>
      </c>
      <c r="I52" s="230" t="e">
        <f>SUM(I46:I51)</f>
        <v>#DIV/0!</v>
      </c>
      <c r="J52" s="8"/>
      <c r="K52" s="5"/>
      <c r="L52" s="5"/>
      <c r="M52" s="5"/>
      <c r="N52" s="5"/>
      <c r="O52" s="5"/>
      <c r="P52" s="5"/>
    </row>
    <row r="53" spans="2:16" ht="13.5" x14ac:dyDescent="0.25">
      <c r="B53" s="259"/>
      <c r="C53" s="107"/>
      <c r="D53" s="108"/>
      <c r="E53" s="120"/>
      <c r="F53" s="120"/>
      <c r="G53" s="120"/>
      <c r="H53" s="218"/>
      <c r="I53" s="225"/>
      <c r="J53" s="3"/>
      <c r="K53" s="5"/>
      <c r="L53" s="5"/>
      <c r="M53" s="5"/>
      <c r="N53" s="5"/>
      <c r="O53" s="5"/>
      <c r="P53" s="5"/>
    </row>
    <row r="54" spans="2:16" ht="13.5" x14ac:dyDescent="0.25">
      <c r="B54" s="215"/>
      <c r="C54" s="6"/>
      <c r="D54" s="8"/>
      <c r="E54" s="14"/>
      <c r="F54" s="14"/>
      <c r="G54" s="15"/>
      <c r="H54" s="16"/>
      <c r="I54" s="32"/>
      <c r="J54" s="16"/>
      <c r="K54" s="5"/>
      <c r="L54" s="5"/>
      <c r="M54" s="5"/>
      <c r="N54" s="5"/>
      <c r="O54" s="5"/>
      <c r="P54" s="5"/>
    </row>
    <row r="55" spans="2:16" ht="13.5" x14ac:dyDescent="0.25">
      <c r="B55" s="215"/>
      <c r="C55" s="6"/>
      <c r="D55" s="6"/>
      <c r="E55" s="2"/>
      <c r="F55" s="2"/>
      <c r="G55" s="2"/>
      <c r="H55" s="7"/>
      <c r="I55" s="33"/>
      <c r="J55" s="3"/>
      <c r="K55" s="5"/>
      <c r="L55" s="5"/>
      <c r="M55" s="5"/>
      <c r="N55" s="5"/>
      <c r="O55" s="5"/>
      <c r="P55" s="5"/>
    </row>
  </sheetData>
  <sheetProtection sheet="1"/>
  <mergeCells count="1">
    <mergeCell ref="F6:G6"/>
  </mergeCells>
  <phoneticPr fontId="0" type="noConversion"/>
  <pageMargins left="0.59055118110236227" right="0"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88F3-ECD3-4B45-9B4E-8A187ED61B5C}">
  <dimension ref="A1:T518"/>
  <sheetViews>
    <sheetView topLeftCell="B1" zoomScaleNormal="100" workbookViewId="0">
      <pane ySplit="8" topLeftCell="A9" activePane="bottomLeft" state="frozen"/>
      <selection pane="bottomLeft" activeCell="C7" sqref="C7"/>
    </sheetView>
  </sheetViews>
  <sheetFormatPr defaultColWidth="11.42578125" defaultRowHeight="12.75" x14ac:dyDescent="0.2"/>
  <cols>
    <col min="1" max="1" width="2.140625" style="49" customWidth="1"/>
    <col min="2" max="2" width="31.28515625" style="49" customWidth="1"/>
    <col min="3" max="3" width="15.42578125" style="49" customWidth="1"/>
    <col min="4" max="4" width="7.5703125" style="49" customWidth="1"/>
    <col min="5" max="5" width="2.140625" style="49" customWidth="1"/>
    <col min="6" max="6" width="9.85546875" style="49" customWidth="1"/>
    <col min="7" max="7" width="9.140625" style="49" customWidth="1"/>
    <col min="8" max="8" width="18.42578125" style="855" customWidth="1"/>
    <col min="9" max="9" width="12.7109375" style="855" customWidth="1"/>
    <col min="10" max="10" width="11.5703125" style="855" customWidth="1"/>
    <col min="11" max="14" width="11.42578125" style="49"/>
    <col min="15" max="15" width="11.42578125" style="657" hidden="1" customWidth="1"/>
    <col min="16" max="256" width="11.42578125" style="49"/>
    <col min="257" max="257" width="2.140625" style="49" customWidth="1"/>
    <col min="258" max="258" width="31.28515625" style="49" customWidth="1"/>
    <col min="259" max="259" width="15.42578125" style="49" customWidth="1"/>
    <col min="260" max="260" width="7.5703125" style="49" customWidth="1"/>
    <col min="261" max="261" width="2.140625" style="49" customWidth="1"/>
    <col min="262" max="262" width="9.85546875" style="49" customWidth="1"/>
    <col min="263" max="263" width="9.140625" style="49" customWidth="1"/>
    <col min="264" max="264" width="17.28515625" style="49" customWidth="1"/>
    <col min="265" max="265" width="12.7109375" style="49" customWidth="1"/>
    <col min="266" max="266" width="11.5703125" style="49" customWidth="1"/>
    <col min="267" max="270" width="11.42578125" style="49"/>
    <col min="271" max="271" width="0" style="49" hidden="1" customWidth="1"/>
    <col min="272" max="512" width="11.42578125" style="49"/>
    <col min="513" max="513" width="2.140625" style="49" customWidth="1"/>
    <col min="514" max="514" width="31.28515625" style="49" customWidth="1"/>
    <col min="515" max="515" width="15.42578125" style="49" customWidth="1"/>
    <col min="516" max="516" width="7.5703125" style="49" customWidth="1"/>
    <col min="517" max="517" width="2.140625" style="49" customWidth="1"/>
    <col min="518" max="518" width="9.85546875" style="49" customWidth="1"/>
    <col min="519" max="519" width="9.140625" style="49" customWidth="1"/>
    <col min="520" max="520" width="17.28515625" style="49" customWidth="1"/>
    <col min="521" max="521" width="12.7109375" style="49" customWidth="1"/>
    <col min="522" max="522" width="11.5703125" style="49" customWidth="1"/>
    <col min="523" max="526" width="11.42578125" style="49"/>
    <col min="527" max="527" width="0" style="49" hidden="1" customWidth="1"/>
    <col min="528" max="768" width="11.42578125" style="49"/>
    <col min="769" max="769" width="2.140625" style="49" customWidth="1"/>
    <col min="770" max="770" width="31.28515625" style="49" customWidth="1"/>
    <col min="771" max="771" width="15.42578125" style="49" customWidth="1"/>
    <col min="772" max="772" width="7.5703125" style="49" customWidth="1"/>
    <col min="773" max="773" width="2.140625" style="49" customWidth="1"/>
    <col min="774" max="774" width="9.85546875" style="49" customWidth="1"/>
    <col min="775" max="775" width="9.140625" style="49" customWidth="1"/>
    <col min="776" max="776" width="17.28515625" style="49" customWidth="1"/>
    <col min="777" max="777" width="12.7109375" style="49" customWidth="1"/>
    <col min="778" max="778" width="11.5703125" style="49" customWidth="1"/>
    <col min="779" max="782" width="11.42578125" style="49"/>
    <col min="783" max="783" width="0" style="49" hidden="1" customWidth="1"/>
    <col min="784" max="1024" width="11.42578125" style="49"/>
    <col min="1025" max="1025" width="2.140625" style="49" customWidth="1"/>
    <col min="1026" max="1026" width="31.28515625" style="49" customWidth="1"/>
    <col min="1027" max="1027" width="15.42578125" style="49" customWidth="1"/>
    <col min="1028" max="1028" width="7.5703125" style="49" customWidth="1"/>
    <col min="1029" max="1029" width="2.140625" style="49" customWidth="1"/>
    <col min="1030" max="1030" width="9.85546875" style="49" customWidth="1"/>
    <col min="1031" max="1031" width="9.140625" style="49" customWidth="1"/>
    <col min="1032" max="1032" width="17.28515625" style="49" customWidth="1"/>
    <col min="1033" max="1033" width="12.7109375" style="49" customWidth="1"/>
    <col min="1034" max="1034" width="11.5703125" style="49" customWidth="1"/>
    <col min="1035" max="1038" width="11.42578125" style="49"/>
    <col min="1039" max="1039" width="0" style="49" hidden="1" customWidth="1"/>
    <col min="1040" max="1280" width="11.42578125" style="49"/>
    <col min="1281" max="1281" width="2.140625" style="49" customWidth="1"/>
    <col min="1282" max="1282" width="31.28515625" style="49" customWidth="1"/>
    <col min="1283" max="1283" width="15.42578125" style="49" customWidth="1"/>
    <col min="1284" max="1284" width="7.5703125" style="49" customWidth="1"/>
    <col min="1285" max="1285" width="2.140625" style="49" customWidth="1"/>
    <col min="1286" max="1286" width="9.85546875" style="49" customWidth="1"/>
    <col min="1287" max="1287" width="9.140625" style="49" customWidth="1"/>
    <col min="1288" max="1288" width="17.28515625" style="49" customWidth="1"/>
    <col min="1289" max="1289" width="12.7109375" style="49" customWidth="1"/>
    <col min="1290" max="1290" width="11.5703125" style="49" customWidth="1"/>
    <col min="1291" max="1294" width="11.42578125" style="49"/>
    <col min="1295" max="1295" width="0" style="49" hidden="1" customWidth="1"/>
    <col min="1296" max="1536" width="11.42578125" style="49"/>
    <col min="1537" max="1537" width="2.140625" style="49" customWidth="1"/>
    <col min="1538" max="1538" width="31.28515625" style="49" customWidth="1"/>
    <col min="1539" max="1539" width="15.42578125" style="49" customWidth="1"/>
    <col min="1540" max="1540" width="7.5703125" style="49" customWidth="1"/>
    <col min="1541" max="1541" width="2.140625" style="49" customWidth="1"/>
    <col min="1542" max="1542" width="9.85546875" style="49" customWidth="1"/>
    <col min="1543" max="1543" width="9.140625" style="49" customWidth="1"/>
    <col min="1544" max="1544" width="17.28515625" style="49" customWidth="1"/>
    <col min="1545" max="1545" width="12.7109375" style="49" customWidth="1"/>
    <col min="1546" max="1546" width="11.5703125" style="49" customWidth="1"/>
    <col min="1547" max="1550" width="11.42578125" style="49"/>
    <col min="1551" max="1551" width="0" style="49" hidden="1" customWidth="1"/>
    <col min="1552" max="1792" width="11.42578125" style="49"/>
    <col min="1793" max="1793" width="2.140625" style="49" customWidth="1"/>
    <col min="1794" max="1794" width="31.28515625" style="49" customWidth="1"/>
    <col min="1795" max="1795" width="15.42578125" style="49" customWidth="1"/>
    <col min="1796" max="1796" width="7.5703125" style="49" customWidth="1"/>
    <col min="1797" max="1797" width="2.140625" style="49" customWidth="1"/>
    <col min="1798" max="1798" width="9.85546875" style="49" customWidth="1"/>
    <col min="1799" max="1799" width="9.140625" style="49" customWidth="1"/>
    <col min="1800" max="1800" width="17.28515625" style="49" customWidth="1"/>
    <col min="1801" max="1801" width="12.7109375" style="49" customWidth="1"/>
    <col min="1802" max="1802" width="11.5703125" style="49" customWidth="1"/>
    <col min="1803" max="1806" width="11.42578125" style="49"/>
    <col min="1807" max="1807" width="0" style="49" hidden="1" customWidth="1"/>
    <col min="1808" max="2048" width="11.42578125" style="49"/>
    <col min="2049" max="2049" width="2.140625" style="49" customWidth="1"/>
    <col min="2050" max="2050" width="31.28515625" style="49" customWidth="1"/>
    <col min="2051" max="2051" width="15.42578125" style="49" customWidth="1"/>
    <col min="2052" max="2052" width="7.5703125" style="49" customWidth="1"/>
    <col min="2053" max="2053" width="2.140625" style="49" customWidth="1"/>
    <col min="2054" max="2054" width="9.85546875" style="49" customWidth="1"/>
    <col min="2055" max="2055" width="9.140625" style="49" customWidth="1"/>
    <col min="2056" max="2056" width="17.28515625" style="49" customWidth="1"/>
    <col min="2057" max="2057" width="12.7109375" style="49" customWidth="1"/>
    <col min="2058" max="2058" width="11.5703125" style="49" customWidth="1"/>
    <col min="2059" max="2062" width="11.42578125" style="49"/>
    <col min="2063" max="2063" width="0" style="49" hidden="1" customWidth="1"/>
    <col min="2064" max="2304" width="11.42578125" style="49"/>
    <col min="2305" max="2305" width="2.140625" style="49" customWidth="1"/>
    <col min="2306" max="2306" width="31.28515625" style="49" customWidth="1"/>
    <col min="2307" max="2307" width="15.42578125" style="49" customWidth="1"/>
    <col min="2308" max="2308" width="7.5703125" style="49" customWidth="1"/>
    <col min="2309" max="2309" width="2.140625" style="49" customWidth="1"/>
    <col min="2310" max="2310" width="9.85546875" style="49" customWidth="1"/>
    <col min="2311" max="2311" width="9.140625" style="49" customWidth="1"/>
    <col min="2312" max="2312" width="17.28515625" style="49" customWidth="1"/>
    <col min="2313" max="2313" width="12.7109375" style="49" customWidth="1"/>
    <col min="2314" max="2314" width="11.5703125" style="49" customWidth="1"/>
    <col min="2315" max="2318" width="11.42578125" style="49"/>
    <col min="2319" max="2319" width="0" style="49" hidden="1" customWidth="1"/>
    <col min="2320" max="2560" width="11.42578125" style="49"/>
    <col min="2561" max="2561" width="2.140625" style="49" customWidth="1"/>
    <col min="2562" max="2562" width="31.28515625" style="49" customWidth="1"/>
    <col min="2563" max="2563" width="15.42578125" style="49" customWidth="1"/>
    <col min="2564" max="2564" width="7.5703125" style="49" customWidth="1"/>
    <col min="2565" max="2565" width="2.140625" style="49" customWidth="1"/>
    <col min="2566" max="2566" width="9.85546875" style="49" customWidth="1"/>
    <col min="2567" max="2567" width="9.140625" style="49" customWidth="1"/>
    <col min="2568" max="2568" width="17.28515625" style="49" customWidth="1"/>
    <col min="2569" max="2569" width="12.7109375" style="49" customWidth="1"/>
    <col min="2570" max="2570" width="11.5703125" style="49" customWidth="1"/>
    <col min="2571" max="2574" width="11.42578125" style="49"/>
    <col min="2575" max="2575" width="0" style="49" hidden="1" customWidth="1"/>
    <col min="2576" max="2816" width="11.42578125" style="49"/>
    <col min="2817" max="2817" width="2.140625" style="49" customWidth="1"/>
    <col min="2818" max="2818" width="31.28515625" style="49" customWidth="1"/>
    <col min="2819" max="2819" width="15.42578125" style="49" customWidth="1"/>
    <col min="2820" max="2820" width="7.5703125" style="49" customWidth="1"/>
    <col min="2821" max="2821" width="2.140625" style="49" customWidth="1"/>
    <col min="2822" max="2822" width="9.85546875" style="49" customWidth="1"/>
    <col min="2823" max="2823" width="9.140625" style="49" customWidth="1"/>
    <col min="2824" max="2824" width="17.28515625" style="49" customWidth="1"/>
    <col min="2825" max="2825" width="12.7109375" style="49" customWidth="1"/>
    <col min="2826" max="2826" width="11.5703125" style="49" customWidth="1"/>
    <col min="2827" max="2830" width="11.42578125" style="49"/>
    <col min="2831" max="2831" width="0" style="49" hidden="1" customWidth="1"/>
    <col min="2832" max="3072" width="11.42578125" style="49"/>
    <col min="3073" max="3073" width="2.140625" style="49" customWidth="1"/>
    <col min="3074" max="3074" width="31.28515625" style="49" customWidth="1"/>
    <col min="3075" max="3075" width="15.42578125" style="49" customWidth="1"/>
    <col min="3076" max="3076" width="7.5703125" style="49" customWidth="1"/>
    <col min="3077" max="3077" width="2.140625" style="49" customWidth="1"/>
    <col min="3078" max="3078" width="9.85546875" style="49" customWidth="1"/>
    <col min="3079" max="3079" width="9.140625" style="49" customWidth="1"/>
    <col min="3080" max="3080" width="17.28515625" style="49" customWidth="1"/>
    <col min="3081" max="3081" width="12.7109375" style="49" customWidth="1"/>
    <col min="3082" max="3082" width="11.5703125" style="49" customWidth="1"/>
    <col min="3083" max="3086" width="11.42578125" style="49"/>
    <col min="3087" max="3087" width="0" style="49" hidden="1" customWidth="1"/>
    <col min="3088" max="3328" width="11.42578125" style="49"/>
    <col min="3329" max="3329" width="2.140625" style="49" customWidth="1"/>
    <col min="3330" max="3330" width="31.28515625" style="49" customWidth="1"/>
    <col min="3331" max="3331" width="15.42578125" style="49" customWidth="1"/>
    <col min="3332" max="3332" width="7.5703125" style="49" customWidth="1"/>
    <col min="3333" max="3333" width="2.140625" style="49" customWidth="1"/>
    <col min="3334" max="3334" width="9.85546875" style="49" customWidth="1"/>
    <col min="3335" max="3335" width="9.140625" style="49" customWidth="1"/>
    <col min="3336" max="3336" width="17.28515625" style="49" customWidth="1"/>
    <col min="3337" max="3337" width="12.7109375" style="49" customWidth="1"/>
    <col min="3338" max="3338" width="11.5703125" style="49" customWidth="1"/>
    <col min="3339" max="3342" width="11.42578125" style="49"/>
    <col min="3343" max="3343" width="0" style="49" hidden="1" customWidth="1"/>
    <col min="3344" max="3584" width="11.42578125" style="49"/>
    <col min="3585" max="3585" width="2.140625" style="49" customWidth="1"/>
    <col min="3586" max="3586" width="31.28515625" style="49" customWidth="1"/>
    <col min="3587" max="3587" width="15.42578125" style="49" customWidth="1"/>
    <col min="3588" max="3588" width="7.5703125" style="49" customWidth="1"/>
    <col min="3589" max="3589" width="2.140625" style="49" customWidth="1"/>
    <col min="3590" max="3590" width="9.85546875" style="49" customWidth="1"/>
    <col min="3591" max="3591" width="9.140625" style="49" customWidth="1"/>
    <col min="3592" max="3592" width="17.28515625" style="49" customWidth="1"/>
    <col min="3593" max="3593" width="12.7109375" style="49" customWidth="1"/>
    <col min="3594" max="3594" width="11.5703125" style="49" customWidth="1"/>
    <col min="3595" max="3598" width="11.42578125" style="49"/>
    <col min="3599" max="3599" width="0" style="49" hidden="1" customWidth="1"/>
    <col min="3600" max="3840" width="11.42578125" style="49"/>
    <col min="3841" max="3841" width="2.140625" style="49" customWidth="1"/>
    <col min="3842" max="3842" width="31.28515625" style="49" customWidth="1"/>
    <col min="3843" max="3843" width="15.42578125" style="49" customWidth="1"/>
    <col min="3844" max="3844" width="7.5703125" style="49" customWidth="1"/>
    <col min="3845" max="3845" width="2.140625" style="49" customWidth="1"/>
    <col min="3846" max="3846" width="9.85546875" style="49" customWidth="1"/>
    <col min="3847" max="3847" width="9.140625" style="49" customWidth="1"/>
    <col min="3848" max="3848" width="17.28515625" style="49" customWidth="1"/>
    <col min="3849" max="3849" width="12.7109375" style="49" customWidth="1"/>
    <col min="3850" max="3850" width="11.5703125" style="49" customWidth="1"/>
    <col min="3851" max="3854" width="11.42578125" style="49"/>
    <col min="3855" max="3855" width="0" style="49" hidden="1" customWidth="1"/>
    <col min="3856" max="4096" width="11.42578125" style="49"/>
    <col min="4097" max="4097" width="2.140625" style="49" customWidth="1"/>
    <col min="4098" max="4098" width="31.28515625" style="49" customWidth="1"/>
    <col min="4099" max="4099" width="15.42578125" style="49" customWidth="1"/>
    <col min="4100" max="4100" width="7.5703125" style="49" customWidth="1"/>
    <col min="4101" max="4101" width="2.140625" style="49" customWidth="1"/>
    <col min="4102" max="4102" width="9.85546875" style="49" customWidth="1"/>
    <col min="4103" max="4103" width="9.140625" style="49" customWidth="1"/>
    <col min="4104" max="4104" width="17.28515625" style="49" customWidth="1"/>
    <col min="4105" max="4105" width="12.7109375" style="49" customWidth="1"/>
    <col min="4106" max="4106" width="11.5703125" style="49" customWidth="1"/>
    <col min="4107" max="4110" width="11.42578125" style="49"/>
    <col min="4111" max="4111" width="0" style="49" hidden="1" customWidth="1"/>
    <col min="4112" max="4352" width="11.42578125" style="49"/>
    <col min="4353" max="4353" width="2.140625" style="49" customWidth="1"/>
    <col min="4354" max="4354" width="31.28515625" style="49" customWidth="1"/>
    <col min="4355" max="4355" width="15.42578125" style="49" customWidth="1"/>
    <col min="4356" max="4356" width="7.5703125" style="49" customWidth="1"/>
    <col min="4357" max="4357" width="2.140625" style="49" customWidth="1"/>
    <col min="4358" max="4358" width="9.85546875" style="49" customWidth="1"/>
    <col min="4359" max="4359" width="9.140625" style="49" customWidth="1"/>
    <col min="4360" max="4360" width="17.28515625" style="49" customWidth="1"/>
    <col min="4361" max="4361" width="12.7109375" style="49" customWidth="1"/>
    <col min="4362" max="4362" width="11.5703125" style="49" customWidth="1"/>
    <col min="4363" max="4366" width="11.42578125" style="49"/>
    <col min="4367" max="4367" width="0" style="49" hidden="1" customWidth="1"/>
    <col min="4368" max="4608" width="11.42578125" style="49"/>
    <col min="4609" max="4609" width="2.140625" style="49" customWidth="1"/>
    <col min="4610" max="4610" width="31.28515625" style="49" customWidth="1"/>
    <col min="4611" max="4611" width="15.42578125" style="49" customWidth="1"/>
    <col min="4612" max="4612" width="7.5703125" style="49" customWidth="1"/>
    <col min="4613" max="4613" width="2.140625" style="49" customWidth="1"/>
    <col min="4614" max="4614" width="9.85546875" style="49" customWidth="1"/>
    <col min="4615" max="4615" width="9.140625" style="49" customWidth="1"/>
    <col min="4616" max="4616" width="17.28515625" style="49" customWidth="1"/>
    <col min="4617" max="4617" width="12.7109375" style="49" customWidth="1"/>
    <col min="4618" max="4618" width="11.5703125" style="49" customWidth="1"/>
    <col min="4619" max="4622" width="11.42578125" style="49"/>
    <col min="4623" max="4623" width="0" style="49" hidden="1" customWidth="1"/>
    <col min="4624" max="4864" width="11.42578125" style="49"/>
    <col min="4865" max="4865" width="2.140625" style="49" customWidth="1"/>
    <col min="4866" max="4866" width="31.28515625" style="49" customWidth="1"/>
    <col min="4867" max="4867" width="15.42578125" style="49" customWidth="1"/>
    <col min="4868" max="4868" width="7.5703125" style="49" customWidth="1"/>
    <col min="4869" max="4869" width="2.140625" style="49" customWidth="1"/>
    <col min="4870" max="4870" width="9.85546875" style="49" customWidth="1"/>
    <col min="4871" max="4871" width="9.140625" style="49" customWidth="1"/>
    <col min="4872" max="4872" width="17.28515625" style="49" customWidth="1"/>
    <col min="4873" max="4873" width="12.7109375" style="49" customWidth="1"/>
    <col min="4874" max="4874" width="11.5703125" style="49" customWidth="1"/>
    <col min="4875" max="4878" width="11.42578125" style="49"/>
    <col min="4879" max="4879" width="0" style="49" hidden="1" customWidth="1"/>
    <col min="4880" max="5120" width="11.42578125" style="49"/>
    <col min="5121" max="5121" width="2.140625" style="49" customWidth="1"/>
    <col min="5122" max="5122" width="31.28515625" style="49" customWidth="1"/>
    <col min="5123" max="5123" width="15.42578125" style="49" customWidth="1"/>
    <col min="5124" max="5124" width="7.5703125" style="49" customWidth="1"/>
    <col min="5125" max="5125" width="2.140625" style="49" customWidth="1"/>
    <col min="5126" max="5126" width="9.85546875" style="49" customWidth="1"/>
    <col min="5127" max="5127" width="9.140625" style="49" customWidth="1"/>
    <col min="5128" max="5128" width="17.28515625" style="49" customWidth="1"/>
    <col min="5129" max="5129" width="12.7109375" style="49" customWidth="1"/>
    <col min="5130" max="5130" width="11.5703125" style="49" customWidth="1"/>
    <col min="5131" max="5134" width="11.42578125" style="49"/>
    <col min="5135" max="5135" width="0" style="49" hidden="1" customWidth="1"/>
    <col min="5136" max="5376" width="11.42578125" style="49"/>
    <col min="5377" max="5377" width="2.140625" style="49" customWidth="1"/>
    <col min="5378" max="5378" width="31.28515625" style="49" customWidth="1"/>
    <col min="5379" max="5379" width="15.42578125" style="49" customWidth="1"/>
    <col min="5380" max="5380" width="7.5703125" style="49" customWidth="1"/>
    <col min="5381" max="5381" width="2.140625" style="49" customWidth="1"/>
    <col min="5382" max="5382" width="9.85546875" style="49" customWidth="1"/>
    <col min="5383" max="5383" width="9.140625" style="49" customWidth="1"/>
    <col min="5384" max="5384" width="17.28515625" style="49" customWidth="1"/>
    <col min="5385" max="5385" width="12.7109375" style="49" customWidth="1"/>
    <col min="5386" max="5386" width="11.5703125" style="49" customWidth="1"/>
    <col min="5387" max="5390" width="11.42578125" style="49"/>
    <col min="5391" max="5391" width="0" style="49" hidden="1" customWidth="1"/>
    <col min="5392" max="5632" width="11.42578125" style="49"/>
    <col min="5633" max="5633" width="2.140625" style="49" customWidth="1"/>
    <col min="5634" max="5634" width="31.28515625" style="49" customWidth="1"/>
    <col min="5635" max="5635" width="15.42578125" style="49" customWidth="1"/>
    <col min="5636" max="5636" width="7.5703125" style="49" customWidth="1"/>
    <col min="5637" max="5637" width="2.140625" style="49" customWidth="1"/>
    <col min="5638" max="5638" width="9.85546875" style="49" customWidth="1"/>
    <col min="5639" max="5639" width="9.140625" style="49" customWidth="1"/>
    <col min="5640" max="5640" width="17.28515625" style="49" customWidth="1"/>
    <col min="5641" max="5641" width="12.7109375" style="49" customWidth="1"/>
    <col min="5642" max="5642" width="11.5703125" style="49" customWidth="1"/>
    <col min="5643" max="5646" width="11.42578125" style="49"/>
    <col min="5647" max="5647" width="0" style="49" hidden="1" customWidth="1"/>
    <col min="5648" max="5888" width="11.42578125" style="49"/>
    <col min="5889" max="5889" width="2.140625" style="49" customWidth="1"/>
    <col min="5890" max="5890" width="31.28515625" style="49" customWidth="1"/>
    <col min="5891" max="5891" width="15.42578125" style="49" customWidth="1"/>
    <col min="5892" max="5892" width="7.5703125" style="49" customWidth="1"/>
    <col min="5893" max="5893" width="2.140625" style="49" customWidth="1"/>
    <col min="5894" max="5894" width="9.85546875" style="49" customWidth="1"/>
    <col min="5895" max="5895" width="9.140625" style="49" customWidth="1"/>
    <col min="5896" max="5896" width="17.28515625" style="49" customWidth="1"/>
    <col min="5897" max="5897" width="12.7109375" style="49" customWidth="1"/>
    <col min="5898" max="5898" width="11.5703125" style="49" customWidth="1"/>
    <col min="5899" max="5902" width="11.42578125" style="49"/>
    <col min="5903" max="5903" width="0" style="49" hidden="1" customWidth="1"/>
    <col min="5904" max="6144" width="11.42578125" style="49"/>
    <col min="6145" max="6145" width="2.140625" style="49" customWidth="1"/>
    <col min="6146" max="6146" width="31.28515625" style="49" customWidth="1"/>
    <col min="6147" max="6147" width="15.42578125" style="49" customWidth="1"/>
    <col min="6148" max="6148" width="7.5703125" style="49" customWidth="1"/>
    <col min="6149" max="6149" width="2.140625" style="49" customWidth="1"/>
    <col min="6150" max="6150" width="9.85546875" style="49" customWidth="1"/>
    <col min="6151" max="6151" width="9.140625" style="49" customWidth="1"/>
    <col min="6152" max="6152" width="17.28515625" style="49" customWidth="1"/>
    <col min="6153" max="6153" width="12.7109375" style="49" customWidth="1"/>
    <col min="6154" max="6154" width="11.5703125" style="49" customWidth="1"/>
    <col min="6155" max="6158" width="11.42578125" style="49"/>
    <col min="6159" max="6159" width="0" style="49" hidden="1" customWidth="1"/>
    <col min="6160" max="6400" width="11.42578125" style="49"/>
    <col min="6401" max="6401" width="2.140625" style="49" customWidth="1"/>
    <col min="6402" max="6402" width="31.28515625" style="49" customWidth="1"/>
    <col min="6403" max="6403" width="15.42578125" style="49" customWidth="1"/>
    <col min="6404" max="6404" width="7.5703125" style="49" customWidth="1"/>
    <col min="6405" max="6405" width="2.140625" style="49" customWidth="1"/>
    <col min="6406" max="6406" width="9.85546875" style="49" customWidth="1"/>
    <col min="6407" max="6407" width="9.140625" style="49" customWidth="1"/>
    <col min="6408" max="6408" width="17.28515625" style="49" customWidth="1"/>
    <col min="6409" max="6409" width="12.7109375" style="49" customWidth="1"/>
    <col min="6410" max="6410" width="11.5703125" style="49" customWidth="1"/>
    <col min="6411" max="6414" width="11.42578125" style="49"/>
    <col min="6415" max="6415" width="0" style="49" hidden="1" customWidth="1"/>
    <col min="6416" max="6656" width="11.42578125" style="49"/>
    <col min="6657" max="6657" width="2.140625" style="49" customWidth="1"/>
    <col min="6658" max="6658" width="31.28515625" style="49" customWidth="1"/>
    <col min="6659" max="6659" width="15.42578125" style="49" customWidth="1"/>
    <col min="6660" max="6660" width="7.5703125" style="49" customWidth="1"/>
    <col min="6661" max="6661" width="2.140625" style="49" customWidth="1"/>
    <col min="6662" max="6662" width="9.85546875" style="49" customWidth="1"/>
    <col min="6663" max="6663" width="9.140625" style="49" customWidth="1"/>
    <col min="6664" max="6664" width="17.28515625" style="49" customWidth="1"/>
    <col min="6665" max="6665" width="12.7109375" style="49" customWidth="1"/>
    <col min="6666" max="6666" width="11.5703125" style="49" customWidth="1"/>
    <col min="6667" max="6670" width="11.42578125" style="49"/>
    <col min="6671" max="6671" width="0" style="49" hidden="1" customWidth="1"/>
    <col min="6672" max="6912" width="11.42578125" style="49"/>
    <col min="6913" max="6913" width="2.140625" style="49" customWidth="1"/>
    <col min="6914" max="6914" width="31.28515625" style="49" customWidth="1"/>
    <col min="6915" max="6915" width="15.42578125" style="49" customWidth="1"/>
    <col min="6916" max="6916" width="7.5703125" style="49" customWidth="1"/>
    <col min="6917" max="6917" width="2.140625" style="49" customWidth="1"/>
    <col min="6918" max="6918" width="9.85546875" style="49" customWidth="1"/>
    <col min="6919" max="6919" width="9.140625" style="49" customWidth="1"/>
    <col min="6920" max="6920" width="17.28515625" style="49" customWidth="1"/>
    <col min="6921" max="6921" width="12.7109375" style="49" customWidth="1"/>
    <col min="6922" max="6922" width="11.5703125" style="49" customWidth="1"/>
    <col min="6923" max="6926" width="11.42578125" style="49"/>
    <col min="6927" max="6927" width="0" style="49" hidden="1" customWidth="1"/>
    <col min="6928" max="7168" width="11.42578125" style="49"/>
    <col min="7169" max="7169" width="2.140625" style="49" customWidth="1"/>
    <col min="7170" max="7170" width="31.28515625" style="49" customWidth="1"/>
    <col min="7171" max="7171" width="15.42578125" style="49" customWidth="1"/>
    <col min="7172" max="7172" width="7.5703125" style="49" customWidth="1"/>
    <col min="7173" max="7173" width="2.140625" style="49" customWidth="1"/>
    <col min="7174" max="7174" width="9.85546875" style="49" customWidth="1"/>
    <col min="7175" max="7175" width="9.140625" style="49" customWidth="1"/>
    <col min="7176" max="7176" width="17.28515625" style="49" customWidth="1"/>
    <col min="7177" max="7177" width="12.7109375" style="49" customWidth="1"/>
    <col min="7178" max="7178" width="11.5703125" style="49" customWidth="1"/>
    <col min="7179" max="7182" width="11.42578125" style="49"/>
    <col min="7183" max="7183" width="0" style="49" hidden="1" customWidth="1"/>
    <col min="7184" max="7424" width="11.42578125" style="49"/>
    <col min="7425" max="7425" width="2.140625" style="49" customWidth="1"/>
    <col min="7426" max="7426" width="31.28515625" style="49" customWidth="1"/>
    <col min="7427" max="7427" width="15.42578125" style="49" customWidth="1"/>
    <col min="7428" max="7428" width="7.5703125" style="49" customWidth="1"/>
    <col min="7429" max="7429" width="2.140625" style="49" customWidth="1"/>
    <col min="7430" max="7430" width="9.85546875" style="49" customWidth="1"/>
    <col min="7431" max="7431" width="9.140625" style="49" customWidth="1"/>
    <col min="7432" max="7432" width="17.28515625" style="49" customWidth="1"/>
    <col min="7433" max="7433" width="12.7109375" style="49" customWidth="1"/>
    <col min="7434" max="7434" width="11.5703125" style="49" customWidth="1"/>
    <col min="7435" max="7438" width="11.42578125" style="49"/>
    <col min="7439" max="7439" width="0" style="49" hidden="1" customWidth="1"/>
    <col min="7440" max="7680" width="11.42578125" style="49"/>
    <col min="7681" max="7681" width="2.140625" style="49" customWidth="1"/>
    <col min="7682" max="7682" width="31.28515625" style="49" customWidth="1"/>
    <col min="7683" max="7683" width="15.42578125" style="49" customWidth="1"/>
    <col min="7684" max="7684" width="7.5703125" style="49" customWidth="1"/>
    <col min="7685" max="7685" width="2.140625" style="49" customWidth="1"/>
    <col min="7686" max="7686" width="9.85546875" style="49" customWidth="1"/>
    <col min="7687" max="7687" width="9.140625" style="49" customWidth="1"/>
    <col min="7688" max="7688" width="17.28515625" style="49" customWidth="1"/>
    <col min="7689" max="7689" width="12.7109375" style="49" customWidth="1"/>
    <col min="7690" max="7690" width="11.5703125" style="49" customWidth="1"/>
    <col min="7691" max="7694" width="11.42578125" style="49"/>
    <col min="7695" max="7695" width="0" style="49" hidden="1" customWidth="1"/>
    <col min="7696" max="7936" width="11.42578125" style="49"/>
    <col min="7937" max="7937" width="2.140625" style="49" customWidth="1"/>
    <col min="7938" max="7938" width="31.28515625" style="49" customWidth="1"/>
    <col min="7939" max="7939" width="15.42578125" style="49" customWidth="1"/>
    <col min="7940" max="7940" width="7.5703125" style="49" customWidth="1"/>
    <col min="7941" max="7941" width="2.140625" style="49" customWidth="1"/>
    <col min="7942" max="7942" width="9.85546875" style="49" customWidth="1"/>
    <col min="7943" max="7943" width="9.140625" style="49" customWidth="1"/>
    <col min="7944" max="7944" width="17.28515625" style="49" customWidth="1"/>
    <col min="7945" max="7945" width="12.7109375" style="49" customWidth="1"/>
    <col min="7946" max="7946" width="11.5703125" style="49" customWidth="1"/>
    <col min="7947" max="7950" width="11.42578125" style="49"/>
    <col min="7951" max="7951" width="0" style="49" hidden="1" customWidth="1"/>
    <col min="7952" max="8192" width="11.42578125" style="49"/>
    <col min="8193" max="8193" width="2.140625" style="49" customWidth="1"/>
    <col min="8194" max="8194" width="31.28515625" style="49" customWidth="1"/>
    <col min="8195" max="8195" width="15.42578125" style="49" customWidth="1"/>
    <col min="8196" max="8196" width="7.5703125" style="49" customWidth="1"/>
    <col min="8197" max="8197" width="2.140625" style="49" customWidth="1"/>
    <col min="8198" max="8198" width="9.85546875" style="49" customWidth="1"/>
    <col min="8199" max="8199" width="9.140625" style="49" customWidth="1"/>
    <col min="8200" max="8200" width="17.28515625" style="49" customWidth="1"/>
    <col min="8201" max="8201" width="12.7109375" style="49" customWidth="1"/>
    <col min="8202" max="8202" width="11.5703125" style="49" customWidth="1"/>
    <col min="8203" max="8206" width="11.42578125" style="49"/>
    <col min="8207" max="8207" width="0" style="49" hidden="1" customWidth="1"/>
    <col min="8208" max="8448" width="11.42578125" style="49"/>
    <col min="8449" max="8449" width="2.140625" style="49" customWidth="1"/>
    <col min="8450" max="8450" width="31.28515625" style="49" customWidth="1"/>
    <col min="8451" max="8451" width="15.42578125" style="49" customWidth="1"/>
    <col min="8452" max="8452" width="7.5703125" style="49" customWidth="1"/>
    <col min="8453" max="8453" width="2.140625" style="49" customWidth="1"/>
    <col min="8454" max="8454" width="9.85546875" style="49" customWidth="1"/>
    <col min="8455" max="8455" width="9.140625" style="49" customWidth="1"/>
    <col min="8456" max="8456" width="17.28515625" style="49" customWidth="1"/>
    <col min="8457" max="8457" width="12.7109375" style="49" customWidth="1"/>
    <col min="8458" max="8458" width="11.5703125" style="49" customWidth="1"/>
    <col min="8459" max="8462" width="11.42578125" style="49"/>
    <col min="8463" max="8463" width="0" style="49" hidden="1" customWidth="1"/>
    <col min="8464" max="8704" width="11.42578125" style="49"/>
    <col min="8705" max="8705" width="2.140625" style="49" customWidth="1"/>
    <col min="8706" max="8706" width="31.28515625" style="49" customWidth="1"/>
    <col min="8707" max="8707" width="15.42578125" style="49" customWidth="1"/>
    <col min="8708" max="8708" width="7.5703125" style="49" customWidth="1"/>
    <col min="8709" max="8709" width="2.140625" style="49" customWidth="1"/>
    <col min="8710" max="8710" width="9.85546875" style="49" customWidth="1"/>
    <col min="8711" max="8711" width="9.140625" style="49" customWidth="1"/>
    <col min="8712" max="8712" width="17.28515625" style="49" customWidth="1"/>
    <col min="8713" max="8713" width="12.7109375" style="49" customWidth="1"/>
    <col min="8714" max="8714" width="11.5703125" style="49" customWidth="1"/>
    <col min="8715" max="8718" width="11.42578125" style="49"/>
    <col min="8719" max="8719" width="0" style="49" hidden="1" customWidth="1"/>
    <col min="8720" max="8960" width="11.42578125" style="49"/>
    <col min="8961" max="8961" width="2.140625" style="49" customWidth="1"/>
    <col min="8962" max="8962" width="31.28515625" style="49" customWidth="1"/>
    <col min="8963" max="8963" width="15.42578125" style="49" customWidth="1"/>
    <col min="8964" max="8964" width="7.5703125" style="49" customWidth="1"/>
    <col min="8965" max="8965" width="2.140625" style="49" customWidth="1"/>
    <col min="8966" max="8966" width="9.85546875" style="49" customWidth="1"/>
    <col min="8967" max="8967" width="9.140625" style="49" customWidth="1"/>
    <col min="8968" max="8968" width="17.28515625" style="49" customWidth="1"/>
    <col min="8969" max="8969" width="12.7109375" style="49" customWidth="1"/>
    <col min="8970" max="8970" width="11.5703125" style="49" customWidth="1"/>
    <col min="8971" max="8974" width="11.42578125" style="49"/>
    <col min="8975" max="8975" width="0" style="49" hidden="1" customWidth="1"/>
    <col min="8976" max="9216" width="11.42578125" style="49"/>
    <col min="9217" max="9217" width="2.140625" style="49" customWidth="1"/>
    <col min="9218" max="9218" width="31.28515625" style="49" customWidth="1"/>
    <col min="9219" max="9219" width="15.42578125" style="49" customWidth="1"/>
    <col min="9220" max="9220" width="7.5703125" style="49" customWidth="1"/>
    <col min="9221" max="9221" width="2.140625" style="49" customWidth="1"/>
    <col min="9222" max="9222" width="9.85546875" style="49" customWidth="1"/>
    <col min="9223" max="9223" width="9.140625" style="49" customWidth="1"/>
    <col min="9224" max="9224" width="17.28515625" style="49" customWidth="1"/>
    <col min="9225" max="9225" width="12.7109375" style="49" customWidth="1"/>
    <col min="9226" max="9226" width="11.5703125" style="49" customWidth="1"/>
    <col min="9227" max="9230" width="11.42578125" style="49"/>
    <col min="9231" max="9231" width="0" style="49" hidden="1" customWidth="1"/>
    <col min="9232" max="9472" width="11.42578125" style="49"/>
    <col min="9473" max="9473" width="2.140625" style="49" customWidth="1"/>
    <col min="9474" max="9474" width="31.28515625" style="49" customWidth="1"/>
    <col min="9475" max="9475" width="15.42578125" style="49" customWidth="1"/>
    <col min="9476" max="9476" width="7.5703125" style="49" customWidth="1"/>
    <col min="9477" max="9477" width="2.140625" style="49" customWidth="1"/>
    <col min="9478" max="9478" width="9.85546875" style="49" customWidth="1"/>
    <col min="9479" max="9479" width="9.140625" style="49" customWidth="1"/>
    <col min="9480" max="9480" width="17.28515625" style="49" customWidth="1"/>
    <col min="9481" max="9481" width="12.7109375" style="49" customWidth="1"/>
    <col min="9482" max="9482" width="11.5703125" style="49" customWidth="1"/>
    <col min="9483" max="9486" width="11.42578125" style="49"/>
    <col min="9487" max="9487" width="0" style="49" hidden="1" customWidth="1"/>
    <col min="9488" max="9728" width="11.42578125" style="49"/>
    <col min="9729" max="9729" width="2.140625" style="49" customWidth="1"/>
    <col min="9730" max="9730" width="31.28515625" style="49" customWidth="1"/>
    <col min="9731" max="9731" width="15.42578125" style="49" customWidth="1"/>
    <col min="9732" max="9732" width="7.5703125" style="49" customWidth="1"/>
    <col min="9733" max="9733" width="2.140625" style="49" customWidth="1"/>
    <col min="9734" max="9734" width="9.85546875" style="49" customWidth="1"/>
    <col min="9735" max="9735" width="9.140625" style="49" customWidth="1"/>
    <col min="9736" max="9736" width="17.28515625" style="49" customWidth="1"/>
    <col min="9737" max="9737" width="12.7109375" style="49" customWidth="1"/>
    <col min="9738" max="9738" width="11.5703125" style="49" customWidth="1"/>
    <col min="9739" max="9742" width="11.42578125" style="49"/>
    <col min="9743" max="9743" width="0" style="49" hidden="1" customWidth="1"/>
    <col min="9744" max="9984" width="11.42578125" style="49"/>
    <col min="9985" max="9985" width="2.140625" style="49" customWidth="1"/>
    <col min="9986" max="9986" width="31.28515625" style="49" customWidth="1"/>
    <col min="9987" max="9987" width="15.42578125" style="49" customWidth="1"/>
    <col min="9988" max="9988" width="7.5703125" style="49" customWidth="1"/>
    <col min="9989" max="9989" width="2.140625" style="49" customWidth="1"/>
    <col min="9990" max="9990" width="9.85546875" style="49" customWidth="1"/>
    <col min="9991" max="9991" width="9.140625" style="49" customWidth="1"/>
    <col min="9992" max="9992" width="17.28515625" style="49" customWidth="1"/>
    <col min="9993" max="9993" width="12.7109375" style="49" customWidth="1"/>
    <col min="9994" max="9994" width="11.5703125" style="49" customWidth="1"/>
    <col min="9995" max="9998" width="11.42578125" style="49"/>
    <col min="9999" max="9999" width="0" style="49" hidden="1" customWidth="1"/>
    <col min="10000" max="10240" width="11.42578125" style="49"/>
    <col min="10241" max="10241" width="2.140625" style="49" customWidth="1"/>
    <col min="10242" max="10242" width="31.28515625" style="49" customWidth="1"/>
    <col min="10243" max="10243" width="15.42578125" style="49" customWidth="1"/>
    <col min="10244" max="10244" width="7.5703125" style="49" customWidth="1"/>
    <col min="10245" max="10245" width="2.140625" style="49" customWidth="1"/>
    <col min="10246" max="10246" width="9.85546875" style="49" customWidth="1"/>
    <col min="10247" max="10247" width="9.140625" style="49" customWidth="1"/>
    <col min="10248" max="10248" width="17.28515625" style="49" customWidth="1"/>
    <col min="10249" max="10249" width="12.7109375" style="49" customWidth="1"/>
    <col min="10250" max="10250" width="11.5703125" style="49" customWidth="1"/>
    <col min="10251" max="10254" width="11.42578125" style="49"/>
    <col min="10255" max="10255" width="0" style="49" hidden="1" customWidth="1"/>
    <col min="10256" max="10496" width="11.42578125" style="49"/>
    <col min="10497" max="10497" width="2.140625" style="49" customWidth="1"/>
    <col min="10498" max="10498" width="31.28515625" style="49" customWidth="1"/>
    <col min="10499" max="10499" width="15.42578125" style="49" customWidth="1"/>
    <col min="10500" max="10500" width="7.5703125" style="49" customWidth="1"/>
    <col min="10501" max="10501" width="2.140625" style="49" customWidth="1"/>
    <col min="10502" max="10502" width="9.85546875" style="49" customWidth="1"/>
    <col min="10503" max="10503" width="9.140625" style="49" customWidth="1"/>
    <col min="10504" max="10504" width="17.28515625" style="49" customWidth="1"/>
    <col min="10505" max="10505" width="12.7109375" style="49" customWidth="1"/>
    <col min="10506" max="10506" width="11.5703125" style="49" customWidth="1"/>
    <col min="10507" max="10510" width="11.42578125" style="49"/>
    <col min="10511" max="10511" width="0" style="49" hidden="1" customWidth="1"/>
    <col min="10512" max="10752" width="11.42578125" style="49"/>
    <col min="10753" max="10753" width="2.140625" style="49" customWidth="1"/>
    <col min="10754" max="10754" width="31.28515625" style="49" customWidth="1"/>
    <col min="10755" max="10755" width="15.42578125" style="49" customWidth="1"/>
    <col min="10756" max="10756" width="7.5703125" style="49" customWidth="1"/>
    <col min="10757" max="10757" width="2.140625" style="49" customWidth="1"/>
    <col min="10758" max="10758" width="9.85546875" style="49" customWidth="1"/>
    <col min="10759" max="10759" width="9.140625" style="49" customWidth="1"/>
    <col min="10760" max="10760" width="17.28515625" style="49" customWidth="1"/>
    <col min="10761" max="10761" width="12.7109375" style="49" customWidth="1"/>
    <col min="10762" max="10762" width="11.5703125" style="49" customWidth="1"/>
    <col min="10763" max="10766" width="11.42578125" style="49"/>
    <col min="10767" max="10767" width="0" style="49" hidden="1" customWidth="1"/>
    <col min="10768" max="11008" width="11.42578125" style="49"/>
    <col min="11009" max="11009" width="2.140625" style="49" customWidth="1"/>
    <col min="11010" max="11010" width="31.28515625" style="49" customWidth="1"/>
    <col min="11011" max="11011" width="15.42578125" style="49" customWidth="1"/>
    <col min="11012" max="11012" width="7.5703125" style="49" customWidth="1"/>
    <col min="11013" max="11013" width="2.140625" style="49" customWidth="1"/>
    <col min="11014" max="11014" width="9.85546875" style="49" customWidth="1"/>
    <col min="11015" max="11015" width="9.140625" style="49" customWidth="1"/>
    <col min="11016" max="11016" width="17.28515625" style="49" customWidth="1"/>
    <col min="11017" max="11017" width="12.7109375" style="49" customWidth="1"/>
    <col min="11018" max="11018" width="11.5703125" style="49" customWidth="1"/>
    <col min="11019" max="11022" width="11.42578125" style="49"/>
    <col min="11023" max="11023" width="0" style="49" hidden="1" customWidth="1"/>
    <col min="11024" max="11264" width="11.42578125" style="49"/>
    <col min="11265" max="11265" width="2.140625" style="49" customWidth="1"/>
    <col min="11266" max="11266" width="31.28515625" style="49" customWidth="1"/>
    <col min="11267" max="11267" width="15.42578125" style="49" customWidth="1"/>
    <col min="11268" max="11268" width="7.5703125" style="49" customWidth="1"/>
    <col min="11269" max="11269" width="2.140625" style="49" customWidth="1"/>
    <col min="11270" max="11270" width="9.85546875" style="49" customWidth="1"/>
    <col min="11271" max="11271" width="9.140625" style="49" customWidth="1"/>
    <col min="11272" max="11272" width="17.28515625" style="49" customWidth="1"/>
    <col min="11273" max="11273" width="12.7109375" style="49" customWidth="1"/>
    <col min="11274" max="11274" width="11.5703125" style="49" customWidth="1"/>
    <col min="11275" max="11278" width="11.42578125" style="49"/>
    <col min="11279" max="11279" width="0" style="49" hidden="1" customWidth="1"/>
    <col min="11280" max="11520" width="11.42578125" style="49"/>
    <col min="11521" max="11521" width="2.140625" style="49" customWidth="1"/>
    <col min="11522" max="11522" width="31.28515625" style="49" customWidth="1"/>
    <col min="11523" max="11523" width="15.42578125" style="49" customWidth="1"/>
    <col min="11524" max="11524" width="7.5703125" style="49" customWidth="1"/>
    <col min="11525" max="11525" width="2.140625" style="49" customWidth="1"/>
    <col min="11526" max="11526" width="9.85546875" style="49" customWidth="1"/>
    <col min="11527" max="11527" width="9.140625" style="49" customWidth="1"/>
    <col min="11528" max="11528" width="17.28515625" style="49" customWidth="1"/>
    <col min="11529" max="11529" width="12.7109375" style="49" customWidth="1"/>
    <col min="11530" max="11530" width="11.5703125" style="49" customWidth="1"/>
    <col min="11531" max="11534" width="11.42578125" style="49"/>
    <col min="11535" max="11535" width="0" style="49" hidden="1" customWidth="1"/>
    <col min="11536" max="11776" width="11.42578125" style="49"/>
    <col min="11777" max="11777" width="2.140625" style="49" customWidth="1"/>
    <col min="11778" max="11778" width="31.28515625" style="49" customWidth="1"/>
    <col min="11779" max="11779" width="15.42578125" style="49" customWidth="1"/>
    <col min="11780" max="11780" width="7.5703125" style="49" customWidth="1"/>
    <col min="11781" max="11781" width="2.140625" style="49" customWidth="1"/>
    <col min="11782" max="11782" width="9.85546875" style="49" customWidth="1"/>
    <col min="11783" max="11783" width="9.140625" style="49" customWidth="1"/>
    <col min="11784" max="11784" width="17.28515625" style="49" customWidth="1"/>
    <col min="11785" max="11785" width="12.7109375" style="49" customWidth="1"/>
    <col min="11786" max="11786" width="11.5703125" style="49" customWidth="1"/>
    <col min="11787" max="11790" width="11.42578125" style="49"/>
    <col min="11791" max="11791" width="0" style="49" hidden="1" customWidth="1"/>
    <col min="11792" max="12032" width="11.42578125" style="49"/>
    <col min="12033" max="12033" width="2.140625" style="49" customWidth="1"/>
    <col min="12034" max="12034" width="31.28515625" style="49" customWidth="1"/>
    <col min="12035" max="12035" width="15.42578125" style="49" customWidth="1"/>
    <col min="12036" max="12036" width="7.5703125" style="49" customWidth="1"/>
    <col min="12037" max="12037" width="2.140625" style="49" customWidth="1"/>
    <col min="12038" max="12038" width="9.85546875" style="49" customWidth="1"/>
    <col min="12039" max="12039" width="9.140625" style="49" customWidth="1"/>
    <col min="12040" max="12040" width="17.28515625" style="49" customWidth="1"/>
    <col min="12041" max="12041" width="12.7109375" style="49" customWidth="1"/>
    <col min="12042" max="12042" width="11.5703125" style="49" customWidth="1"/>
    <col min="12043" max="12046" width="11.42578125" style="49"/>
    <col min="12047" max="12047" width="0" style="49" hidden="1" customWidth="1"/>
    <col min="12048" max="12288" width="11.42578125" style="49"/>
    <col min="12289" max="12289" width="2.140625" style="49" customWidth="1"/>
    <col min="12290" max="12290" width="31.28515625" style="49" customWidth="1"/>
    <col min="12291" max="12291" width="15.42578125" style="49" customWidth="1"/>
    <col min="12292" max="12292" width="7.5703125" style="49" customWidth="1"/>
    <col min="12293" max="12293" width="2.140625" style="49" customWidth="1"/>
    <col min="12294" max="12294" width="9.85546875" style="49" customWidth="1"/>
    <col min="12295" max="12295" width="9.140625" style="49" customWidth="1"/>
    <col min="12296" max="12296" width="17.28515625" style="49" customWidth="1"/>
    <col min="12297" max="12297" width="12.7109375" style="49" customWidth="1"/>
    <col min="12298" max="12298" width="11.5703125" style="49" customWidth="1"/>
    <col min="12299" max="12302" width="11.42578125" style="49"/>
    <col min="12303" max="12303" width="0" style="49" hidden="1" customWidth="1"/>
    <col min="12304" max="12544" width="11.42578125" style="49"/>
    <col min="12545" max="12545" width="2.140625" style="49" customWidth="1"/>
    <col min="12546" max="12546" width="31.28515625" style="49" customWidth="1"/>
    <col min="12547" max="12547" width="15.42578125" style="49" customWidth="1"/>
    <col min="12548" max="12548" width="7.5703125" style="49" customWidth="1"/>
    <col min="12549" max="12549" width="2.140625" style="49" customWidth="1"/>
    <col min="12550" max="12550" width="9.85546875" style="49" customWidth="1"/>
    <col min="12551" max="12551" width="9.140625" style="49" customWidth="1"/>
    <col min="12552" max="12552" width="17.28515625" style="49" customWidth="1"/>
    <col min="12553" max="12553" width="12.7109375" style="49" customWidth="1"/>
    <col min="12554" max="12554" width="11.5703125" style="49" customWidth="1"/>
    <col min="12555" max="12558" width="11.42578125" style="49"/>
    <col min="12559" max="12559" width="0" style="49" hidden="1" customWidth="1"/>
    <col min="12560" max="12800" width="11.42578125" style="49"/>
    <col min="12801" max="12801" width="2.140625" style="49" customWidth="1"/>
    <col min="12802" max="12802" width="31.28515625" style="49" customWidth="1"/>
    <col min="12803" max="12803" width="15.42578125" style="49" customWidth="1"/>
    <col min="12804" max="12804" width="7.5703125" style="49" customWidth="1"/>
    <col min="12805" max="12805" width="2.140625" style="49" customWidth="1"/>
    <col min="12806" max="12806" width="9.85546875" style="49" customWidth="1"/>
    <col min="12807" max="12807" width="9.140625" style="49" customWidth="1"/>
    <col min="12808" max="12808" width="17.28515625" style="49" customWidth="1"/>
    <col min="12809" max="12809" width="12.7109375" style="49" customWidth="1"/>
    <col min="12810" max="12810" width="11.5703125" style="49" customWidth="1"/>
    <col min="12811" max="12814" width="11.42578125" style="49"/>
    <col min="12815" max="12815" width="0" style="49" hidden="1" customWidth="1"/>
    <col min="12816" max="13056" width="11.42578125" style="49"/>
    <col min="13057" max="13057" width="2.140625" style="49" customWidth="1"/>
    <col min="13058" max="13058" width="31.28515625" style="49" customWidth="1"/>
    <col min="13059" max="13059" width="15.42578125" style="49" customWidth="1"/>
    <col min="13060" max="13060" width="7.5703125" style="49" customWidth="1"/>
    <col min="13061" max="13061" width="2.140625" style="49" customWidth="1"/>
    <col min="13062" max="13062" width="9.85546875" style="49" customWidth="1"/>
    <col min="13063" max="13063" width="9.140625" style="49" customWidth="1"/>
    <col min="13064" max="13064" width="17.28515625" style="49" customWidth="1"/>
    <col min="13065" max="13065" width="12.7109375" style="49" customWidth="1"/>
    <col min="13066" max="13066" width="11.5703125" style="49" customWidth="1"/>
    <col min="13067" max="13070" width="11.42578125" style="49"/>
    <col min="13071" max="13071" width="0" style="49" hidden="1" customWidth="1"/>
    <col min="13072" max="13312" width="11.42578125" style="49"/>
    <col min="13313" max="13313" width="2.140625" style="49" customWidth="1"/>
    <col min="13314" max="13314" width="31.28515625" style="49" customWidth="1"/>
    <col min="13315" max="13315" width="15.42578125" style="49" customWidth="1"/>
    <col min="13316" max="13316" width="7.5703125" style="49" customWidth="1"/>
    <col min="13317" max="13317" width="2.140625" style="49" customWidth="1"/>
    <col min="13318" max="13318" width="9.85546875" style="49" customWidth="1"/>
    <col min="13319" max="13319" width="9.140625" style="49" customWidth="1"/>
    <col min="13320" max="13320" width="17.28515625" style="49" customWidth="1"/>
    <col min="13321" max="13321" width="12.7109375" style="49" customWidth="1"/>
    <col min="13322" max="13322" width="11.5703125" style="49" customWidth="1"/>
    <col min="13323" max="13326" width="11.42578125" style="49"/>
    <col min="13327" max="13327" width="0" style="49" hidden="1" customWidth="1"/>
    <col min="13328" max="13568" width="11.42578125" style="49"/>
    <col min="13569" max="13569" width="2.140625" style="49" customWidth="1"/>
    <col min="13570" max="13570" width="31.28515625" style="49" customWidth="1"/>
    <col min="13571" max="13571" width="15.42578125" style="49" customWidth="1"/>
    <col min="13572" max="13572" width="7.5703125" style="49" customWidth="1"/>
    <col min="13573" max="13573" width="2.140625" style="49" customWidth="1"/>
    <col min="13574" max="13574" width="9.85546875" style="49" customWidth="1"/>
    <col min="13575" max="13575" width="9.140625" style="49" customWidth="1"/>
    <col min="13576" max="13576" width="17.28515625" style="49" customWidth="1"/>
    <col min="13577" max="13577" width="12.7109375" style="49" customWidth="1"/>
    <col min="13578" max="13578" width="11.5703125" style="49" customWidth="1"/>
    <col min="13579" max="13582" width="11.42578125" style="49"/>
    <col min="13583" max="13583" width="0" style="49" hidden="1" customWidth="1"/>
    <col min="13584" max="13824" width="11.42578125" style="49"/>
    <col min="13825" max="13825" width="2.140625" style="49" customWidth="1"/>
    <col min="13826" max="13826" width="31.28515625" style="49" customWidth="1"/>
    <col min="13827" max="13827" width="15.42578125" style="49" customWidth="1"/>
    <col min="13828" max="13828" width="7.5703125" style="49" customWidth="1"/>
    <col min="13829" max="13829" width="2.140625" style="49" customWidth="1"/>
    <col min="13830" max="13830" width="9.85546875" style="49" customWidth="1"/>
    <col min="13831" max="13831" width="9.140625" style="49" customWidth="1"/>
    <col min="13832" max="13832" width="17.28515625" style="49" customWidth="1"/>
    <col min="13833" max="13833" width="12.7109375" style="49" customWidth="1"/>
    <col min="13834" max="13834" width="11.5703125" style="49" customWidth="1"/>
    <col min="13835" max="13838" width="11.42578125" style="49"/>
    <col min="13839" max="13839" width="0" style="49" hidden="1" customWidth="1"/>
    <col min="13840" max="14080" width="11.42578125" style="49"/>
    <col min="14081" max="14081" width="2.140625" style="49" customWidth="1"/>
    <col min="14082" max="14082" width="31.28515625" style="49" customWidth="1"/>
    <col min="14083" max="14083" width="15.42578125" style="49" customWidth="1"/>
    <col min="14084" max="14084" width="7.5703125" style="49" customWidth="1"/>
    <col min="14085" max="14085" width="2.140625" style="49" customWidth="1"/>
    <col min="14086" max="14086" width="9.85546875" style="49" customWidth="1"/>
    <col min="14087" max="14087" width="9.140625" style="49" customWidth="1"/>
    <col min="14088" max="14088" width="17.28515625" style="49" customWidth="1"/>
    <col min="14089" max="14089" width="12.7109375" style="49" customWidth="1"/>
    <col min="14090" max="14090" width="11.5703125" style="49" customWidth="1"/>
    <col min="14091" max="14094" width="11.42578125" style="49"/>
    <col min="14095" max="14095" width="0" style="49" hidden="1" customWidth="1"/>
    <col min="14096" max="14336" width="11.42578125" style="49"/>
    <col min="14337" max="14337" width="2.140625" style="49" customWidth="1"/>
    <col min="14338" max="14338" width="31.28515625" style="49" customWidth="1"/>
    <col min="14339" max="14339" width="15.42578125" style="49" customWidth="1"/>
    <col min="14340" max="14340" width="7.5703125" style="49" customWidth="1"/>
    <col min="14341" max="14341" width="2.140625" style="49" customWidth="1"/>
    <col min="14342" max="14342" width="9.85546875" style="49" customWidth="1"/>
    <col min="14343" max="14343" width="9.140625" style="49" customWidth="1"/>
    <col min="14344" max="14344" width="17.28515625" style="49" customWidth="1"/>
    <col min="14345" max="14345" width="12.7109375" style="49" customWidth="1"/>
    <col min="14346" max="14346" width="11.5703125" style="49" customWidth="1"/>
    <col min="14347" max="14350" width="11.42578125" style="49"/>
    <col min="14351" max="14351" width="0" style="49" hidden="1" customWidth="1"/>
    <col min="14352" max="14592" width="11.42578125" style="49"/>
    <col min="14593" max="14593" width="2.140625" style="49" customWidth="1"/>
    <col min="14594" max="14594" width="31.28515625" style="49" customWidth="1"/>
    <col min="14595" max="14595" width="15.42578125" style="49" customWidth="1"/>
    <col min="14596" max="14596" width="7.5703125" style="49" customWidth="1"/>
    <col min="14597" max="14597" width="2.140625" style="49" customWidth="1"/>
    <col min="14598" max="14598" width="9.85546875" style="49" customWidth="1"/>
    <col min="14599" max="14599" width="9.140625" style="49" customWidth="1"/>
    <col min="14600" max="14600" width="17.28515625" style="49" customWidth="1"/>
    <col min="14601" max="14601" width="12.7109375" style="49" customWidth="1"/>
    <col min="14602" max="14602" width="11.5703125" style="49" customWidth="1"/>
    <col min="14603" max="14606" width="11.42578125" style="49"/>
    <col min="14607" max="14607" width="0" style="49" hidden="1" customWidth="1"/>
    <col min="14608" max="14848" width="11.42578125" style="49"/>
    <col min="14849" max="14849" width="2.140625" style="49" customWidth="1"/>
    <col min="14850" max="14850" width="31.28515625" style="49" customWidth="1"/>
    <col min="14851" max="14851" width="15.42578125" style="49" customWidth="1"/>
    <col min="14852" max="14852" width="7.5703125" style="49" customWidth="1"/>
    <col min="14853" max="14853" width="2.140625" style="49" customWidth="1"/>
    <col min="14854" max="14854" width="9.85546875" style="49" customWidth="1"/>
    <col min="14855" max="14855" width="9.140625" style="49" customWidth="1"/>
    <col min="14856" max="14856" width="17.28515625" style="49" customWidth="1"/>
    <col min="14857" max="14857" width="12.7109375" style="49" customWidth="1"/>
    <col min="14858" max="14858" width="11.5703125" style="49" customWidth="1"/>
    <col min="14859" max="14862" width="11.42578125" style="49"/>
    <col min="14863" max="14863" width="0" style="49" hidden="1" customWidth="1"/>
    <col min="14864" max="15104" width="11.42578125" style="49"/>
    <col min="15105" max="15105" width="2.140625" style="49" customWidth="1"/>
    <col min="15106" max="15106" width="31.28515625" style="49" customWidth="1"/>
    <col min="15107" max="15107" width="15.42578125" style="49" customWidth="1"/>
    <col min="15108" max="15108" width="7.5703125" style="49" customWidth="1"/>
    <col min="15109" max="15109" width="2.140625" style="49" customWidth="1"/>
    <col min="15110" max="15110" width="9.85546875" style="49" customWidth="1"/>
    <col min="15111" max="15111" width="9.140625" style="49" customWidth="1"/>
    <col min="15112" max="15112" width="17.28515625" style="49" customWidth="1"/>
    <col min="15113" max="15113" width="12.7109375" style="49" customWidth="1"/>
    <col min="15114" max="15114" width="11.5703125" style="49" customWidth="1"/>
    <col min="15115" max="15118" width="11.42578125" style="49"/>
    <col min="15119" max="15119" width="0" style="49" hidden="1" customWidth="1"/>
    <col min="15120" max="15360" width="11.42578125" style="49"/>
    <col min="15361" max="15361" width="2.140625" style="49" customWidth="1"/>
    <col min="15362" max="15362" width="31.28515625" style="49" customWidth="1"/>
    <col min="15363" max="15363" width="15.42578125" style="49" customWidth="1"/>
    <col min="15364" max="15364" width="7.5703125" style="49" customWidth="1"/>
    <col min="15365" max="15365" width="2.140625" style="49" customWidth="1"/>
    <col min="15366" max="15366" width="9.85546875" style="49" customWidth="1"/>
    <col min="15367" max="15367" width="9.140625" style="49" customWidth="1"/>
    <col min="15368" max="15368" width="17.28515625" style="49" customWidth="1"/>
    <col min="15369" max="15369" width="12.7109375" style="49" customWidth="1"/>
    <col min="15370" max="15370" width="11.5703125" style="49" customWidth="1"/>
    <col min="15371" max="15374" width="11.42578125" style="49"/>
    <col min="15375" max="15375" width="0" style="49" hidden="1" customWidth="1"/>
    <col min="15376" max="15616" width="11.42578125" style="49"/>
    <col min="15617" max="15617" width="2.140625" style="49" customWidth="1"/>
    <col min="15618" max="15618" width="31.28515625" style="49" customWidth="1"/>
    <col min="15619" max="15619" width="15.42578125" style="49" customWidth="1"/>
    <col min="15620" max="15620" width="7.5703125" style="49" customWidth="1"/>
    <col min="15621" max="15621" width="2.140625" style="49" customWidth="1"/>
    <col min="15622" max="15622" width="9.85546875" style="49" customWidth="1"/>
    <col min="15623" max="15623" width="9.140625" style="49" customWidth="1"/>
    <col min="15624" max="15624" width="17.28515625" style="49" customWidth="1"/>
    <col min="15625" max="15625" width="12.7109375" style="49" customWidth="1"/>
    <col min="15626" max="15626" width="11.5703125" style="49" customWidth="1"/>
    <col min="15627" max="15630" width="11.42578125" style="49"/>
    <col min="15631" max="15631" width="0" style="49" hidden="1" customWidth="1"/>
    <col min="15632" max="15872" width="11.42578125" style="49"/>
    <col min="15873" max="15873" width="2.140625" style="49" customWidth="1"/>
    <col min="15874" max="15874" width="31.28515625" style="49" customWidth="1"/>
    <col min="15875" max="15875" width="15.42578125" style="49" customWidth="1"/>
    <col min="15876" max="15876" width="7.5703125" style="49" customWidth="1"/>
    <col min="15877" max="15877" width="2.140625" style="49" customWidth="1"/>
    <col min="15878" max="15878" width="9.85546875" style="49" customWidth="1"/>
    <col min="15879" max="15879" width="9.140625" style="49" customWidth="1"/>
    <col min="15880" max="15880" width="17.28515625" style="49" customWidth="1"/>
    <col min="15881" max="15881" width="12.7109375" style="49" customWidth="1"/>
    <col min="15882" max="15882" width="11.5703125" style="49" customWidth="1"/>
    <col min="15883" max="15886" width="11.42578125" style="49"/>
    <col min="15887" max="15887" width="0" style="49" hidden="1" customWidth="1"/>
    <col min="15888" max="16128" width="11.42578125" style="49"/>
    <col min="16129" max="16129" width="2.140625" style="49" customWidth="1"/>
    <col min="16130" max="16130" width="31.28515625" style="49" customWidth="1"/>
    <col min="16131" max="16131" width="15.42578125" style="49" customWidth="1"/>
    <col min="16132" max="16132" width="7.5703125" style="49" customWidth="1"/>
    <col min="16133" max="16133" width="2.140625" style="49" customWidth="1"/>
    <col min="16134" max="16134" width="9.85546875" style="49" customWidth="1"/>
    <col min="16135" max="16135" width="9.140625" style="49" customWidth="1"/>
    <col min="16136" max="16136" width="17.28515625" style="49" customWidth="1"/>
    <col min="16137" max="16137" width="12.7109375" style="49" customWidth="1"/>
    <col min="16138" max="16138" width="11.5703125" style="49" customWidth="1"/>
    <col min="16139" max="16142" width="11.42578125" style="49"/>
    <col min="16143" max="16143" width="0" style="49" hidden="1" customWidth="1"/>
    <col min="16144" max="16384" width="11.42578125" style="49"/>
  </cols>
  <sheetData>
    <row r="1" spans="2:20" ht="30" customHeight="1" x14ac:dyDescent="0.3">
      <c r="B1" s="974" t="s">
        <v>666</v>
      </c>
      <c r="C1" s="974"/>
      <c r="D1" s="974"/>
      <c r="E1" s="974"/>
      <c r="F1" s="974"/>
      <c r="G1" s="974"/>
      <c r="H1" s="974"/>
      <c r="I1" s="974"/>
      <c r="J1" s="974"/>
      <c r="K1" s="974"/>
      <c r="L1" s="974"/>
      <c r="M1" s="974"/>
      <c r="N1" s="974"/>
      <c r="O1" s="974"/>
      <c r="P1" s="974"/>
      <c r="Q1" s="974"/>
      <c r="R1" s="974"/>
      <c r="S1" s="974"/>
      <c r="T1" s="974"/>
    </row>
    <row r="2" spans="2:20" x14ac:dyDescent="0.2">
      <c r="O2" s="657" t="s">
        <v>704</v>
      </c>
    </row>
    <row r="3" spans="2:20" ht="17.25" customHeight="1" x14ac:dyDescent="0.2">
      <c r="B3" s="905" t="s">
        <v>667</v>
      </c>
      <c r="C3" s="906"/>
      <c r="D3" s="906"/>
      <c r="E3" s="906"/>
      <c r="F3" s="837" t="s">
        <v>668</v>
      </c>
      <c r="G3" s="907"/>
      <c r="H3" s="908"/>
      <c r="O3" s="657" t="s">
        <v>702</v>
      </c>
    </row>
    <row r="4" spans="2:20" ht="15" customHeight="1" x14ac:dyDescent="0.2">
      <c r="F4" s="655"/>
      <c r="G4" s="655"/>
      <c r="H4" s="909"/>
      <c r="O4" s="657" t="s">
        <v>703</v>
      </c>
    </row>
    <row r="5" spans="2:20" ht="16.5" customHeight="1" x14ac:dyDescent="0.2">
      <c r="B5" s="837" t="s">
        <v>705</v>
      </c>
      <c r="C5" s="994">
        <f>Specifikation!C2</f>
        <v>0</v>
      </c>
      <c r="D5" s="645"/>
      <c r="E5" s="645"/>
      <c r="F5" s="837"/>
      <c r="G5" s="837"/>
      <c r="H5" s="910"/>
    </row>
    <row r="6" spans="2:20" ht="16.5" customHeight="1" x14ac:dyDescent="0.2">
      <c r="B6" s="837" t="s">
        <v>669</v>
      </c>
      <c r="C6" s="644">
        <f>Specifikation!C3</f>
        <v>0</v>
      </c>
      <c r="D6" s="837"/>
      <c r="E6" s="657"/>
      <c r="F6" s="837"/>
      <c r="G6" s="837"/>
    </row>
    <row r="7" spans="2:20" ht="15" customHeight="1" x14ac:dyDescent="0.3">
      <c r="B7" s="911"/>
      <c r="F7" s="837"/>
      <c r="G7" s="837"/>
      <c r="H7" s="975" t="s">
        <v>670</v>
      </c>
      <c r="I7" s="975"/>
      <c r="J7" s="975"/>
    </row>
    <row r="8" spans="2:20" ht="63" customHeight="1" x14ac:dyDescent="0.25">
      <c r="B8" s="905"/>
      <c r="C8" s="905"/>
      <c r="D8" s="912"/>
      <c r="E8" s="912"/>
      <c r="F8" s="835"/>
      <c r="G8" s="835"/>
      <c r="H8" s="913" t="s">
        <v>673</v>
      </c>
      <c r="I8" s="914" t="s">
        <v>672</v>
      </c>
      <c r="J8" s="915" t="s">
        <v>671</v>
      </c>
    </row>
    <row r="9" spans="2:20" s="713" customFormat="1" ht="15" customHeight="1" x14ac:dyDescent="0.2">
      <c r="B9" s="916" t="s">
        <v>700</v>
      </c>
      <c r="C9" s="917"/>
      <c r="D9" s="918"/>
      <c r="E9" s="918"/>
      <c r="F9" s="919"/>
      <c r="G9" s="874"/>
      <c r="H9" s="920"/>
      <c r="I9" s="921"/>
      <c r="J9" s="922"/>
      <c r="O9" s="923"/>
    </row>
    <row r="10" spans="2:20" ht="15" customHeight="1" x14ac:dyDescent="0.2">
      <c r="B10" s="924" t="s">
        <v>674</v>
      </c>
      <c r="C10" s="925"/>
      <c r="D10" s="925"/>
      <c r="E10" s="645"/>
      <c r="F10" s="926"/>
      <c r="G10" s="230" t="e">
        <f>+F10/$F$59</f>
        <v>#DIV/0!</v>
      </c>
      <c r="H10" s="927"/>
      <c r="I10" s="928"/>
      <c r="J10" s="929"/>
      <c r="K10" s="843"/>
    </row>
    <row r="11" spans="2:20" ht="15" customHeight="1" x14ac:dyDescent="0.2">
      <c r="B11" s="930" t="s">
        <v>675</v>
      </c>
      <c r="C11" s="931"/>
      <c r="D11" s="931"/>
      <c r="E11" s="645"/>
      <c r="F11" s="926"/>
      <c r="G11" s="230" t="e">
        <f>+F11/$F$59</f>
        <v>#DIV/0!</v>
      </c>
      <c r="H11" s="927"/>
      <c r="I11" s="928"/>
      <c r="J11" s="929"/>
      <c r="K11" s="843"/>
    </row>
    <row r="12" spans="2:20" ht="15" customHeight="1" x14ac:dyDescent="0.2">
      <c r="B12" s="930" t="s">
        <v>676</v>
      </c>
      <c r="C12" s="931"/>
      <c r="D12" s="931"/>
      <c r="E12" s="645"/>
      <c r="F12" s="926"/>
      <c r="G12" s="230" t="e">
        <f>+F12/$F$59</f>
        <v>#DIV/0!</v>
      </c>
      <c r="H12" s="927"/>
      <c r="I12" s="928"/>
      <c r="J12" s="929"/>
      <c r="K12" s="843"/>
    </row>
    <row r="13" spans="2:20" ht="15" customHeight="1" x14ac:dyDescent="0.2">
      <c r="B13" s="930" t="s">
        <v>483</v>
      </c>
      <c r="C13" s="931"/>
      <c r="D13" s="931"/>
      <c r="E13" s="645"/>
      <c r="F13" s="926"/>
      <c r="G13" s="230" t="e">
        <f>+F13/$F$59</f>
        <v>#DIV/0!</v>
      </c>
      <c r="H13" s="927"/>
      <c r="I13" s="928"/>
      <c r="J13" s="929"/>
    </row>
    <row r="14" spans="2:20" ht="15" customHeight="1" x14ac:dyDescent="0.2">
      <c r="B14" s="608"/>
      <c r="C14" s="734"/>
      <c r="D14" s="932" t="s">
        <v>484</v>
      </c>
      <c r="E14" s="932"/>
      <c r="F14" s="841">
        <f>SUM(F10:F13)</f>
        <v>0</v>
      </c>
      <c r="G14" s="933" t="e">
        <f>+F14/$F$59</f>
        <v>#DIV/0!</v>
      </c>
      <c r="H14" s="928"/>
      <c r="I14" s="909"/>
      <c r="J14" s="934"/>
    </row>
    <row r="15" spans="2:20" ht="15" customHeight="1" x14ac:dyDescent="0.2">
      <c r="B15" s="916" t="s">
        <v>677</v>
      </c>
      <c r="C15" s="917" t="s">
        <v>678</v>
      </c>
      <c r="D15" s="918"/>
      <c r="E15" s="918"/>
      <c r="F15" s="919"/>
      <c r="G15" s="737"/>
      <c r="H15" s="920"/>
      <c r="I15" s="921"/>
      <c r="J15" s="922"/>
    </row>
    <row r="16" spans="2:20" ht="15" customHeight="1" x14ac:dyDescent="0.2">
      <c r="B16" s="935" t="s">
        <v>679</v>
      </c>
      <c r="C16" s="660"/>
      <c r="D16" s="660"/>
      <c r="E16" s="645"/>
      <c r="F16" s="926"/>
      <c r="G16" s="230" t="e">
        <f t="shared" ref="G16:G22" si="0">+F16/$F$59</f>
        <v>#DIV/0!</v>
      </c>
      <c r="H16" s="927"/>
      <c r="I16" s="928"/>
      <c r="J16" s="929"/>
      <c r="K16" s="843"/>
    </row>
    <row r="17" spans="2:15" ht="15" customHeight="1" x14ac:dyDescent="0.2">
      <c r="B17" s="936"/>
      <c r="C17" s="660"/>
      <c r="D17" s="660"/>
      <c r="E17" s="645"/>
      <c r="F17" s="926"/>
      <c r="G17" s="230" t="e">
        <f t="shared" si="0"/>
        <v>#DIV/0!</v>
      </c>
      <c r="H17" s="927"/>
      <c r="I17" s="928"/>
      <c r="J17" s="929"/>
      <c r="K17" s="843"/>
    </row>
    <row r="18" spans="2:15" ht="15" customHeight="1" x14ac:dyDescent="0.2">
      <c r="B18" s="936" t="s">
        <v>680</v>
      </c>
      <c r="C18" s="660"/>
      <c r="D18" s="660"/>
      <c r="E18" s="645"/>
      <c r="F18" s="926"/>
      <c r="G18" s="230" t="e">
        <f t="shared" si="0"/>
        <v>#DIV/0!</v>
      </c>
      <c r="H18" s="927"/>
      <c r="I18" s="928"/>
      <c r="J18" s="929"/>
    </row>
    <row r="19" spans="2:15" ht="15" customHeight="1" x14ac:dyDescent="0.2">
      <c r="B19" s="936"/>
      <c r="C19" s="660"/>
      <c r="D19" s="660"/>
      <c r="E19" s="645"/>
      <c r="F19" s="926"/>
      <c r="G19" s="230" t="e">
        <f t="shared" si="0"/>
        <v>#DIV/0!</v>
      </c>
      <c r="H19" s="927"/>
      <c r="I19" s="928"/>
      <c r="J19" s="929"/>
    </row>
    <row r="20" spans="2:15" ht="15" customHeight="1" x14ac:dyDescent="0.2">
      <c r="B20" s="936" t="s">
        <v>681</v>
      </c>
      <c r="C20" s="660"/>
      <c r="D20" s="660"/>
      <c r="E20" s="645"/>
      <c r="F20" s="926"/>
      <c r="G20" s="230" t="e">
        <f t="shared" si="0"/>
        <v>#DIV/0!</v>
      </c>
      <c r="H20" s="927"/>
      <c r="I20" s="928"/>
      <c r="J20" s="929"/>
    </row>
    <row r="21" spans="2:15" ht="15" customHeight="1" x14ac:dyDescent="0.2">
      <c r="B21" s="936"/>
      <c r="C21" s="660"/>
      <c r="D21" s="660"/>
      <c r="E21" s="645"/>
      <c r="F21" s="926"/>
      <c r="G21" s="230" t="e">
        <f t="shared" si="0"/>
        <v>#DIV/0!</v>
      </c>
      <c r="H21" s="927"/>
      <c r="I21" s="928"/>
      <c r="J21" s="929"/>
    </row>
    <row r="22" spans="2:15" ht="15" customHeight="1" x14ac:dyDescent="0.2">
      <c r="B22" s="608"/>
      <c r="C22" s="734"/>
      <c r="D22" s="932" t="s">
        <v>484</v>
      </c>
      <c r="E22" s="932"/>
      <c r="F22" s="841">
        <f>SUM(F16:F21)</f>
        <v>0</v>
      </c>
      <c r="G22" s="933" t="e">
        <f t="shared" si="0"/>
        <v>#DIV/0!</v>
      </c>
      <c r="H22" s="909"/>
      <c r="I22" s="909"/>
      <c r="J22" s="934"/>
    </row>
    <row r="23" spans="2:15" s="713" customFormat="1" ht="15" customHeight="1" x14ac:dyDescent="0.2">
      <c r="B23" s="937" t="s">
        <v>682</v>
      </c>
      <c r="C23" s="917" t="s">
        <v>678</v>
      </c>
      <c r="D23" s="918"/>
      <c r="E23" s="918"/>
      <c r="F23" s="938"/>
      <c r="G23" s="737"/>
      <c r="H23" s="939"/>
      <c r="I23" s="939"/>
      <c r="J23" s="940"/>
      <c r="O23" s="923"/>
    </row>
    <row r="24" spans="2:15" ht="15" customHeight="1" x14ac:dyDescent="0.2">
      <c r="B24" s="936" t="s">
        <v>682</v>
      </c>
      <c r="C24" s="976"/>
      <c r="D24" s="976"/>
      <c r="E24" s="645"/>
      <c r="F24" s="926"/>
      <c r="G24" s="230" t="e">
        <f t="shared" ref="G24:G29" si="1">+F24/$F$59</f>
        <v>#DIV/0!</v>
      </c>
      <c r="H24" s="927"/>
      <c r="I24" s="928"/>
      <c r="J24" s="929"/>
    </row>
    <row r="25" spans="2:15" ht="15" customHeight="1" x14ac:dyDescent="0.2">
      <c r="B25" s="936"/>
      <c r="C25" s="973"/>
      <c r="D25" s="973"/>
      <c r="E25" s="645"/>
      <c r="F25" s="926"/>
      <c r="G25" s="230" t="e">
        <f t="shared" si="1"/>
        <v>#DIV/0!</v>
      </c>
      <c r="H25" s="927"/>
      <c r="I25" s="928"/>
      <c r="J25" s="929"/>
    </row>
    <row r="26" spans="2:15" ht="15" customHeight="1" x14ac:dyDescent="0.2">
      <c r="B26" s="936" t="s">
        <v>681</v>
      </c>
      <c r="C26" s="973"/>
      <c r="D26" s="973"/>
      <c r="E26" s="645"/>
      <c r="F26" s="926"/>
      <c r="G26" s="230" t="e">
        <f t="shared" si="1"/>
        <v>#DIV/0!</v>
      </c>
      <c r="H26" s="927"/>
      <c r="I26" s="928"/>
      <c r="J26" s="929"/>
    </row>
    <row r="27" spans="2:15" ht="15" customHeight="1" x14ac:dyDescent="0.2">
      <c r="B27" s="936"/>
      <c r="C27" s="973"/>
      <c r="D27" s="973"/>
      <c r="E27" s="645"/>
      <c r="F27" s="926"/>
      <c r="G27" s="230" t="e">
        <f t="shared" si="1"/>
        <v>#DIV/0!</v>
      </c>
      <c r="H27" s="927"/>
      <c r="I27" s="928"/>
      <c r="J27" s="929"/>
    </row>
    <row r="28" spans="2:15" ht="15" customHeight="1" x14ac:dyDescent="0.2">
      <c r="B28" s="941" t="s">
        <v>683</v>
      </c>
      <c r="C28" s="973"/>
      <c r="D28" s="973"/>
      <c r="E28" s="645"/>
      <c r="F28" s="926"/>
      <c r="G28" s="230" t="e">
        <f t="shared" si="1"/>
        <v>#DIV/0!</v>
      </c>
      <c r="H28" s="927"/>
      <c r="I28" s="928"/>
      <c r="J28" s="929"/>
    </row>
    <row r="29" spans="2:15" ht="15" customHeight="1" x14ac:dyDescent="0.2">
      <c r="B29" s="607"/>
      <c r="C29" s="734"/>
      <c r="D29" s="932" t="s">
        <v>484</v>
      </c>
      <c r="E29" s="932"/>
      <c r="F29" s="841">
        <f>SUM(F24:F28)</f>
        <v>0</v>
      </c>
      <c r="G29" s="933" t="e">
        <f t="shared" si="1"/>
        <v>#DIV/0!</v>
      </c>
      <c r="H29" s="909"/>
      <c r="I29" s="909"/>
      <c r="J29" s="934"/>
    </row>
    <row r="30" spans="2:15" s="713" customFormat="1" ht="15" customHeight="1" x14ac:dyDescent="0.2">
      <c r="B30" s="942" t="s">
        <v>684</v>
      </c>
      <c r="C30" s="917" t="s">
        <v>678</v>
      </c>
      <c r="D30" s="918"/>
      <c r="E30" s="918"/>
      <c r="F30" s="938"/>
      <c r="G30" s="737"/>
      <c r="H30" s="939"/>
      <c r="I30" s="939"/>
      <c r="J30" s="940"/>
      <c r="O30" s="923"/>
    </row>
    <row r="31" spans="2:15" ht="15" customHeight="1" x14ac:dyDescent="0.2">
      <c r="B31" s="936" t="s">
        <v>685</v>
      </c>
      <c r="C31" s="943"/>
      <c r="D31" s="943"/>
      <c r="E31" s="645"/>
      <c r="F31" s="926"/>
      <c r="G31" s="230" t="e">
        <f>+F31/$F$59</f>
        <v>#DIV/0!</v>
      </c>
      <c r="H31" s="927"/>
      <c r="I31" s="928"/>
      <c r="J31" s="929"/>
    </row>
    <row r="32" spans="2:15" ht="15" customHeight="1" x14ac:dyDescent="0.2">
      <c r="B32" s="936" t="s">
        <v>686</v>
      </c>
      <c r="C32" s="944"/>
      <c r="D32" s="944"/>
      <c r="E32" s="645"/>
      <c r="F32" s="926"/>
      <c r="G32" s="230" t="e">
        <f>+F32/$F$59</f>
        <v>#DIV/0!</v>
      </c>
      <c r="H32" s="927"/>
      <c r="I32" s="928"/>
      <c r="J32" s="929"/>
    </row>
    <row r="33" spans="2:15" ht="15" customHeight="1" x14ac:dyDescent="0.2">
      <c r="B33" s="930" t="s">
        <v>687</v>
      </c>
      <c r="C33" s="945"/>
      <c r="D33" s="944"/>
      <c r="E33" s="645"/>
      <c r="F33" s="926"/>
      <c r="G33" s="230" t="e">
        <f>+F33/$F$59</f>
        <v>#DIV/0!</v>
      </c>
      <c r="H33" s="927"/>
      <c r="I33" s="928"/>
      <c r="J33" s="929"/>
    </row>
    <row r="34" spans="2:15" ht="15" customHeight="1" x14ac:dyDescent="0.2">
      <c r="B34" s="930"/>
      <c r="C34" s="944"/>
      <c r="D34" s="944"/>
      <c r="E34" s="645"/>
      <c r="F34" s="926"/>
      <c r="G34" s="230" t="e">
        <f>+F34/$F$59</f>
        <v>#DIV/0!</v>
      </c>
      <c r="H34" s="927"/>
      <c r="I34" s="928"/>
      <c r="J34" s="929"/>
    </row>
    <row r="35" spans="2:15" ht="15" customHeight="1" x14ac:dyDescent="0.2">
      <c r="B35" s="607"/>
      <c r="C35" s="734"/>
      <c r="D35" s="932" t="s">
        <v>484</v>
      </c>
      <c r="E35" s="932"/>
      <c r="F35" s="841">
        <f>SUM(F31:F34)</f>
        <v>0</v>
      </c>
      <c r="G35" s="933" t="e">
        <f>+F35/$F$59</f>
        <v>#DIV/0!</v>
      </c>
      <c r="H35" s="928"/>
      <c r="I35" s="928"/>
      <c r="J35" s="946"/>
    </row>
    <row r="36" spans="2:15" s="713" customFormat="1" ht="15" customHeight="1" x14ac:dyDescent="0.3">
      <c r="B36" s="937" t="s">
        <v>688</v>
      </c>
      <c r="C36" s="917" t="s">
        <v>678</v>
      </c>
      <c r="D36" s="938"/>
      <c r="E36" s="918"/>
      <c r="F36" s="938"/>
      <c r="G36" s="754"/>
      <c r="H36" s="939"/>
      <c r="I36" s="939"/>
      <c r="J36" s="940"/>
      <c r="O36" s="923"/>
    </row>
    <row r="37" spans="2:15" ht="15" customHeight="1" x14ac:dyDescent="0.2">
      <c r="B37" s="936" t="s">
        <v>689</v>
      </c>
      <c r="C37" s="944"/>
      <c r="D37" s="944"/>
      <c r="E37" s="645"/>
      <c r="F37" s="926"/>
      <c r="G37" s="230" t="e">
        <f t="shared" ref="G37:G44" si="2">+F37/$F$59</f>
        <v>#DIV/0!</v>
      </c>
      <c r="H37" s="927"/>
      <c r="I37" s="928"/>
      <c r="J37" s="929"/>
    </row>
    <row r="38" spans="2:15" ht="15" customHeight="1" x14ac:dyDescent="0.2">
      <c r="B38" s="936"/>
      <c r="C38" s="944"/>
      <c r="D38" s="944"/>
      <c r="E38" s="645"/>
      <c r="F38" s="926"/>
      <c r="G38" s="230" t="e">
        <f t="shared" si="2"/>
        <v>#DIV/0!</v>
      </c>
      <c r="H38" s="927"/>
      <c r="I38" s="928"/>
      <c r="J38" s="929"/>
    </row>
    <row r="39" spans="2:15" ht="15" customHeight="1" x14ac:dyDescent="0.2">
      <c r="B39" s="936" t="s">
        <v>690</v>
      </c>
      <c r="C39" s="660"/>
      <c r="D39" s="660"/>
      <c r="E39" s="645"/>
      <c r="F39" s="926"/>
      <c r="G39" s="230" t="e">
        <f t="shared" si="2"/>
        <v>#DIV/0!</v>
      </c>
      <c r="H39" s="927"/>
      <c r="I39" s="928"/>
      <c r="J39" s="929"/>
    </row>
    <row r="40" spans="2:15" ht="15" customHeight="1" x14ac:dyDescent="0.2">
      <c r="B40" s="936"/>
      <c r="C40" s="660"/>
      <c r="D40" s="660"/>
      <c r="E40" s="645"/>
      <c r="F40" s="926"/>
      <c r="G40" s="230" t="e">
        <f t="shared" si="2"/>
        <v>#DIV/0!</v>
      </c>
      <c r="H40" s="927"/>
      <c r="I40" s="928"/>
      <c r="J40" s="929"/>
    </row>
    <row r="41" spans="2:15" ht="15" customHeight="1" x14ac:dyDescent="0.2">
      <c r="B41" s="936" t="s">
        <v>691</v>
      </c>
      <c r="C41" s="660"/>
      <c r="D41" s="660"/>
      <c r="E41" s="645"/>
      <c r="F41" s="926"/>
      <c r="G41" s="230" t="e">
        <f t="shared" si="2"/>
        <v>#DIV/0!</v>
      </c>
      <c r="H41" s="927"/>
      <c r="I41" s="928"/>
      <c r="J41" s="929"/>
    </row>
    <row r="42" spans="2:15" ht="15" customHeight="1" x14ac:dyDescent="0.2">
      <c r="B42" s="936"/>
      <c r="C42" s="660"/>
      <c r="D42" s="660"/>
      <c r="E42" s="645"/>
      <c r="F42" s="926"/>
      <c r="G42" s="230" t="e">
        <f t="shared" si="2"/>
        <v>#DIV/0!</v>
      </c>
      <c r="H42" s="927"/>
      <c r="I42" s="928"/>
      <c r="J42" s="929"/>
    </row>
    <row r="43" spans="2:15" ht="15" customHeight="1" x14ac:dyDescent="0.2">
      <c r="B43" s="936" t="s">
        <v>692</v>
      </c>
      <c r="C43" s="660"/>
      <c r="D43" s="660"/>
      <c r="E43" s="645"/>
      <c r="F43" s="926"/>
      <c r="G43" s="230" t="e">
        <f t="shared" si="2"/>
        <v>#DIV/0!</v>
      </c>
      <c r="H43" s="928"/>
      <c r="I43" s="928"/>
      <c r="J43" s="929"/>
    </row>
    <row r="44" spans="2:15" ht="15" customHeight="1" x14ac:dyDescent="0.2">
      <c r="B44" s="607"/>
      <c r="C44" s="734"/>
      <c r="D44" s="932" t="s">
        <v>484</v>
      </c>
      <c r="E44" s="932"/>
      <c r="F44" s="841">
        <f>SUM(F37:F43)</f>
        <v>0</v>
      </c>
      <c r="G44" s="933" t="e">
        <f t="shared" si="2"/>
        <v>#DIV/0!</v>
      </c>
      <c r="H44" s="947"/>
      <c r="I44" s="909"/>
      <c r="J44" s="934"/>
    </row>
    <row r="45" spans="2:15" s="657" customFormat="1" ht="15" customHeight="1" x14ac:dyDescent="0.2">
      <c r="B45" s="937" t="s">
        <v>693</v>
      </c>
      <c r="C45" s="917" t="s">
        <v>678</v>
      </c>
      <c r="D45" s="948"/>
      <c r="E45" s="948"/>
      <c r="F45" s="949"/>
      <c r="G45" s="737"/>
      <c r="H45" s="950"/>
      <c r="I45" s="950"/>
      <c r="J45" s="951"/>
    </row>
    <row r="46" spans="2:15" ht="15" customHeight="1" x14ac:dyDescent="0.2">
      <c r="B46" s="936" t="s">
        <v>695</v>
      </c>
      <c r="C46" s="943"/>
      <c r="D46" s="943"/>
      <c r="E46" s="645"/>
      <c r="F46" s="926"/>
      <c r="G46" s="230" t="e">
        <f t="shared" ref="G46:G52" si="3">+F46/$F$59</f>
        <v>#DIV/0!</v>
      </c>
      <c r="H46" s="927"/>
      <c r="I46" s="928"/>
      <c r="J46" s="929"/>
    </row>
    <row r="47" spans="2:15" ht="15" customHeight="1" x14ac:dyDescent="0.2">
      <c r="B47" s="936"/>
      <c r="C47" s="660"/>
      <c r="D47" s="660"/>
      <c r="E47" s="645"/>
      <c r="F47" s="926"/>
      <c r="G47" s="230" t="e">
        <f t="shared" si="3"/>
        <v>#DIV/0!</v>
      </c>
      <c r="H47" s="927"/>
      <c r="I47" s="928"/>
      <c r="J47" s="929"/>
    </row>
    <row r="48" spans="2:15" ht="15" customHeight="1" x14ac:dyDescent="0.2">
      <c r="B48" s="936" t="s">
        <v>694</v>
      </c>
      <c r="C48" s="660"/>
      <c r="D48" s="660"/>
      <c r="E48" s="645"/>
      <c r="F48" s="926"/>
      <c r="G48" s="230" t="e">
        <f t="shared" si="3"/>
        <v>#DIV/0!</v>
      </c>
      <c r="H48" s="927"/>
      <c r="I48" s="928"/>
      <c r="J48" s="929"/>
    </row>
    <row r="49" spans="1:15" ht="15" customHeight="1" x14ac:dyDescent="0.2">
      <c r="B49" s="936"/>
      <c r="C49" s="660"/>
      <c r="D49" s="660"/>
      <c r="E49" s="645"/>
      <c r="F49" s="926"/>
      <c r="G49" s="230" t="e">
        <f t="shared" si="3"/>
        <v>#DIV/0!</v>
      </c>
      <c r="H49" s="927"/>
      <c r="I49" s="928"/>
      <c r="J49" s="929"/>
    </row>
    <row r="50" spans="1:15" ht="15" customHeight="1" x14ac:dyDescent="0.2">
      <c r="B50" s="936"/>
      <c r="C50" s="660"/>
      <c r="D50" s="660"/>
      <c r="E50" s="645"/>
      <c r="F50" s="926"/>
      <c r="G50" s="230" t="e">
        <f t="shared" si="3"/>
        <v>#DIV/0!</v>
      </c>
      <c r="H50" s="927"/>
      <c r="I50" s="928"/>
      <c r="J50" s="929"/>
    </row>
    <row r="51" spans="1:15" ht="15" customHeight="1" x14ac:dyDescent="0.2">
      <c r="B51" s="936" t="s">
        <v>697</v>
      </c>
      <c r="C51" s="660"/>
      <c r="D51" s="660"/>
      <c r="E51" s="645"/>
      <c r="F51" s="926"/>
      <c r="G51" s="230" t="e">
        <f t="shared" si="3"/>
        <v>#DIV/0!</v>
      </c>
      <c r="H51" s="927"/>
      <c r="I51" s="928"/>
      <c r="J51" s="929"/>
    </row>
    <row r="52" spans="1:15" ht="15" customHeight="1" x14ac:dyDescent="0.2">
      <c r="B52" s="607"/>
      <c r="C52" s="734"/>
      <c r="D52" s="932" t="s">
        <v>484</v>
      </c>
      <c r="E52" s="932"/>
      <c r="F52" s="841">
        <f>SUM(F46:F51)</f>
        <v>0</v>
      </c>
      <c r="G52" s="952" t="e">
        <f t="shared" si="3"/>
        <v>#DIV/0!</v>
      </c>
      <c r="H52" s="947"/>
      <c r="I52" s="909"/>
      <c r="J52" s="934"/>
    </row>
    <row r="53" spans="1:15" s="713" customFormat="1" ht="15" customHeight="1" x14ac:dyDescent="0.3">
      <c r="B53" s="953" t="s">
        <v>696</v>
      </c>
      <c r="C53" s="954"/>
      <c r="D53" s="918"/>
      <c r="E53" s="918"/>
      <c r="F53" s="938"/>
      <c r="G53" s="955"/>
      <c r="H53" s="939"/>
      <c r="I53" s="939"/>
      <c r="J53" s="940"/>
      <c r="O53" s="923"/>
    </row>
    <row r="54" spans="1:15" ht="15" customHeight="1" x14ac:dyDescent="0.2">
      <c r="B54" s="956" t="s">
        <v>701</v>
      </c>
      <c r="C54" s="957"/>
      <c r="D54" s="957"/>
      <c r="E54" s="645"/>
      <c r="F54" s="926"/>
      <c r="G54" s="230" t="e">
        <f>+F54/$F$59</f>
        <v>#DIV/0!</v>
      </c>
      <c r="H54" s="928"/>
      <c r="I54" s="928"/>
      <c r="J54" s="929"/>
    </row>
    <row r="55" spans="1:15" ht="15" customHeight="1" x14ac:dyDescent="0.2">
      <c r="B55" s="958" t="s">
        <v>698</v>
      </c>
      <c r="C55" s="660"/>
      <c r="D55" s="660"/>
      <c r="E55" s="645"/>
      <c r="F55" s="926"/>
      <c r="G55" s="230" t="e">
        <f>+F55/$F$59</f>
        <v>#DIV/0!</v>
      </c>
      <c r="H55" s="928"/>
      <c r="I55" s="928"/>
      <c r="J55" s="929"/>
    </row>
    <row r="56" spans="1:15" ht="15" customHeight="1" x14ac:dyDescent="0.2">
      <c r="B56" s="607"/>
      <c r="C56" s="660"/>
      <c r="D56" s="660"/>
      <c r="F56" s="926"/>
      <c r="G56" s="230" t="e">
        <f>+F56/$F$59</f>
        <v>#DIV/0!</v>
      </c>
      <c r="H56" s="928"/>
      <c r="I56" s="928"/>
      <c r="J56" s="929"/>
    </row>
    <row r="57" spans="1:15" ht="15" customHeight="1" x14ac:dyDescent="0.2">
      <c r="B57" s="607"/>
      <c r="C57" s="645"/>
      <c r="D57" s="932" t="s">
        <v>484</v>
      </c>
      <c r="E57" s="645"/>
      <c r="F57" s="959">
        <f>SUM(F54:F56)</f>
        <v>0</v>
      </c>
      <c r="G57" s="230" t="e">
        <f>+F57/$F$59</f>
        <v>#DIV/0!</v>
      </c>
      <c r="H57" s="928"/>
      <c r="I57" s="928"/>
      <c r="J57" s="929"/>
    </row>
    <row r="58" spans="1:15" ht="15" customHeight="1" thickBot="1" x14ac:dyDescent="0.35">
      <c r="B58" s="960"/>
      <c r="C58" s="961"/>
      <c r="D58" s="961"/>
      <c r="E58" s="961"/>
      <c r="F58" s="961"/>
      <c r="G58" s="808"/>
      <c r="H58" s="962"/>
      <c r="I58" s="962"/>
      <c r="J58" s="963"/>
    </row>
    <row r="59" spans="1:15" ht="15" customHeight="1" x14ac:dyDescent="0.2">
      <c r="D59" s="64" t="s">
        <v>699</v>
      </c>
      <c r="E59" s="64"/>
      <c r="F59" s="841">
        <f>F14+F22+F29+F35+F44+F52+F57</f>
        <v>0</v>
      </c>
      <c r="G59" s="230" t="e">
        <f>+F59/$F$59</f>
        <v>#DIV/0!</v>
      </c>
      <c r="H59" s="909"/>
      <c r="I59" s="964"/>
      <c r="J59" s="964"/>
    </row>
    <row r="60" spans="1:15" ht="16.5" customHeight="1" x14ac:dyDescent="0.3">
      <c r="G60" s="865"/>
    </row>
    <row r="61" spans="1:15" s="669" customFormat="1" x14ac:dyDescent="0.2">
      <c r="A61" s="49"/>
      <c r="B61" s="49"/>
      <c r="C61" s="49"/>
      <c r="D61" s="64"/>
      <c r="E61" s="64"/>
      <c r="F61" s="841"/>
      <c r="H61" s="855"/>
      <c r="I61" s="855"/>
      <c r="J61" s="855"/>
      <c r="K61" s="49"/>
      <c r="O61" s="657"/>
    </row>
    <row r="62" spans="1:15" s="669" customFormat="1" x14ac:dyDescent="0.2">
      <c r="A62" s="49"/>
      <c r="B62" s="49"/>
      <c r="C62" s="49"/>
      <c r="D62" s="64"/>
      <c r="E62" s="64"/>
      <c r="F62" s="841"/>
      <c r="G62" s="841"/>
      <c r="H62" s="855"/>
      <c r="I62" s="855"/>
      <c r="J62" s="855"/>
      <c r="K62" s="49"/>
      <c r="O62" s="657"/>
    </row>
    <row r="63" spans="1:15" s="669" customFormat="1" x14ac:dyDescent="0.2">
      <c r="A63" s="49"/>
      <c r="B63" s="49"/>
      <c r="C63" s="49"/>
      <c r="D63" s="64"/>
      <c r="E63" s="64"/>
      <c r="F63" s="841"/>
      <c r="G63" s="841"/>
      <c r="H63" s="855"/>
      <c r="I63" s="855"/>
      <c r="J63" s="855"/>
      <c r="K63" s="49"/>
      <c r="O63" s="657"/>
    </row>
    <row r="64" spans="1:15" s="669" customFormat="1" x14ac:dyDescent="0.2">
      <c r="A64" s="49"/>
      <c r="B64" s="49"/>
      <c r="C64" s="49"/>
      <c r="D64" s="64"/>
      <c r="E64" s="64"/>
      <c r="F64" s="841"/>
      <c r="G64" s="841"/>
      <c r="H64" s="855"/>
      <c r="I64" s="855"/>
      <c r="J64" s="855"/>
      <c r="K64" s="49"/>
      <c r="O64" s="657"/>
    </row>
    <row r="65" spans="1:15" s="669" customFormat="1" x14ac:dyDescent="0.2">
      <c r="A65" s="49"/>
      <c r="B65" s="49"/>
      <c r="C65" s="49"/>
      <c r="D65" s="64"/>
      <c r="E65" s="64"/>
      <c r="F65" s="841"/>
      <c r="G65" s="841"/>
      <c r="H65" s="855"/>
      <c r="I65" s="855"/>
      <c r="J65" s="855"/>
      <c r="K65" s="49"/>
      <c r="O65" s="657"/>
    </row>
    <row r="66" spans="1:15" s="669" customFormat="1" x14ac:dyDescent="0.2">
      <c r="A66" s="49"/>
      <c r="B66" s="49"/>
      <c r="C66" s="49"/>
      <c r="D66" s="64"/>
      <c r="E66" s="64"/>
      <c r="F66" s="841"/>
      <c r="G66" s="841"/>
      <c r="H66" s="855"/>
      <c r="I66" s="855"/>
      <c r="J66" s="855"/>
      <c r="K66" s="49"/>
      <c r="O66" s="657"/>
    </row>
    <row r="67" spans="1:15" s="669" customFormat="1" x14ac:dyDescent="0.2">
      <c r="A67" s="49"/>
      <c r="B67" s="49"/>
      <c r="C67" s="49"/>
      <c r="D67" s="64"/>
      <c r="E67" s="64"/>
      <c r="F67" s="841"/>
      <c r="G67" s="841"/>
      <c r="H67" s="855"/>
      <c r="I67" s="855"/>
      <c r="J67" s="855"/>
      <c r="K67" s="49"/>
      <c r="O67" s="657"/>
    </row>
    <row r="68" spans="1:15" s="669" customFormat="1" x14ac:dyDescent="0.2">
      <c r="A68" s="49"/>
      <c r="B68" s="49"/>
      <c r="C68" s="49"/>
      <c r="D68" s="64"/>
      <c r="E68" s="64"/>
      <c r="F68" s="841"/>
      <c r="G68" s="841"/>
      <c r="H68" s="855"/>
      <c r="I68" s="855"/>
      <c r="J68" s="855"/>
      <c r="K68" s="49"/>
      <c r="O68" s="657"/>
    </row>
    <row r="69" spans="1:15" s="669" customFormat="1" x14ac:dyDescent="0.2">
      <c r="A69" s="49"/>
      <c r="B69" s="49"/>
      <c r="C69" s="49"/>
      <c r="D69" s="64"/>
      <c r="E69" s="64"/>
      <c r="F69" s="841"/>
      <c r="G69" s="841"/>
      <c r="H69" s="855"/>
      <c r="I69" s="855"/>
      <c r="J69" s="855"/>
      <c r="K69" s="49"/>
      <c r="O69" s="657"/>
    </row>
    <row r="70" spans="1:15" s="669" customFormat="1" x14ac:dyDescent="0.2">
      <c r="A70" s="49"/>
      <c r="B70" s="49"/>
      <c r="C70" s="49"/>
      <c r="D70" s="64"/>
      <c r="E70" s="64"/>
      <c r="F70" s="841"/>
      <c r="G70" s="841"/>
      <c r="H70" s="855"/>
      <c r="I70" s="855"/>
      <c r="J70" s="855"/>
      <c r="K70" s="49"/>
      <c r="O70" s="657"/>
    </row>
    <row r="71" spans="1:15" s="669" customFormat="1" x14ac:dyDescent="0.2">
      <c r="A71" s="49"/>
      <c r="B71" s="49"/>
      <c r="C71" s="49"/>
      <c r="D71" s="64"/>
      <c r="E71" s="64"/>
      <c r="F71" s="841"/>
      <c r="G71" s="841"/>
      <c r="H71" s="855"/>
      <c r="I71" s="855"/>
      <c r="J71" s="855"/>
      <c r="K71" s="49"/>
      <c r="O71" s="657"/>
    </row>
    <row r="72" spans="1:15" s="669" customFormat="1" x14ac:dyDescent="0.2">
      <c r="A72" s="49"/>
      <c r="B72" s="49"/>
      <c r="C72" s="49"/>
      <c r="D72" s="64"/>
      <c r="E72" s="64"/>
      <c r="F72" s="841"/>
      <c r="G72" s="841"/>
      <c r="H72" s="855"/>
      <c r="I72" s="855"/>
      <c r="J72" s="855"/>
      <c r="K72" s="49"/>
      <c r="O72" s="657"/>
    </row>
    <row r="73" spans="1:15" s="669" customFormat="1" x14ac:dyDescent="0.2">
      <c r="A73" s="49"/>
      <c r="B73" s="49"/>
      <c r="C73" s="49"/>
      <c r="D73" s="64"/>
      <c r="E73" s="64"/>
      <c r="F73" s="841"/>
      <c r="G73" s="841"/>
      <c r="H73" s="855"/>
      <c r="I73" s="855"/>
      <c r="J73" s="855"/>
      <c r="K73" s="49"/>
      <c r="O73" s="657"/>
    </row>
    <row r="74" spans="1:15" s="669" customFormat="1" x14ac:dyDescent="0.2">
      <c r="A74" s="49"/>
      <c r="B74" s="49"/>
      <c r="C74" s="49"/>
      <c r="D74" s="64"/>
      <c r="E74" s="64"/>
      <c r="F74" s="841"/>
      <c r="G74" s="841"/>
      <c r="H74" s="855"/>
      <c r="I74" s="855"/>
      <c r="J74" s="855"/>
      <c r="K74" s="49"/>
      <c r="O74" s="657"/>
    </row>
    <row r="75" spans="1:15" s="669" customFormat="1" x14ac:dyDescent="0.2">
      <c r="A75" s="49"/>
      <c r="B75" s="49"/>
      <c r="C75" s="49"/>
      <c r="D75" s="64"/>
      <c r="E75" s="64"/>
      <c r="F75" s="841"/>
      <c r="G75" s="841"/>
      <c r="H75" s="855"/>
      <c r="I75" s="855"/>
      <c r="J75" s="855"/>
      <c r="K75" s="49"/>
      <c r="O75" s="657"/>
    </row>
    <row r="76" spans="1:15" s="669" customFormat="1" x14ac:dyDescent="0.2">
      <c r="A76" s="49"/>
      <c r="B76" s="49"/>
      <c r="C76" s="49"/>
      <c r="D76" s="64"/>
      <c r="E76" s="64"/>
      <c r="F76" s="841"/>
      <c r="G76" s="841"/>
      <c r="H76" s="855"/>
      <c r="I76" s="855"/>
      <c r="J76" s="855"/>
      <c r="K76" s="49"/>
      <c r="O76" s="657"/>
    </row>
    <row r="77" spans="1:15" s="669" customFormat="1" x14ac:dyDescent="0.2">
      <c r="A77" s="49"/>
      <c r="B77" s="49"/>
      <c r="C77" s="49"/>
      <c r="D77" s="64"/>
      <c r="E77" s="64"/>
      <c r="F77" s="841"/>
      <c r="G77" s="841"/>
      <c r="H77" s="855"/>
      <c r="I77" s="855"/>
      <c r="J77" s="855"/>
      <c r="K77" s="49"/>
      <c r="O77" s="657"/>
    </row>
    <row r="78" spans="1:15" s="669" customFormat="1" x14ac:dyDescent="0.2">
      <c r="A78" s="49"/>
      <c r="B78" s="49"/>
      <c r="C78" s="49"/>
      <c r="D78" s="64"/>
      <c r="E78" s="64"/>
      <c r="F78" s="841"/>
      <c r="G78" s="841"/>
      <c r="H78" s="855"/>
      <c r="I78" s="855"/>
      <c r="J78" s="855"/>
      <c r="K78" s="49"/>
      <c r="O78" s="657"/>
    </row>
    <row r="79" spans="1:15" s="669" customFormat="1" x14ac:dyDescent="0.2">
      <c r="A79" s="49"/>
      <c r="B79" s="49"/>
      <c r="C79" s="49"/>
      <c r="D79" s="64"/>
      <c r="E79" s="64"/>
      <c r="F79" s="841"/>
      <c r="G79" s="841"/>
      <c r="H79" s="855"/>
      <c r="I79" s="855"/>
      <c r="J79" s="855"/>
      <c r="K79" s="49"/>
      <c r="O79" s="657"/>
    </row>
    <row r="80" spans="1:15" s="669" customFormat="1" x14ac:dyDescent="0.2">
      <c r="A80" s="49"/>
      <c r="B80" s="49"/>
      <c r="C80" s="49"/>
      <c r="D80" s="64"/>
      <c r="E80" s="64"/>
      <c r="F80" s="841"/>
      <c r="G80" s="841"/>
      <c r="H80" s="855"/>
      <c r="I80" s="855"/>
      <c r="J80" s="855"/>
      <c r="K80" s="49"/>
      <c r="O80" s="657"/>
    </row>
    <row r="81" spans="1:15" s="669" customFormat="1" x14ac:dyDescent="0.2">
      <c r="A81" s="49"/>
      <c r="B81" s="49"/>
      <c r="C81" s="49"/>
      <c r="D81" s="64"/>
      <c r="E81" s="64"/>
      <c r="F81" s="841"/>
      <c r="G81" s="841"/>
      <c r="H81" s="855"/>
      <c r="I81" s="855"/>
      <c r="J81" s="855"/>
      <c r="K81" s="49"/>
      <c r="O81" s="657"/>
    </row>
    <row r="82" spans="1:15" s="669" customFormat="1" x14ac:dyDescent="0.2">
      <c r="A82" s="49"/>
      <c r="B82" s="49"/>
      <c r="C82" s="49"/>
      <c r="D82" s="64"/>
      <c r="E82" s="64"/>
      <c r="F82" s="841"/>
      <c r="G82" s="841"/>
      <c r="H82" s="855"/>
      <c r="I82" s="855"/>
      <c r="J82" s="855"/>
      <c r="K82" s="49"/>
      <c r="O82" s="657"/>
    </row>
    <row r="83" spans="1:15" s="669" customFormat="1" x14ac:dyDescent="0.2">
      <c r="A83" s="49"/>
      <c r="B83" s="49"/>
      <c r="C83" s="49"/>
      <c r="D83" s="64"/>
      <c r="E83" s="64"/>
      <c r="F83" s="841"/>
      <c r="G83" s="841"/>
      <c r="H83" s="855"/>
      <c r="I83" s="855"/>
      <c r="J83" s="855"/>
      <c r="K83" s="49"/>
      <c r="O83" s="657"/>
    </row>
    <row r="84" spans="1:15" s="669" customFormat="1" x14ac:dyDescent="0.2">
      <c r="A84" s="49"/>
      <c r="B84" s="49"/>
      <c r="C84" s="49"/>
      <c r="D84" s="64"/>
      <c r="E84" s="64"/>
      <c r="F84" s="841"/>
      <c r="G84" s="841"/>
      <c r="H84" s="855"/>
      <c r="I84" s="855"/>
      <c r="J84" s="855"/>
      <c r="K84" s="49"/>
      <c r="O84" s="657"/>
    </row>
    <row r="85" spans="1:15" s="669" customFormat="1" x14ac:dyDescent="0.2">
      <c r="A85" s="49"/>
      <c r="B85" s="49"/>
      <c r="C85" s="49"/>
      <c r="D85" s="64"/>
      <c r="E85" s="64"/>
      <c r="F85" s="841"/>
      <c r="G85" s="841"/>
      <c r="H85" s="855"/>
      <c r="I85" s="855"/>
      <c r="J85" s="855"/>
      <c r="K85" s="49"/>
      <c r="O85" s="657"/>
    </row>
    <row r="86" spans="1:15" s="669" customFormat="1" x14ac:dyDescent="0.2">
      <c r="A86" s="49"/>
      <c r="B86" s="49"/>
      <c r="C86" s="49"/>
      <c r="D86" s="64"/>
      <c r="E86" s="64"/>
      <c r="F86" s="841"/>
      <c r="G86" s="841"/>
      <c r="H86" s="855"/>
      <c r="I86" s="855"/>
      <c r="J86" s="855"/>
      <c r="K86" s="49"/>
      <c r="O86" s="657"/>
    </row>
    <row r="87" spans="1:15" s="669" customFormat="1" x14ac:dyDescent="0.2">
      <c r="A87" s="49"/>
      <c r="B87" s="49"/>
      <c r="C87" s="49"/>
      <c r="D87" s="64"/>
      <c r="E87" s="64"/>
      <c r="F87" s="841"/>
      <c r="G87" s="841"/>
      <c r="H87" s="855"/>
      <c r="I87" s="855"/>
      <c r="J87" s="855"/>
      <c r="K87" s="49"/>
      <c r="O87" s="657"/>
    </row>
    <row r="88" spans="1:15" s="669" customFormat="1" x14ac:dyDescent="0.2">
      <c r="A88" s="49"/>
      <c r="B88" s="49"/>
      <c r="C88" s="49"/>
      <c r="D88" s="64"/>
      <c r="E88" s="64"/>
      <c r="F88" s="841"/>
      <c r="G88" s="841"/>
      <c r="H88" s="855"/>
      <c r="I88" s="855"/>
      <c r="J88" s="855"/>
      <c r="K88" s="49"/>
      <c r="O88" s="657"/>
    </row>
    <row r="89" spans="1:15" s="669" customFormat="1" x14ac:dyDescent="0.2">
      <c r="A89" s="49"/>
      <c r="B89" s="49"/>
      <c r="C89" s="49"/>
      <c r="D89" s="64"/>
      <c r="E89" s="64"/>
      <c r="F89" s="841"/>
      <c r="G89" s="841"/>
      <c r="H89" s="855"/>
      <c r="I89" s="855"/>
      <c r="J89" s="855"/>
      <c r="K89" s="49"/>
      <c r="O89" s="657"/>
    </row>
    <row r="90" spans="1:15" s="669" customFormat="1" x14ac:dyDescent="0.2">
      <c r="A90" s="49"/>
      <c r="B90" s="49"/>
      <c r="C90" s="49"/>
      <c r="D90" s="64"/>
      <c r="E90" s="64"/>
      <c r="F90" s="841"/>
      <c r="G90" s="841"/>
      <c r="H90" s="855"/>
      <c r="I90" s="855"/>
      <c r="J90" s="855"/>
      <c r="K90" s="49"/>
      <c r="O90" s="657"/>
    </row>
    <row r="91" spans="1:15" s="669" customFormat="1" x14ac:dyDescent="0.2">
      <c r="A91" s="49"/>
      <c r="B91" s="49"/>
      <c r="C91" s="49"/>
      <c r="D91" s="64"/>
      <c r="E91" s="64"/>
      <c r="F91" s="841"/>
      <c r="G91" s="841"/>
      <c r="H91" s="855"/>
      <c r="I91" s="855"/>
      <c r="J91" s="855"/>
      <c r="K91" s="49"/>
      <c r="O91" s="657"/>
    </row>
    <row r="92" spans="1:15" s="669" customFormat="1" x14ac:dyDescent="0.2">
      <c r="A92" s="49"/>
      <c r="B92" s="49"/>
      <c r="C92" s="49"/>
      <c r="D92" s="64"/>
      <c r="E92" s="64"/>
      <c r="F92" s="841"/>
      <c r="G92" s="841"/>
      <c r="H92" s="855"/>
      <c r="I92" s="855"/>
      <c r="J92" s="855"/>
      <c r="K92" s="49"/>
      <c r="O92" s="657"/>
    </row>
    <row r="93" spans="1:15" s="669" customFormat="1" x14ac:dyDescent="0.2">
      <c r="A93" s="49"/>
      <c r="B93" s="49"/>
      <c r="C93" s="49"/>
      <c r="D93" s="64"/>
      <c r="E93" s="64"/>
      <c r="F93" s="841"/>
      <c r="G93" s="841"/>
      <c r="H93" s="855"/>
      <c r="I93" s="855"/>
      <c r="J93" s="855"/>
      <c r="K93" s="49"/>
      <c r="O93" s="657"/>
    </row>
    <row r="94" spans="1:15" s="669" customFormat="1" x14ac:dyDescent="0.2">
      <c r="A94" s="49"/>
      <c r="B94" s="49"/>
      <c r="C94" s="49"/>
      <c r="D94" s="64"/>
      <c r="E94" s="64"/>
      <c r="F94" s="841"/>
      <c r="G94" s="841"/>
      <c r="H94" s="855"/>
      <c r="I94" s="855"/>
      <c r="J94" s="855"/>
      <c r="K94" s="49"/>
      <c r="O94" s="657"/>
    </row>
    <row r="95" spans="1:15" s="669" customFormat="1" x14ac:dyDescent="0.2">
      <c r="A95" s="49"/>
      <c r="B95" s="49"/>
      <c r="C95" s="49"/>
      <c r="D95" s="64"/>
      <c r="E95" s="64"/>
      <c r="F95" s="841"/>
      <c r="G95" s="841"/>
      <c r="H95" s="855"/>
      <c r="I95" s="855"/>
      <c r="J95" s="855"/>
      <c r="K95" s="49"/>
      <c r="O95" s="657"/>
    </row>
    <row r="96" spans="1:15" s="669" customFormat="1" x14ac:dyDescent="0.2">
      <c r="A96" s="49"/>
      <c r="B96" s="49"/>
      <c r="C96" s="49"/>
      <c r="D96" s="64"/>
      <c r="E96" s="64"/>
      <c r="F96" s="841"/>
      <c r="G96" s="841"/>
      <c r="H96" s="855"/>
      <c r="I96" s="855"/>
      <c r="J96" s="855"/>
      <c r="K96" s="49"/>
      <c r="O96" s="657"/>
    </row>
    <row r="97" spans="1:15" s="669" customFormat="1" x14ac:dyDescent="0.2">
      <c r="A97" s="49"/>
      <c r="B97" s="49"/>
      <c r="C97" s="49"/>
      <c r="D97" s="64"/>
      <c r="E97" s="64"/>
      <c r="F97" s="841"/>
      <c r="G97" s="841"/>
      <c r="H97" s="855"/>
      <c r="I97" s="855"/>
      <c r="J97" s="855"/>
      <c r="K97" s="49"/>
      <c r="O97" s="657"/>
    </row>
    <row r="98" spans="1:15" s="669" customFormat="1" x14ac:dyDescent="0.2">
      <c r="A98" s="49"/>
      <c r="B98" s="49"/>
      <c r="C98" s="49"/>
      <c r="D98" s="64"/>
      <c r="E98" s="64"/>
      <c r="F98" s="841"/>
      <c r="G98" s="841"/>
      <c r="H98" s="855"/>
      <c r="I98" s="855"/>
      <c r="J98" s="855"/>
      <c r="K98" s="49"/>
      <c r="O98" s="657"/>
    </row>
    <row r="99" spans="1:15" s="669" customFormat="1" x14ac:dyDescent="0.2">
      <c r="A99" s="49"/>
      <c r="B99" s="49"/>
      <c r="C99" s="49"/>
      <c r="D99" s="64"/>
      <c r="E99" s="64"/>
      <c r="F99" s="841"/>
      <c r="G99" s="841"/>
      <c r="H99" s="855"/>
      <c r="I99" s="855"/>
      <c r="J99" s="855"/>
      <c r="K99" s="49"/>
      <c r="O99" s="657"/>
    </row>
    <row r="100" spans="1:15" s="669" customFormat="1" x14ac:dyDescent="0.2">
      <c r="A100" s="49"/>
      <c r="B100" s="49"/>
      <c r="C100" s="49"/>
      <c r="D100" s="64"/>
      <c r="E100" s="64"/>
      <c r="F100" s="841"/>
      <c r="G100" s="841"/>
      <c r="H100" s="855"/>
      <c r="I100" s="855"/>
      <c r="J100" s="855"/>
      <c r="K100" s="49"/>
      <c r="O100" s="657"/>
    </row>
    <row r="101" spans="1:15" s="669" customFormat="1" x14ac:dyDescent="0.2">
      <c r="A101" s="49"/>
      <c r="B101" s="49"/>
      <c r="C101" s="49"/>
      <c r="D101" s="64"/>
      <c r="E101" s="64"/>
      <c r="F101" s="841"/>
      <c r="G101" s="841"/>
      <c r="H101" s="855"/>
      <c r="I101" s="855"/>
      <c r="J101" s="855"/>
      <c r="K101" s="49"/>
      <c r="O101" s="657"/>
    </row>
    <row r="102" spans="1:15" s="669" customFormat="1" x14ac:dyDescent="0.2">
      <c r="A102" s="49"/>
      <c r="B102" s="49"/>
      <c r="C102" s="49"/>
      <c r="D102" s="64"/>
      <c r="E102" s="64"/>
      <c r="F102" s="841"/>
      <c r="G102" s="841"/>
      <c r="H102" s="855"/>
      <c r="I102" s="855"/>
      <c r="J102" s="855"/>
      <c r="K102" s="49"/>
      <c r="O102" s="657"/>
    </row>
    <row r="103" spans="1:15" s="669" customFormat="1" x14ac:dyDescent="0.2">
      <c r="A103" s="49"/>
      <c r="B103" s="49"/>
      <c r="C103" s="49"/>
      <c r="D103" s="64"/>
      <c r="E103" s="64"/>
      <c r="F103" s="841"/>
      <c r="G103" s="841"/>
      <c r="H103" s="855"/>
      <c r="I103" s="855"/>
      <c r="J103" s="855"/>
      <c r="K103" s="49"/>
      <c r="O103" s="657"/>
    </row>
    <row r="104" spans="1:15" s="669" customFormat="1" x14ac:dyDescent="0.2">
      <c r="A104" s="49"/>
      <c r="B104" s="49"/>
      <c r="C104" s="49"/>
      <c r="D104" s="64"/>
      <c r="E104" s="64"/>
      <c r="F104" s="841"/>
      <c r="G104" s="841"/>
      <c r="H104" s="855"/>
      <c r="I104" s="855"/>
      <c r="J104" s="855"/>
      <c r="K104" s="49"/>
      <c r="O104" s="657"/>
    </row>
    <row r="105" spans="1:15" s="669" customFormat="1" x14ac:dyDescent="0.2">
      <c r="A105" s="49"/>
      <c r="B105" s="49"/>
      <c r="C105" s="49"/>
      <c r="D105" s="64"/>
      <c r="E105" s="64"/>
      <c r="F105" s="841"/>
      <c r="G105" s="841"/>
      <c r="H105" s="855"/>
      <c r="I105" s="855"/>
      <c r="J105" s="855"/>
      <c r="K105" s="49"/>
      <c r="O105" s="657"/>
    </row>
    <row r="106" spans="1:15" s="669" customFormat="1" x14ac:dyDescent="0.2">
      <c r="A106" s="49"/>
      <c r="B106" s="49"/>
      <c r="C106" s="49"/>
      <c r="D106" s="64"/>
      <c r="E106" s="64"/>
      <c r="F106" s="841"/>
      <c r="G106" s="841"/>
      <c r="H106" s="855"/>
      <c r="I106" s="855"/>
      <c r="J106" s="855"/>
      <c r="K106" s="49"/>
      <c r="O106" s="657"/>
    </row>
    <row r="107" spans="1:15" s="669" customFormat="1" x14ac:dyDescent="0.2">
      <c r="A107" s="49"/>
      <c r="B107" s="49"/>
      <c r="C107" s="49"/>
      <c r="D107" s="64"/>
      <c r="E107" s="64"/>
      <c r="F107" s="841"/>
      <c r="G107" s="841"/>
      <c r="H107" s="855"/>
      <c r="I107" s="855"/>
      <c r="J107" s="855"/>
      <c r="K107" s="49"/>
      <c r="O107" s="657"/>
    </row>
    <row r="108" spans="1:15" s="669" customFormat="1" x14ac:dyDescent="0.2">
      <c r="A108" s="49"/>
      <c r="B108" s="49"/>
      <c r="C108" s="49"/>
      <c r="D108" s="64"/>
      <c r="E108" s="64"/>
      <c r="F108" s="841"/>
      <c r="G108" s="841"/>
      <c r="H108" s="855"/>
      <c r="I108" s="855"/>
      <c r="J108" s="855"/>
      <c r="K108" s="49"/>
      <c r="O108" s="657"/>
    </row>
    <row r="109" spans="1:15" s="669" customFormat="1" x14ac:dyDescent="0.2">
      <c r="A109" s="49"/>
      <c r="B109" s="49"/>
      <c r="C109" s="49"/>
      <c r="D109" s="64"/>
      <c r="E109" s="64"/>
      <c r="F109" s="841"/>
      <c r="G109" s="841"/>
      <c r="H109" s="855"/>
      <c r="I109" s="855"/>
      <c r="J109" s="855"/>
      <c r="K109" s="49"/>
      <c r="O109" s="657"/>
    </row>
    <row r="110" spans="1:15" s="669" customFormat="1" x14ac:dyDescent="0.2">
      <c r="A110" s="49"/>
      <c r="B110" s="49"/>
      <c r="C110" s="49"/>
      <c r="D110" s="64"/>
      <c r="E110" s="64"/>
      <c r="F110" s="841"/>
      <c r="G110" s="841"/>
      <c r="H110" s="855"/>
      <c r="I110" s="855"/>
      <c r="J110" s="855"/>
      <c r="K110" s="49"/>
      <c r="O110" s="657"/>
    </row>
    <row r="111" spans="1:15" s="669" customFormat="1" x14ac:dyDescent="0.2">
      <c r="A111" s="49"/>
      <c r="B111" s="49"/>
      <c r="C111" s="49"/>
      <c r="D111" s="64"/>
      <c r="E111" s="64"/>
      <c r="F111" s="841"/>
      <c r="G111" s="841"/>
      <c r="H111" s="855"/>
      <c r="I111" s="855"/>
      <c r="J111" s="855"/>
      <c r="K111" s="49"/>
      <c r="O111" s="657"/>
    </row>
    <row r="112" spans="1:15" s="669" customFormat="1" x14ac:dyDescent="0.2">
      <c r="A112" s="49"/>
      <c r="B112" s="49"/>
      <c r="C112" s="49"/>
      <c r="D112" s="64"/>
      <c r="E112" s="64"/>
      <c r="F112" s="841"/>
      <c r="G112" s="841"/>
      <c r="H112" s="855"/>
      <c r="I112" s="855"/>
      <c r="J112" s="855"/>
      <c r="K112" s="49"/>
      <c r="O112" s="657"/>
    </row>
    <row r="113" spans="1:15" s="669" customFormat="1" x14ac:dyDescent="0.2">
      <c r="A113" s="49"/>
      <c r="B113" s="49"/>
      <c r="C113" s="49"/>
      <c r="D113" s="64"/>
      <c r="E113" s="64"/>
      <c r="F113" s="841"/>
      <c r="G113" s="841"/>
      <c r="H113" s="855"/>
      <c r="I113" s="855"/>
      <c r="J113" s="855"/>
      <c r="K113" s="49"/>
      <c r="O113" s="657"/>
    </row>
    <row r="114" spans="1:15" s="669" customFormat="1" x14ac:dyDescent="0.2">
      <c r="A114" s="49"/>
      <c r="B114" s="49"/>
      <c r="C114" s="49"/>
      <c r="D114" s="64"/>
      <c r="E114" s="64"/>
      <c r="F114" s="841"/>
      <c r="G114" s="841"/>
      <c r="H114" s="855"/>
      <c r="I114" s="855"/>
      <c r="J114" s="855"/>
      <c r="K114" s="49"/>
      <c r="O114" s="657"/>
    </row>
    <row r="115" spans="1:15" s="669" customFormat="1" x14ac:dyDescent="0.2">
      <c r="A115" s="49"/>
      <c r="B115" s="49"/>
      <c r="C115" s="49"/>
      <c r="D115" s="64"/>
      <c r="E115" s="64"/>
      <c r="F115" s="841"/>
      <c r="G115" s="841"/>
      <c r="H115" s="855"/>
      <c r="I115" s="855"/>
      <c r="J115" s="855"/>
      <c r="K115" s="49"/>
      <c r="O115" s="657"/>
    </row>
    <row r="116" spans="1:15" s="669" customFormat="1" x14ac:dyDescent="0.2">
      <c r="A116" s="49"/>
      <c r="B116" s="49"/>
      <c r="C116" s="49"/>
      <c r="D116" s="64"/>
      <c r="E116" s="64"/>
      <c r="F116" s="841"/>
      <c r="G116" s="841"/>
      <c r="H116" s="855"/>
      <c r="I116" s="855"/>
      <c r="J116" s="855"/>
      <c r="K116" s="49"/>
      <c r="O116" s="657"/>
    </row>
    <row r="117" spans="1:15" s="669" customFormat="1" x14ac:dyDescent="0.2">
      <c r="A117" s="49"/>
      <c r="B117" s="49"/>
      <c r="C117" s="49"/>
      <c r="D117" s="64"/>
      <c r="E117" s="64"/>
      <c r="F117" s="841"/>
      <c r="G117" s="841"/>
      <c r="H117" s="855"/>
      <c r="I117" s="855"/>
      <c r="J117" s="855"/>
      <c r="K117" s="49"/>
      <c r="O117" s="657"/>
    </row>
    <row r="118" spans="1:15" s="669" customFormat="1" x14ac:dyDescent="0.2">
      <c r="A118" s="49"/>
      <c r="B118" s="49"/>
      <c r="C118" s="49"/>
      <c r="D118" s="64"/>
      <c r="E118" s="64"/>
      <c r="F118" s="841"/>
      <c r="G118" s="841"/>
      <c r="H118" s="855"/>
      <c r="I118" s="855"/>
      <c r="J118" s="855"/>
      <c r="K118" s="49"/>
      <c r="O118" s="657"/>
    </row>
    <row r="119" spans="1:15" s="669" customFormat="1" x14ac:dyDescent="0.2">
      <c r="A119" s="49"/>
      <c r="B119" s="49"/>
      <c r="C119" s="49"/>
      <c r="D119" s="64"/>
      <c r="E119" s="64"/>
      <c r="F119" s="841"/>
      <c r="G119" s="841"/>
      <c r="H119" s="855"/>
      <c r="I119" s="855"/>
      <c r="J119" s="855"/>
      <c r="K119" s="49"/>
      <c r="O119" s="657"/>
    </row>
    <row r="120" spans="1:15" s="669" customFormat="1" x14ac:dyDescent="0.2">
      <c r="A120" s="49"/>
      <c r="B120" s="49"/>
      <c r="C120" s="49"/>
      <c r="D120" s="64"/>
      <c r="E120" s="64"/>
      <c r="F120" s="841"/>
      <c r="G120" s="841"/>
      <c r="H120" s="855"/>
      <c r="I120" s="855"/>
      <c r="J120" s="855"/>
      <c r="K120" s="49"/>
      <c r="O120" s="657"/>
    </row>
    <row r="121" spans="1:15" s="669" customFormat="1" x14ac:dyDescent="0.2">
      <c r="A121" s="49"/>
      <c r="B121" s="49"/>
      <c r="C121" s="49"/>
      <c r="D121" s="64"/>
      <c r="E121" s="64"/>
      <c r="F121" s="841"/>
      <c r="G121" s="841"/>
      <c r="H121" s="855"/>
      <c r="I121" s="855"/>
      <c r="J121" s="855"/>
      <c r="K121" s="49"/>
      <c r="O121" s="657"/>
    </row>
    <row r="122" spans="1:15" s="669" customFormat="1" x14ac:dyDescent="0.2">
      <c r="A122" s="49"/>
      <c r="B122" s="49"/>
      <c r="C122" s="49"/>
      <c r="D122" s="64"/>
      <c r="E122" s="64"/>
      <c r="F122" s="841"/>
      <c r="G122" s="841"/>
      <c r="H122" s="855"/>
      <c r="I122" s="855"/>
      <c r="J122" s="855"/>
      <c r="K122" s="49"/>
      <c r="O122" s="657"/>
    </row>
    <row r="123" spans="1:15" s="669" customFormat="1" x14ac:dyDescent="0.2">
      <c r="A123" s="49"/>
      <c r="B123" s="49"/>
      <c r="C123" s="49"/>
      <c r="D123" s="64"/>
      <c r="E123" s="64"/>
      <c r="F123" s="841"/>
      <c r="G123" s="841"/>
      <c r="H123" s="855"/>
      <c r="I123" s="855"/>
      <c r="J123" s="855"/>
      <c r="K123" s="49"/>
      <c r="O123" s="657"/>
    </row>
    <row r="124" spans="1:15" s="669" customFormat="1" x14ac:dyDescent="0.2">
      <c r="A124" s="49"/>
      <c r="B124" s="49"/>
      <c r="C124" s="49"/>
      <c r="D124" s="64"/>
      <c r="E124" s="64"/>
      <c r="F124" s="841"/>
      <c r="G124" s="841"/>
      <c r="H124" s="855"/>
      <c r="I124" s="855"/>
      <c r="J124" s="855"/>
      <c r="K124" s="49"/>
      <c r="O124" s="657"/>
    </row>
    <row r="125" spans="1:15" s="669" customFormat="1" x14ac:dyDescent="0.2">
      <c r="A125" s="49"/>
      <c r="B125" s="49"/>
      <c r="C125" s="49"/>
      <c r="D125" s="64"/>
      <c r="E125" s="64"/>
      <c r="F125" s="841"/>
      <c r="G125" s="841"/>
      <c r="H125" s="855"/>
      <c r="I125" s="855"/>
      <c r="J125" s="855"/>
      <c r="K125" s="49"/>
      <c r="O125" s="657"/>
    </row>
    <row r="126" spans="1:15" s="669" customFormat="1" x14ac:dyDescent="0.2">
      <c r="A126" s="49"/>
      <c r="B126" s="49"/>
      <c r="C126" s="49"/>
      <c r="D126" s="64"/>
      <c r="E126" s="64"/>
      <c r="F126" s="841"/>
      <c r="G126" s="841"/>
      <c r="H126" s="855"/>
      <c r="I126" s="855"/>
      <c r="J126" s="855"/>
      <c r="K126" s="49"/>
      <c r="O126" s="657"/>
    </row>
    <row r="127" spans="1:15" s="669" customFormat="1" x14ac:dyDescent="0.2">
      <c r="A127" s="49"/>
      <c r="B127" s="49"/>
      <c r="C127" s="49"/>
      <c r="D127" s="64"/>
      <c r="E127" s="64"/>
      <c r="F127" s="841"/>
      <c r="G127" s="841"/>
      <c r="H127" s="855"/>
      <c r="I127" s="855"/>
      <c r="J127" s="855"/>
      <c r="K127" s="49"/>
      <c r="O127" s="657"/>
    </row>
    <row r="128" spans="1:15" s="669" customFormat="1" x14ac:dyDescent="0.2">
      <c r="A128" s="49"/>
      <c r="B128" s="49"/>
      <c r="C128" s="49"/>
      <c r="D128" s="64"/>
      <c r="E128" s="64"/>
      <c r="F128" s="841"/>
      <c r="G128" s="841"/>
      <c r="H128" s="855"/>
      <c r="I128" s="855"/>
      <c r="J128" s="855"/>
      <c r="K128" s="49"/>
      <c r="O128" s="657"/>
    </row>
    <row r="129" spans="1:15" s="669" customFormat="1" x14ac:dyDescent="0.2">
      <c r="A129" s="49"/>
      <c r="B129" s="49"/>
      <c r="C129" s="49"/>
      <c r="D129" s="64"/>
      <c r="E129" s="64"/>
      <c r="F129" s="841"/>
      <c r="G129" s="841"/>
      <c r="H129" s="855"/>
      <c r="I129" s="855"/>
      <c r="J129" s="855"/>
      <c r="K129" s="49"/>
      <c r="O129" s="657"/>
    </row>
    <row r="130" spans="1:15" s="669" customFormat="1" x14ac:dyDescent="0.2">
      <c r="A130" s="49"/>
      <c r="B130" s="49"/>
      <c r="C130" s="49"/>
      <c r="D130" s="64"/>
      <c r="E130" s="64"/>
      <c r="F130" s="841"/>
      <c r="G130" s="841"/>
      <c r="H130" s="855"/>
      <c r="I130" s="855"/>
      <c r="J130" s="855"/>
      <c r="K130" s="49"/>
      <c r="O130" s="657"/>
    </row>
    <row r="131" spans="1:15" s="669" customFormat="1" x14ac:dyDescent="0.2">
      <c r="A131" s="49"/>
      <c r="B131" s="49"/>
      <c r="C131" s="49"/>
      <c r="D131" s="64"/>
      <c r="E131" s="64"/>
      <c r="F131" s="841"/>
      <c r="G131" s="841"/>
      <c r="H131" s="855"/>
      <c r="I131" s="855"/>
      <c r="J131" s="855"/>
      <c r="K131" s="49"/>
      <c r="O131" s="657"/>
    </row>
    <row r="132" spans="1:15" s="669" customFormat="1" x14ac:dyDescent="0.2">
      <c r="A132" s="49"/>
      <c r="B132" s="49"/>
      <c r="C132" s="49"/>
      <c r="D132" s="64"/>
      <c r="E132" s="64"/>
      <c r="F132" s="841"/>
      <c r="G132" s="841"/>
      <c r="H132" s="855"/>
      <c r="I132" s="855"/>
      <c r="J132" s="855"/>
      <c r="K132" s="49"/>
      <c r="O132" s="657"/>
    </row>
    <row r="133" spans="1:15" s="669" customFormat="1" x14ac:dyDescent="0.2">
      <c r="A133" s="49"/>
      <c r="B133" s="49"/>
      <c r="C133" s="49"/>
      <c r="D133" s="64"/>
      <c r="E133" s="64"/>
      <c r="F133" s="841"/>
      <c r="G133" s="841"/>
      <c r="H133" s="855"/>
      <c r="I133" s="855"/>
      <c r="J133" s="855"/>
      <c r="K133" s="49"/>
      <c r="O133" s="657"/>
    </row>
    <row r="134" spans="1:15" s="669" customFormat="1" x14ac:dyDescent="0.2">
      <c r="A134" s="49"/>
      <c r="B134" s="49"/>
      <c r="C134" s="49"/>
      <c r="D134" s="64"/>
      <c r="E134" s="64"/>
      <c r="F134" s="841"/>
      <c r="G134" s="841"/>
      <c r="H134" s="855"/>
      <c r="I134" s="855"/>
      <c r="J134" s="855"/>
      <c r="K134" s="49"/>
      <c r="O134" s="657"/>
    </row>
    <row r="135" spans="1:15" s="669" customFormat="1" x14ac:dyDescent="0.2">
      <c r="A135" s="49"/>
      <c r="B135" s="49"/>
      <c r="C135" s="49"/>
      <c r="D135" s="64"/>
      <c r="E135" s="64"/>
      <c r="F135" s="841"/>
      <c r="G135" s="841"/>
      <c r="H135" s="855"/>
      <c r="I135" s="855"/>
      <c r="J135" s="855"/>
      <c r="K135" s="49"/>
      <c r="O135" s="657"/>
    </row>
    <row r="136" spans="1:15" s="669" customFormat="1" x14ac:dyDescent="0.2">
      <c r="A136" s="49"/>
      <c r="B136" s="49"/>
      <c r="C136" s="49"/>
      <c r="D136" s="64"/>
      <c r="E136" s="64"/>
      <c r="F136" s="841"/>
      <c r="G136" s="841"/>
      <c r="H136" s="855"/>
      <c r="I136" s="855"/>
      <c r="J136" s="855"/>
      <c r="K136" s="49"/>
      <c r="O136" s="657"/>
    </row>
    <row r="137" spans="1:15" s="669" customFormat="1" x14ac:dyDescent="0.2">
      <c r="A137" s="49"/>
      <c r="B137" s="49"/>
      <c r="C137" s="49"/>
      <c r="D137" s="64"/>
      <c r="E137" s="64"/>
      <c r="F137" s="841"/>
      <c r="G137" s="841"/>
      <c r="H137" s="855"/>
      <c r="I137" s="855"/>
      <c r="J137" s="855"/>
      <c r="K137" s="49"/>
      <c r="O137" s="657"/>
    </row>
    <row r="138" spans="1:15" s="669" customFormat="1" x14ac:dyDescent="0.2">
      <c r="A138" s="49"/>
      <c r="B138" s="49"/>
      <c r="C138" s="49"/>
      <c r="D138" s="64"/>
      <c r="E138" s="64"/>
      <c r="F138" s="841"/>
      <c r="G138" s="841"/>
      <c r="H138" s="855"/>
      <c r="I138" s="855"/>
      <c r="J138" s="855"/>
      <c r="K138" s="49"/>
      <c r="O138" s="657"/>
    </row>
    <row r="139" spans="1:15" s="669" customFormat="1" x14ac:dyDescent="0.2">
      <c r="A139" s="49"/>
      <c r="B139" s="49"/>
      <c r="C139" s="49"/>
      <c r="D139" s="64"/>
      <c r="E139" s="64"/>
      <c r="F139" s="841"/>
      <c r="G139" s="841"/>
      <c r="H139" s="855"/>
      <c r="I139" s="855"/>
      <c r="J139" s="855"/>
      <c r="K139" s="49"/>
      <c r="O139" s="657"/>
    </row>
    <row r="140" spans="1:15" s="669" customFormat="1" x14ac:dyDescent="0.2">
      <c r="A140" s="49"/>
      <c r="B140" s="49"/>
      <c r="C140" s="49"/>
      <c r="D140" s="64"/>
      <c r="E140" s="64"/>
      <c r="F140" s="841"/>
      <c r="G140" s="841"/>
      <c r="H140" s="855"/>
      <c r="I140" s="855"/>
      <c r="J140" s="855"/>
      <c r="K140" s="49"/>
      <c r="O140" s="657"/>
    </row>
    <row r="141" spans="1:15" s="669" customFormat="1" x14ac:dyDescent="0.2">
      <c r="A141" s="49"/>
      <c r="B141" s="49"/>
      <c r="C141" s="49"/>
      <c r="D141" s="64"/>
      <c r="E141" s="64"/>
      <c r="F141" s="841"/>
      <c r="G141" s="841"/>
      <c r="H141" s="855"/>
      <c r="I141" s="855"/>
      <c r="J141" s="855"/>
      <c r="K141" s="49"/>
      <c r="O141" s="657"/>
    </row>
    <row r="142" spans="1:15" s="669" customFormat="1" x14ac:dyDescent="0.2">
      <c r="A142" s="49"/>
      <c r="B142" s="49"/>
      <c r="C142" s="49"/>
      <c r="D142" s="64"/>
      <c r="E142" s="64"/>
      <c r="F142" s="841"/>
      <c r="G142" s="841"/>
      <c r="H142" s="855"/>
      <c r="I142" s="855"/>
      <c r="J142" s="855"/>
      <c r="K142" s="49"/>
      <c r="O142" s="657"/>
    </row>
    <row r="143" spans="1:15" s="669" customFormat="1" x14ac:dyDescent="0.2">
      <c r="A143" s="49"/>
      <c r="B143" s="49"/>
      <c r="C143" s="49"/>
      <c r="D143" s="64"/>
      <c r="E143" s="64"/>
      <c r="F143" s="841"/>
      <c r="G143" s="841"/>
      <c r="H143" s="855"/>
      <c r="I143" s="855"/>
      <c r="J143" s="855"/>
      <c r="K143" s="49"/>
      <c r="O143" s="657"/>
    </row>
    <row r="144" spans="1:15" s="669" customFormat="1" x14ac:dyDescent="0.2">
      <c r="A144" s="49"/>
      <c r="B144" s="49"/>
      <c r="C144" s="49"/>
      <c r="D144" s="64"/>
      <c r="E144" s="64"/>
      <c r="F144" s="841"/>
      <c r="G144" s="841"/>
      <c r="H144" s="855"/>
      <c r="I144" s="855"/>
      <c r="J144" s="855"/>
      <c r="K144" s="49"/>
      <c r="O144" s="657"/>
    </row>
    <row r="145" spans="1:15" s="669" customFormat="1" x14ac:dyDescent="0.2">
      <c r="A145" s="49"/>
      <c r="B145" s="49"/>
      <c r="C145" s="49"/>
      <c r="D145" s="64"/>
      <c r="E145" s="64"/>
      <c r="F145" s="841"/>
      <c r="G145" s="841"/>
      <c r="H145" s="855"/>
      <c r="I145" s="855"/>
      <c r="J145" s="855"/>
      <c r="K145" s="49"/>
      <c r="O145" s="657"/>
    </row>
    <row r="146" spans="1:15" s="669" customFormat="1" x14ac:dyDescent="0.2">
      <c r="A146" s="49"/>
      <c r="B146" s="49"/>
      <c r="C146" s="49"/>
      <c r="D146" s="64"/>
      <c r="E146" s="64"/>
      <c r="F146" s="841"/>
      <c r="G146" s="841"/>
      <c r="H146" s="855"/>
      <c r="I146" s="855"/>
      <c r="J146" s="855"/>
      <c r="K146" s="49"/>
      <c r="O146" s="657"/>
    </row>
    <row r="147" spans="1:15" s="669" customFormat="1" x14ac:dyDescent="0.2">
      <c r="A147" s="49"/>
      <c r="B147" s="49"/>
      <c r="C147" s="49"/>
      <c r="D147" s="64"/>
      <c r="E147" s="64"/>
      <c r="F147" s="841"/>
      <c r="G147" s="841"/>
      <c r="H147" s="855"/>
      <c r="I147" s="855"/>
      <c r="J147" s="855"/>
      <c r="K147" s="49"/>
      <c r="O147" s="657"/>
    </row>
    <row r="148" spans="1:15" s="669" customFormat="1" x14ac:dyDescent="0.2">
      <c r="A148" s="49"/>
      <c r="B148" s="49"/>
      <c r="C148" s="49"/>
      <c r="D148" s="64"/>
      <c r="E148" s="64"/>
      <c r="F148" s="841"/>
      <c r="G148" s="841"/>
      <c r="H148" s="855"/>
      <c r="I148" s="855"/>
      <c r="J148" s="855"/>
      <c r="K148" s="49"/>
      <c r="O148" s="657"/>
    </row>
    <row r="149" spans="1:15" s="669" customFormat="1" x14ac:dyDescent="0.2">
      <c r="A149" s="49"/>
      <c r="B149" s="49"/>
      <c r="C149" s="49"/>
      <c r="D149" s="64"/>
      <c r="E149" s="64"/>
      <c r="F149" s="841"/>
      <c r="G149" s="841"/>
      <c r="H149" s="855"/>
      <c r="I149" s="855"/>
      <c r="J149" s="855"/>
      <c r="K149" s="49"/>
      <c r="O149" s="657"/>
    </row>
    <row r="150" spans="1:15" s="669" customFormat="1" x14ac:dyDescent="0.2">
      <c r="A150" s="49"/>
      <c r="B150" s="49"/>
      <c r="C150" s="49"/>
      <c r="D150" s="64"/>
      <c r="E150" s="64"/>
      <c r="F150" s="841"/>
      <c r="G150" s="841"/>
      <c r="H150" s="855"/>
      <c r="I150" s="855"/>
      <c r="J150" s="855"/>
      <c r="K150" s="49"/>
      <c r="O150" s="657"/>
    </row>
    <row r="151" spans="1:15" s="669" customFormat="1" x14ac:dyDescent="0.2">
      <c r="A151" s="49"/>
      <c r="B151" s="49"/>
      <c r="C151" s="49"/>
      <c r="D151" s="64"/>
      <c r="E151" s="64"/>
      <c r="F151" s="841"/>
      <c r="G151" s="841"/>
      <c r="H151" s="855"/>
      <c r="I151" s="855"/>
      <c r="J151" s="855"/>
      <c r="K151" s="49"/>
      <c r="O151" s="657"/>
    </row>
    <row r="152" spans="1:15" s="669" customFormat="1" x14ac:dyDescent="0.2">
      <c r="A152" s="49"/>
      <c r="B152" s="49"/>
      <c r="C152" s="49"/>
      <c r="D152" s="64"/>
      <c r="E152" s="64"/>
      <c r="F152" s="841"/>
      <c r="G152" s="841"/>
      <c r="H152" s="855"/>
      <c r="I152" s="855"/>
      <c r="J152" s="855"/>
      <c r="K152" s="49"/>
      <c r="O152" s="657"/>
    </row>
    <row r="153" spans="1:15" s="669" customFormat="1" x14ac:dyDescent="0.2">
      <c r="A153" s="49"/>
      <c r="B153" s="49"/>
      <c r="C153" s="49"/>
      <c r="D153" s="64"/>
      <c r="E153" s="64"/>
      <c r="F153" s="841"/>
      <c r="G153" s="841"/>
      <c r="H153" s="855"/>
      <c r="I153" s="855"/>
      <c r="J153" s="855"/>
      <c r="K153" s="49"/>
      <c r="O153" s="657"/>
    </row>
    <row r="154" spans="1:15" s="669" customFormat="1" x14ac:dyDescent="0.2">
      <c r="A154" s="49"/>
      <c r="B154" s="49"/>
      <c r="C154" s="49"/>
      <c r="D154" s="64"/>
      <c r="E154" s="64"/>
      <c r="F154" s="841"/>
      <c r="G154" s="841"/>
      <c r="H154" s="855"/>
      <c r="I154" s="855"/>
      <c r="J154" s="855"/>
      <c r="K154" s="49"/>
      <c r="O154" s="657"/>
    </row>
    <row r="155" spans="1:15" s="669" customFormat="1" x14ac:dyDescent="0.2">
      <c r="A155" s="49"/>
      <c r="B155" s="49"/>
      <c r="C155" s="49"/>
      <c r="D155" s="64"/>
      <c r="E155" s="64"/>
      <c r="F155" s="841"/>
      <c r="G155" s="841"/>
      <c r="H155" s="855"/>
      <c r="I155" s="855"/>
      <c r="J155" s="855"/>
      <c r="K155" s="49"/>
      <c r="O155" s="657"/>
    </row>
    <row r="156" spans="1:15" s="669" customFormat="1" x14ac:dyDescent="0.2">
      <c r="A156" s="49"/>
      <c r="B156" s="49"/>
      <c r="C156" s="49"/>
      <c r="D156" s="64"/>
      <c r="E156" s="64"/>
      <c r="F156" s="841"/>
      <c r="G156" s="841"/>
      <c r="H156" s="855"/>
      <c r="I156" s="855"/>
      <c r="J156" s="855"/>
      <c r="K156" s="49"/>
      <c r="O156" s="657"/>
    </row>
    <row r="157" spans="1:15" s="669" customFormat="1" x14ac:dyDescent="0.2">
      <c r="A157" s="49"/>
      <c r="B157" s="49"/>
      <c r="C157" s="49"/>
      <c r="D157" s="64"/>
      <c r="E157" s="64"/>
      <c r="F157" s="841"/>
      <c r="G157" s="841"/>
      <c r="H157" s="855"/>
      <c r="I157" s="855"/>
      <c r="J157" s="855"/>
      <c r="K157" s="49"/>
      <c r="O157" s="657"/>
    </row>
    <row r="158" spans="1:15" s="669" customFormat="1" x14ac:dyDescent="0.2">
      <c r="A158" s="49"/>
      <c r="B158" s="49"/>
      <c r="C158" s="49"/>
      <c r="D158" s="64"/>
      <c r="E158" s="64"/>
      <c r="F158" s="841"/>
      <c r="G158" s="841"/>
      <c r="H158" s="855"/>
      <c r="I158" s="855"/>
      <c r="J158" s="855"/>
      <c r="K158" s="49"/>
      <c r="O158" s="657"/>
    </row>
    <row r="159" spans="1:15" s="669" customFormat="1" x14ac:dyDescent="0.2">
      <c r="A159" s="49"/>
      <c r="B159" s="49"/>
      <c r="C159" s="49"/>
      <c r="D159" s="64"/>
      <c r="E159" s="64"/>
      <c r="F159" s="841"/>
      <c r="G159" s="841"/>
      <c r="H159" s="855"/>
      <c r="I159" s="855"/>
      <c r="J159" s="855"/>
      <c r="K159" s="49"/>
      <c r="O159" s="657"/>
    </row>
    <row r="160" spans="1:15" s="669" customFormat="1" x14ac:dyDescent="0.2">
      <c r="A160" s="49"/>
      <c r="B160" s="49"/>
      <c r="C160" s="49"/>
      <c r="D160" s="64"/>
      <c r="E160" s="64"/>
      <c r="F160" s="841"/>
      <c r="G160" s="841"/>
      <c r="H160" s="855"/>
      <c r="I160" s="855"/>
      <c r="J160" s="855"/>
      <c r="K160" s="49"/>
      <c r="O160" s="657"/>
    </row>
    <row r="161" spans="1:15" s="669" customFormat="1" x14ac:dyDescent="0.2">
      <c r="A161" s="49"/>
      <c r="B161" s="49"/>
      <c r="C161" s="49"/>
      <c r="D161" s="64"/>
      <c r="E161" s="64"/>
      <c r="F161" s="841"/>
      <c r="G161" s="841"/>
      <c r="H161" s="855"/>
      <c r="I161" s="855"/>
      <c r="J161" s="855"/>
      <c r="K161" s="49"/>
      <c r="O161" s="657"/>
    </row>
    <row r="162" spans="1:15" s="669" customFormat="1" x14ac:dyDescent="0.2">
      <c r="A162" s="49"/>
      <c r="B162" s="49"/>
      <c r="C162" s="49"/>
      <c r="D162" s="64"/>
      <c r="E162" s="64"/>
      <c r="F162" s="841"/>
      <c r="G162" s="841"/>
      <c r="H162" s="855"/>
      <c r="I162" s="855"/>
      <c r="J162" s="855"/>
      <c r="K162" s="49"/>
      <c r="O162" s="657"/>
    </row>
    <row r="163" spans="1:15" s="669" customFormat="1" x14ac:dyDescent="0.2">
      <c r="A163" s="49"/>
      <c r="B163" s="49"/>
      <c r="C163" s="49"/>
      <c r="D163" s="64"/>
      <c r="E163" s="64"/>
      <c r="F163" s="841"/>
      <c r="G163" s="841"/>
      <c r="H163" s="855"/>
      <c r="I163" s="855"/>
      <c r="J163" s="855"/>
      <c r="K163" s="49"/>
      <c r="O163" s="657"/>
    </row>
    <row r="164" spans="1:15" s="669" customFormat="1" x14ac:dyDescent="0.2">
      <c r="A164" s="49"/>
      <c r="B164" s="49"/>
      <c r="C164" s="49"/>
      <c r="D164" s="64"/>
      <c r="E164" s="64"/>
      <c r="F164" s="841"/>
      <c r="G164" s="841"/>
      <c r="H164" s="855"/>
      <c r="I164" s="855"/>
      <c r="J164" s="855"/>
      <c r="K164" s="49"/>
      <c r="O164" s="657"/>
    </row>
    <row r="165" spans="1:15" s="669" customFormat="1" x14ac:dyDescent="0.2">
      <c r="A165" s="49"/>
      <c r="B165" s="49"/>
      <c r="C165" s="49"/>
      <c r="D165" s="64"/>
      <c r="E165" s="64"/>
      <c r="F165" s="841"/>
      <c r="G165" s="841"/>
      <c r="H165" s="855"/>
      <c r="I165" s="855"/>
      <c r="J165" s="855"/>
      <c r="K165" s="49"/>
      <c r="O165" s="657"/>
    </row>
    <row r="166" spans="1:15" s="669" customFormat="1" x14ac:dyDescent="0.2">
      <c r="A166" s="49"/>
      <c r="B166" s="49"/>
      <c r="C166" s="49"/>
      <c r="D166" s="64"/>
      <c r="E166" s="64"/>
      <c r="F166" s="841"/>
      <c r="G166" s="841"/>
      <c r="H166" s="855"/>
      <c r="I166" s="855"/>
      <c r="J166" s="855"/>
      <c r="K166" s="49"/>
      <c r="O166" s="657"/>
    </row>
    <row r="167" spans="1:15" s="669" customFormat="1" x14ac:dyDescent="0.2">
      <c r="A167" s="49"/>
      <c r="B167" s="49"/>
      <c r="C167" s="49"/>
      <c r="D167" s="64"/>
      <c r="E167" s="64"/>
      <c r="F167" s="841"/>
      <c r="G167" s="841"/>
      <c r="H167" s="855"/>
      <c r="I167" s="855"/>
      <c r="J167" s="855"/>
      <c r="K167" s="49"/>
      <c r="O167" s="657"/>
    </row>
    <row r="168" spans="1:15" s="669" customFormat="1" x14ac:dyDescent="0.2">
      <c r="A168" s="49"/>
      <c r="B168" s="49"/>
      <c r="C168" s="49"/>
      <c r="D168" s="64"/>
      <c r="E168" s="64"/>
      <c r="F168" s="841"/>
      <c r="G168" s="841"/>
      <c r="H168" s="855"/>
      <c r="I168" s="855"/>
      <c r="J168" s="855"/>
      <c r="K168" s="49"/>
      <c r="O168" s="657"/>
    </row>
    <row r="169" spans="1:15" s="669" customFormat="1" x14ac:dyDescent="0.2">
      <c r="A169" s="49"/>
      <c r="B169" s="49"/>
      <c r="C169" s="49"/>
      <c r="D169" s="64"/>
      <c r="E169" s="64"/>
      <c r="F169" s="841"/>
      <c r="G169" s="841"/>
      <c r="H169" s="855"/>
      <c r="I169" s="855"/>
      <c r="J169" s="855"/>
      <c r="K169" s="49"/>
      <c r="O169" s="657"/>
    </row>
    <row r="170" spans="1:15" s="669" customFormat="1" x14ac:dyDescent="0.2">
      <c r="A170" s="49"/>
      <c r="B170" s="49"/>
      <c r="C170" s="49"/>
      <c r="D170" s="64"/>
      <c r="E170" s="64"/>
      <c r="F170" s="841"/>
      <c r="G170" s="841"/>
      <c r="H170" s="855"/>
      <c r="I170" s="855"/>
      <c r="J170" s="855"/>
      <c r="K170" s="49"/>
      <c r="O170" s="657"/>
    </row>
    <row r="171" spans="1:15" s="669" customFormat="1" x14ac:dyDescent="0.2">
      <c r="A171" s="49"/>
      <c r="B171" s="49"/>
      <c r="C171" s="49"/>
      <c r="D171" s="64"/>
      <c r="E171" s="64"/>
      <c r="F171" s="841"/>
      <c r="G171" s="841"/>
      <c r="H171" s="855"/>
      <c r="I171" s="855"/>
      <c r="J171" s="855"/>
      <c r="K171" s="49"/>
      <c r="O171" s="657"/>
    </row>
    <row r="172" spans="1:15" s="669" customFormat="1" x14ac:dyDescent="0.2">
      <c r="A172" s="49"/>
      <c r="B172" s="49"/>
      <c r="C172" s="49"/>
      <c r="D172" s="64"/>
      <c r="E172" s="64"/>
      <c r="F172" s="841"/>
      <c r="G172" s="841"/>
      <c r="H172" s="855"/>
      <c r="I172" s="855"/>
      <c r="J172" s="855"/>
      <c r="K172" s="49"/>
      <c r="O172" s="657"/>
    </row>
    <row r="173" spans="1:15" s="669" customFormat="1" x14ac:dyDescent="0.2">
      <c r="A173" s="49"/>
      <c r="B173" s="49"/>
      <c r="C173" s="49"/>
      <c r="D173" s="64"/>
      <c r="E173" s="64"/>
      <c r="F173" s="841"/>
      <c r="G173" s="841"/>
      <c r="H173" s="855"/>
      <c r="I173" s="855"/>
      <c r="J173" s="855"/>
      <c r="K173" s="49"/>
      <c r="O173" s="657"/>
    </row>
    <row r="174" spans="1:15" s="669" customFormat="1" x14ac:dyDescent="0.2">
      <c r="A174" s="49"/>
      <c r="B174" s="49"/>
      <c r="C174" s="49"/>
      <c r="D174" s="64"/>
      <c r="E174" s="64"/>
      <c r="F174" s="841"/>
      <c r="G174" s="841"/>
      <c r="H174" s="855"/>
      <c r="I174" s="855"/>
      <c r="J174" s="855"/>
      <c r="K174" s="49"/>
      <c r="O174" s="657"/>
    </row>
    <row r="175" spans="1:15" s="669" customFormat="1" x14ac:dyDescent="0.2">
      <c r="A175" s="49"/>
      <c r="B175" s="49"/>
      <c r="C175" s="49"/>
      <c r="D175" s="64"/>
      <c r="E175" s="64"/>
      <c r="F175" s="841"/>
      <c r="G175" s="841"/>
      <c r="H175" s="855"/>
      <c r="I175" s="855"/>
      <c r="J175" s="855"/>
      <c r="K175" s="49"/>
      <c r="O175" s="657"/>
    </row>
    <row r="176" spans="1:15" s="669" customFormat="1" x14ac:dyDescent="0.2">
      <c r="A176" s="49"/>
      <c r="B176" s="49"/>
      <c r="C176" s="49"/>
      <c r="D176" s="64"/>
      <c r="E176" s="64"/>
      <c r="F176" s="841"/>
      <c r="G176" s="841"/>
      <c r="H176" s="855"/>
      <c r="I176" s="855"/>
      <c r="J176" s="855"/>
      <c r="K176" s="49"/>
      <c r="O176" s="657"/>
    </row>
    <row r="177" spans="1:15" s="669" customFormat="1" x14ac:dyDescent="0.2">
      <c r="A177" s="49"/>
      <c r="B177" s="49"/>
      <c r="C177" s="49"/>
      <c r="D177" s="64"/>
      <c r="E177" s="64"/>
      <c r="F177" s="841"/>
      <c r="G177" s="841"/>
      <c r="H177" s="855"/>
      <c r="I177" s="855"/>
      <c r="J177" s="855"/>
      <c r="K177" s="49"/>
      <c r="O177" s="657"/>
    </row>
    <row r="178" spans="1:15" s="669" customFormat="1" x14ac:dyDescent="0.2">
      <c r="A178" s="49"/>
      <c r="B178" s="49"/>
      <c r="C178" s="49"/>
      <c r="D178" s="64"/>
      <c r="E178" s="64"/>
      <c r="F178" s="841"/>
      <c r="G178" s="841"/>
      <c r="H178" s="855"/>
      <c r="I178" s="855"/>
      <c r="J178" s="855"/>
      <c r="K178" s="49"/>
      <c r="O178" s="657"/>
    </row>
    <row r="179" spans="1:15" s="669" customFormat="1" x14ac:dyDescent="0.2">
      <c r="A179" s="49"/>
      <c r="B179" s="49"/>
      <c r="C179" s="49"/>
      <c r="D179" s="64"/>
      <c r="E179" s="64"/>
      <c r="F179" s="841"/>
      <c r="G179" s="841"/>
      <c r="H179" s="855"/>
      <c r="I179" s="855"/>
      <c r="J179" s="855"/>
      <c r="K179" s="49"/>
      <c r="O179" s="657"/>
    </row>
    <row r="180" spans="1:15" s="669" customFormat="1" x14ac:dyDescent="0.2">
      <c r="A180" s="49"/>
      <c r="B180" s="49"/>
      <c r="C180" s="49"/>
      <c r="D180" s="64"/>
      <c r="E180" s="64"/>
      <c r="F180" s="841"/>
      <c r="G180" s="841"/>
      <c r="H180" s="855"/>
      <c r="I180" s="855"/>
      <c r="J180" s="855"/>
      <c r="K180" s="49"/>
      <c r="O180" s="657"/>
    </row>
    <row r="181" spans="1:15" s="669" customFormat="1" x14ac:dyDescent="0.2">
      <c r="A181" s="49"/>
      <c r="B181" s="49"/>
      <c r="C181" s="49"/>
      <c r="D181" s="64"/>
      <c r="E181" s="64"/>
      <c r="F181" s="841"/>
      <c r="G181" s="841"/>
      <c r="H181" s="855"/>
      <c r="I181" s="855"/>
      <c r="J181" s="855"/>
      <c r="K181" s="49"/>
      <c r="O181" s="657"/>
    </row>
    <row r="182" spans="1:15" s="669" customFormat="1" x14ac:dyDescent="0.2">
      <c r="A182" s="49"/>
      <c r="B182" s="49"/>
      <c r="C182" s="49"/>
      <c r="D182" s="64"/>
      <c r="E182" s="64"/>
      <c r="F182" s="841"/>
      <c r="G182" s="841"/>
      <c r="H182" s="855"/>
      <c r="I182" s="855"/>
      <c r="J182" s="855"/>
      <c r="K182" s="49"/>
      <c r="O182" s="657"/>
    </row>
    <row r="183" spans="1:15" s="669" customFormat="1" x14ac:dyDescent="0.2">
      <c r="A183" s="49"/>
      <c r="B183" s="49"/>
      <c r="C183" s="49"/>
      <c r="D183" s="64"/>
      <c r="E183" s="64"/>
      <c r="F183" s="841"/>
      <c r="G183" s="841"/>
      <c r="H183" s="855"/>
      <c r="I183" s="855"/>
      <c r="J183" s="855"/>
      <c r="K183" s="49"/>
      <c r="O183" s="657"/>
    </row>
    <row r="184" spans="1:15" s="669" customFormat="1" x14ac:dyDescent="0.2">
      <c r="A184" s="49"/>
      <c r="B184" s="49"/>
      <c r="C184" s="49"/>
      <c r="D184" s="64"/>
      <c r="E184" s="64"/>
      <c r="F184" s="841"/>
      <c r="G184" s="841"/>
      <c r="H184" s="855"/>
      <c r="I184" s="855"/>
      <c r="J184" s="855"/>
      <c r="K184" s="49"/>
      <c r="O184" s="657"/>
    </row>
    <row r="185" spans="1:15" s="669" customFormat="1" x14ac:dyDescent="0.2">
      <c r="A185" s="49"/>
      <c r="B185" s="49"/>
      <c r="C185" s="49"/>
      <c r="D185" s="64"/>
      <c r="E185" s="64"/>
      <c r="F185" s="841"/>
      <c r="G185" s="841"/>
      <c r="H185" s="855"/>
      <c r="I185" s="855"/>
      <c r="J185" s="855"/>
      <c r="K185" s="49"/>
      <c r="O185" s="657"/>
    </row>
    <row r="186" spans="1:15" s="669" customFormat="1" x14ac:dyDescent="0.2">
      <c r="A186" s="49"/>
      <c r="B186" s="49"/>
      <c r="C186" s="49"/>
      <c r="D186" s="64"/>
      <c r="E186" s="64"/>
      <c r="F186" s="841"/>
      <c r="G186" s="841"/>
      <c r="H186" s="855"/>
      <c r="I186" s="855"/>
      <c r="J186" s="855"/>
      <c r="K186" s="49"/>
      <c r="O186" s="657"/>
    </row>
    <row r="187" spans="1:15" s="669" customFormat="1" x14ac:dyDescent="0.2">
      <c r="A187" s="49"/>
      <c r="B187" s="49"/>
      <c r="C187" s="49"/>
      <c r="D187" s="64"/>
      <c r="E187" s="64"/>
      <c r="F187" s="841"/>
      <c r="G187" s="841"/>
      <c r="H187" s="855"/>
      <c r="I187" s="855"/>
      <c r="J187" s="855"/>
      <c r="K187" s="49"/>
      <c r="O187" s="657"/>
    </row>
    <row r="188" spans="1:15" s="669" customFormat="1" x14ac:dyDescent="0.2">
      <c r="A188" s="49"/>
      <c r="B188" s="49"/>
      <c r="C188" s="49"/>
      <c r="D188" s="64"/>
      <c r="E188" s="64"/>
      <c r="F188" s="841"/>
      <c r="G188" s="841"/>
      <c r="H188" s="855"/>
      <c r="I188" s="855"/>
      <c r="J188" s="855"/>
      <c r="K188" s="49"/>
      <c r="O188" s="657"/>
    </row>
    <row r="189" spans="1:15" s="669" customFormat="1" x14ac:dyDescent="0.2">
      <c r="A189" s="49"/>
      <c r="B189" s="49"/>
      <c r="C189" s="49"/>
      <c r="D189" s="64"/>
      <c r="E189" s="64"/>
      <c r="F189" s="841"/>
      <c r="G189" s="841"/>
      <c r="H189" s="855"/>
      <c r="I189" s="855"/>
      <c r="J189" s="855"/>
      <c r="K189" s="49"/>
      <c r="O189" s="657"/>
    </row>
    <row r="190" spans="1:15" s="669" customFormat="1" x14ac:dyDescent="0.2">
      <c r="A190" s="49"/>
      <c r="B190" s="49"/>
      <c r="C190" s="49"/>
      <c r="D190" s="64"/>
      <c r="E190" s="64"/>
      <c r="F190" s="841"/>
      <c r="G190" s="841"/>
      <c r="H190" s="855"/>
      <c r="I190" s="855"/>
      <c r="J190" s="855"/>
      <c r="K190" s="49"/>
      <c r="O190" s="657"/>
    </row>
    <row r="191" spans="1:15" s="669" customFormat="1" x14ac:dyDescent="0.2">
      <c r="A191" s="49"/>
      <c r="B191" s="49"/>
      <c r="C191" s="49"/>
      <c r="D191" s="64"/>
      <c r="E191" s="64"/>
      <c r="F191" s="841"/>
      <c r="G191" s="841"/>
      <c r="H191" s="855"/>
      <c r="I191" s="855"/>
      <c r="J191" s="855"/>
      <c r="K191" s="49"/>
      <c r="O191" s="657"/>
    </row>
    <row r="192" spans="1:15" s="669" customFormat="1" x14ac:dyDescent="0.2">
      <c r="A192" s="49"/>
      <c r="B192" s="49"/>
      <c r="C192" s="49"/>
      <c r="D192" s="64"/>
      <c r="E192" s="64"/>
      <c r="F192" s="841"/>
      <c r="G192" s="841"/>
      <c r="H192" s="855"/>
      <c r="I192" s="855"/>
      <c r="J192" s="855"/>
      <c r="K192" s="49"/>
      <c r="O192" s="657"/>
    </row>
    <row r="193" spans="1:15" s="669" customFormat="1" x14ac:dyDescent="0.2">
      <c r="A193" s="49"/>
      <c r="B193" s="49"/>
      <c r="C193" s="49"/>
      <c r="D193" s="64"/>
      <c r="E193" s="64"/>
      <c r="F193" s="841"/>
      <c r="G193" s="841"/>
      <c r="H193" s="855"/>
      <c r="I193" s="855"/>
      <c r="J193" s="855"/>
      <c r="K193" s="49"/>
      <c r="O193" s="657"/>
    </row>
    <row r="194" spans="1:15" s="669" customFormat="1" x14ac:dyDescent="0.2">
      <c r="A194" s="49"/>
      <c r="B194" s="49"/>
      <c r="C194" s="49"/>
      <c r="D194" s="64"/>
      <c r="E194" s="64"/>
      <c r="F194" s="841"/>
      <c r="G194" s="841"/>
      <c r="H194" s="855"/>
      <c r="I194" s="855"/>
      <c r="J194" s="855"/>
      <c r="K194" s="49"/>
      <c r="O194" s="657"/>
    </row>
    <row r="195" spans="1:15" s="669" customFormat="1" x14ac:dyDescent="0.2">
      <c r="A195" s="49"/>
      <c r="B195" s="49"/>
      <c r="C195" s="49"/>
      <c r="D195" s="64"/>
      <c r="E195" s="64"/>
      <c r="F195" s="841"/>
      <c r="G195" s="841"/>
      <c r="H195" s="855"/>
      <c r="I195" s="855"/>
      <c r="J195" s="855"/>
      <c r="K195" s="49"/>
      <c r="O195" s="657"/>
    </row>
    <row r="196" spans="1:15" s="669" customFormat="1" x14ac:dyDescent="0.2">
      <c r="A196" s="49"/>
      <c r="B196" s="49"/>
      <c r="C196" s="49"/>
      <c r="D196" s="64"/>
      <c r="E196" s="64"/>
      <c r="F196" s="841"/>
      <c r="G196" s="841"/>
      <c r="H196" s="855"/>
      <c r="I196" s="855"/>
      <c r="J196" s="855"/>
      <c r="K196" s="49"/>
      <c r="O196" s="657"/>
    </row>
    <row r="197" spans="1:15" s="669" customFormat="1" x14ac:dyDescent="0.2">
      <c r="A197" s="49"/>
      <c r="B197" s="49"/>
      <c r="C197" s="49"/>
      <c r="D197" s="64"/>
      <c r="E197" s="64"/>
      <c r="F197" s="841"/>
      <c r="G197" s="841"/>
      <c r="H197" s="855"/>
      <c r="I197" s="855"/>
      <c r="J197" s="855"/>
      <c r="K197" s="49"/>
      <c r="O197" s="657"/>
    </row>
    <row r="198" spans="1:15" s="669" customFormat="1" x14ac:dyDescent="0.2">
      <c r="A198" s="49"/>
      <c r="B198" s="49"/>
      <c r="C198" s="49"/>
      <c r="D198" s="64"/>
      <c r="E198" s="64"/>
      <c r="F198" s="841"/>
      <c r="G198" s="841"/>
      <c r="H198" s="855"/>
      <c r="I198" s="855"/>
      <c r="J198" s="855"/>
      <c r="K198" s="49"/>
      <c r="O198" s="657"/>
    </row>
    <row r="199" spans="1:15" s="669" customFormat="1" x14ac:dyDescent="0.2">
      <c r="A199" s="49"/>
      <c r="B199" s="49"/>
      <c r="C199" s="49"/>
      <c r="D199" s="64"/>
      <c r="E199" s="64"/>
      <c r="F199" s="841"/>
      <c r="G199" s="841"/>
      <c r="H199" s="855"/>
      <c r="I199" s="855"/>
      <c r="J199" s="855"/>
      <c r="K199" s="49"/>
      <c r="O199" s="657"/>
    </row>
    <row r="200" spans="1:15" s="669" customFormat="1" x14ac:dyDescent="0.2">
      <c r="A200" s="49"/>
      <c r="B200" s="49"/>
      <c r="C200" s="49"/>
      <c r="D200" s="64"/>
      <c r="E200" s="64"/>
      <c r="F200" s="841"/>
      <c r="G200" s="841"/>
      <c r="H200" s="855"/>
      <c r="I200" s="855"/>
      <c r="J200" s="855"/>
      <c r="K200" s="49"/>
      <c r="O200" s="657"/>
    </row>
    <row r="201" spans="1:15" s="669" customFormat="1" x14ac:dyDescent="0.2">
      <c r="A201" s="49"/>
      <c r="B201" s="49"/>
      <c r="C201" s="49"/>
      <c r="D201" s="64"/>
      <c r="E201" s="64"/>
      <c r="F201" s="841"/>
      <c r="G201" s="841"/>
      <c r="H201" s="855"/>
      <c r="I201" s="855"/>
      <c r="J201" s="855"/>
      <c r="K201" s="49"/>
      <c r="O201" s="657"/>
    </row>
    <row r="202" spans="1:15" s="669" customFormat="1" x14ac:dyDescent="0.2">
      <c r="A202" s="49"/>
      <c r="B202" s="49"/>
      <c r="C202" s="49"/>
      <c r="D202" s="64"/>
      <c r="E202" s="64"/>
      <c r="F202" s="841"/>
      <c r="G202" s="841"/>
      <c r="H202" s="855"/>
      <c r="I202" s="855"/>
      <c r="J202" s="855"/>
      <c r="K202" s="49"/>
      <c r="O202" s="657"/>
    </row>
    <row r="203" spans="1:15" s="669" customFormat="1" x14ac:dyDescent="0.2">
      <c r="A203" s="49"/>
      <c r="B203" s="49"/>
      <c r="C203" s="49"/>
      <c r="D203" s="64"/>
      <c r="E203" s="64"/>
      <c r="F203" s="841"/>
      <c r="G203" s="841"/>
      <c r="H203" s="855"/>
      <c r="I203" s="855"/>
      <c r="J203" s="855"/>
      <c r="K203" s="49"/>
      <c r="O203" s="657"/>
    </row>
    <row r="204" spans="1:15" s="669" customFormat="1" x14ac:dyDescent="0.2">
      <c r="A204" s="49"/>
      <c r="B204" s="49"/>
      <c r="C204" s="49"/>
      <c r="D204" s="64"/>
      <c r="E204" s="64"/>
      <c r="F204" s="841"/>
      <c r="G204" s="841"/>
      <c r="H204" s="855"/>
      <c r="I204" s="855"/>
      <c r="J204" s="855"/>
      <c r="K204" s="49"/>
      <c r="O204" s="657"/>
    </row>
    <row r="205" spans="1:15" s="669" customFormat="1" x14ac:dyDescent="0.2">
      <c r="A205" s="49"/>
      <c r="B205" s="49"/>
      <c r="C205" s="49"/>
      <c r="D205" s="64"/>
      <c r="E205" s="64"/>
      <c r="F205" s="841"/>
      <c r="G205" s="841"/>
      <c r="H205" s="855"/>
      <c r="I205" s="855"/>
      <c r="J205" s="855"/>
      <c r="K205" s="49"/>
      <c r="O205" s="657"/>
    </row>
    <row r="206" spans="1:15" s="669" customFormat="1" x14ac:dyDescent="0.2">
      <c r="A206" s="49"/>
      <c r="B206" s="49"/>
      <c r="C206" s="49"/>
      <c r="D206" s="64"/>
      <c r="E206" s="64"/>
      <c r="F206" s="841"/>
      <c r="G206" s="841"/>
      <c r="H206" s="855"/>
      <c r="I206" s="855"/>
      <c r="J206" s="855"/>
      <c r="K206" s="49"/>
      <c r="O206" s="657"/>
    </row>
    <row r="207" spans="1:15" s="669" customFormat="1" x14ac:dyDescent="0.2">
      <c r="A207" s="49"/>
      <c r="B207" s="49"/>
      <c r="C207" s="49"/>
      <c r="D207" s="64"/>
      <c r="E207" s="64"/>
      <c r="F207" s="841"/>
      <c r="G207" s="841"/>
      <c r="H207" s="855"/>
      <c r="I207" s="855"/>
      <c r="J207" s="855"/>
      <c r="K207" s="49"/>
      <c r="O207" s="657"/>
    </row>
    <row r="208" spans="1:15" s="669" customFormat="1" x14ac:dyDescent="0.2">
      <c r="A208" s="49"/>
      <c r="B208" s="49"/>
      <c r="C208" s="49"/>
      <c r="D208" s="64"/>
      <c r="E208" s="64"/>
      <c r="F208" s="841"/>
      <c r="G208" s="841"/>
      <c r="H208" s="855"/>
      <c r="I208" s="855"/>
      <c r="J208" s="855"/>
      <c r="K208" s="49"/>
      <c r="O208" s="657"/>
    </row>
    <row r="209" spans="1:15" s="669" customFormat="1" x14ac:dyDescent="0.2">
      <c r="A209" s="49"/>
      <c r="B209" s="49"/>
      <c r="C209" s="49"/>
      <c r="D209" s="64"/>
      <c r="E209" s="64"/>
      <c r="F209" s="841"/>
      <c r="G209" s="841"/>
      <c r="H209" s="855"/>
      <c r="I209" s="855"/>
      <c r="J209" s="855"/>
      <c r="K209" s="49"/>
      <c r="O209" s="657"/>
    </row>
    <row r="210" spans="1:15" s="669" customFormat="1" x14ac:dyDescent="0.2">
      <c r="A210" s="49"/>
      <c r="B210" s="49"/>
      <c r="C210" s="49"/>
      <c r="D210" s="64"/>
      <c r="E210" s="64"/>
      <c r="F210" s="841"/>
      <c r="G210" s="841"/>
      <c r="H210" s="855"/>
      <c r="I210" s="855"/>
      <c r="J210" s="855"/>
      <c r="K210" s="49"/>
      <c r="O210" s="657"/>
    </row>
    <row r="211" spans="1:15" s="669" customFormat="1" x14ac:dyDescent="0.2">
      <c r="A211" s="49"/>
      <c r="B211" s="49"/>
      <c r="C211" s="49"/>
      <c r="D211" s="64"/>
      <c r="E211" s="64"/>
      <c r="F211" s="841"/>
      <c r="G211" s="841"/>
      <c r="H211" s="855"/>
      <c r="I211" s="855"/>
      <c r="J211" s="855"/>
      <c r="K211" s="49"/>
      <c r="O211" s="657"/>
    </row>
    <row r="212" spans="1:15" s="669" customFormat="1" x14ac:dyDescent="0.2">
      <c r="A212" s="49"/>
      <c r="B212" s="49"/>
      <c r="C212" s="49"/>
      <c r="D212" s="64"/>
      <c r="E212" s="64"/>
      <c r="F212" s="841"/>
      <c r="G212" s="841"/>
      <c r="H212" s="855"/>
      <c r="I212" s="855"/>
      <c r="J212" s="855"/>
      <c r="K212" s="49"/>
      <c r="O212" s="657"/>
    </row>
    <row r="213" spans="1:15" s="669" customFormat="1" x14ac:dyDescent="0.2">
      <c r="A213" s="49"/>
      <c r="B213" s="49"/>
      <c r="C213" s="49"/>
      <c r="D213" s="64"/>
      <c r="E213" s="64"/>
      <c r="F213" s="841"/>
      <c r="G213" s="841"/>
      <c r="H213" s="855"/>
      <c r="I213" s="855"/>
      <c r="J213" s="855"/>
      <c r="K213" s="49"/>
      <c r="O213" s="657"/>
    </row>
    <row r="214" spans="1:15" s="669" customFormat="1" x14ac:dyDescent="0.2">
      <c r="A214" s="49"/>
      <c r="B214" s="49"/>
      <c r="C214" s="49"/>
      <c r="D214" s="64"/>
      <c r="E214" s="64"/>
      <c r="F214" s="841"/>
      <c r="G214" s="841"/>
      <c r="H214" s="855"/>
      <c r="I214" s="855"/>
      <c r="J214" s="855"/>
      <c r="K214" s="49"/>
      <c r="O214" s="657"/>
    </row>
    <row r="215" spans="1:15" s="669" customFormat="1" x14ac:dyDescent="0.2">
      <c r="A215" s="49"/>
      <c r="B215" s="49"/>
      <c r="C215" s="49"/>
      <c r="D215" s="64"/>
      <c r="E215" s="64"/>
      <c r="F215" s="841"/>
      <c r="G215" s="841"/>
      <c r="H215" s="855"/>
      <c r="I215" s="855"/>
      <c r="J215" s="855"/>
      <c r="K215" s="49"/>
      <c r="O215" s="657"/>
    </row>
    <row r="216" spans="1:15" s="669" customFormat="1" x14ac:dyDescent="0.2">
      <c r="A216" s="49"/>
      <c r="B216" s="49"/>
      <c r="C216" s="49"/>
      <c r="D216" s="64"/>
      <c r="E216" s="64"/>
      <c r="F216" s="841"/>
      <c r="G216" s="841"/>
      <c r="H216" s="855"/>
      <c r="I216" s="855"/>
      <c r="J216" s="855"/>
      <c r="K216" s="49"/>
      <c r="O216" s="657"/>
    </row>
    <row r="217" spans="1:15" s="669" customFormat="1" x14ac:dyDescent="0.2">
      <c r="A217" s="49"/>
      <c r="B217" s="49"/>
      <c r="C217" s="49"/>
      <c r="D217" s="64"/>
      <c r="E217" s="64"/>
      <c r="F217" s="841"/>
      <c r="G217" s="841"/>
      <c r="H217" s="855"/>
      <c r="I217" s="855"/>
      <c r="J217" s="855"/>
      <c r="K217" s="49"/>
      <c r="O217" s="657"/>
    </row>
    <row r="218" spans="1:15" s="669" customFormat="1" x14ac:dyDescent="0.2">
      <c r="A218" s="49"/>
      <c r="B218" s="49"/>
      <c r="C218" s="49"/>
      <c r="D218" s="64"/>
      <c r="E218" s="64"/>
      <c r="F218" s="841"/>
      <c r="G218" s="841"/>
      <c r="H218" s="855"/>
      <c r="I218" s="855"/>
      <c r="J218" s="855"/>
      <c r="K218" s="49"/>
      <c r="O218" s="657"/>
    </row>
    <row r="219" spans="1:15" s="669" customFormat="1" x14ac:dyDescent="0.2">
      <c r="A219" s="49"/>
      <c r="B219" s="49"/>
      <c r="C219" s="49"/>
      <c r="D219" s="64"/>
      <c r="E219" s="64"/>
      <c r="F219" s="841"/>
      <c r="G219" s="841"/>
      <c r="H219" s="855"/>
      <c r="I219" s="855"/>
      <c r="J219" s="855"/>
      <c r="K219" s="49"/>
      <c r="O219" s="657"/>
    </row>
    <row r="220" spans="1:15" s="669" customFormat="1" x14ac:dyDescent="0.2">
      <c r="A220" s="49"/>
      <c r="B220" s="49"/>
      <c r="C220" s="49"/>
      <c r="D220" s="64"/>
      <c r="E220" s="64"/>
      <c r="F220" s="841"/>
      <c r="G220" s="841"/>
      <c r="H220" s="855"/>
      <c r="I220" s="855"/>
      <c r="J220" s="855"/>
      <c r="K220" s="49"/>
      <c r="O220" s="657"/>
    </row>
    <row r="221" spans="1:15" s="669" customFormat="1" x14ac:dyDescent="0.2">
      <c r="A221" s="49"/>
      <c r="B221" s="49"/>
      <c r="C221" s="49"/>
      <c r="D221" s="64"/>
      <c r="E221" s="64"/>
      <c r="F221" s="841"/>
      <c r="G221" s="841"/>
      <c r="H221" s="855"/>
      <c r="I221" s="855"/>
      <c r="J221" s="855"/>
      <c r="K221" s="49"/>
      <c r="O221" s="657"/>
    </row>
    <row r="222" spans="1:15" s="669" customFormat="1" x14ac:dyDescent="0.2">
      <c r="A222" s="49"/>
      <c r="B222" s="49"/>
      <c r="C222" s="49"/>
      <c r="D222" s="64"/>
      <c r="E222" s="64"/>
      <c r="F222" s="841"/>
      <c r="G222" s="841"/>
      <c r="H222" s="855"/>
      <c r="I222" s="855"/>
      <c r="J222" s="855"/>
      <c r="K222" s="49"/>
      <c r="O222" s="657"/>
    </row>
    <row r="223" spans="1:15" s="669" customFormat="1" x14ac:dyDescent="0.2">
      <c r="A223" s="49"/>
      <c r="B223" s="49"/>
      <c r="C223" s="49"/>
      <c r="D223" s="64"/>
      <c r="E223" s="64"/>
      <c r="F223" s="841"/>
      <c r="G223" s="841"/>
      <c r="H223" s="855"/>
      <c r="I223" s="855"/>
      <c r="J223" s="855"/>
      <c r="K223" s="49"/>
      <c r="O223" s="657"/>
    </row>
    <row r="224" spans="1:15" s="669" customFormat="1" x14ac:dyDescent="0.2">
      <c r="A224" s="49"/>
      <c r="B224" s="49"/>
      <c r="C224" s="49"/>
      <c r="D224" s="64"/>
      <c r="E224" s="64"/>
      <c r="F224" s="841"/>
      <c r="G224" s="841"/>
      <c r="H224" s="855"/>
      <c r="I224" s="855"/>
      <c r="J224" s="855"/>
      <c r="K224" s="49"/>
      <c r="O224" s="657"/>
    </row>
    <row r="225" spans="1:15" s="669" customFormat="1" x14ac:dyDescent="0.2">
      <c r="A225" s="49"/>
      <c r="B225" s="49"/>
      <c r="C225" s="49"/>
      <c r="D225" s="64"/>
      <c r="E225" s="64"/>
      <c r="F225" s="841"/>
      <c r="G225" s="841"/>
      <c r="H225" s="855"/>
      <c r="I225" s="855"/>
      <c r="J225" s="855"/>
      <c r="K225" s="49"/>
      <c r="O225" s="657"/>
    </row>
    <row r="226" spans="1:15" s="669" customFormat="1" x14ac:dyDescent="0.2">
      <c r="A226" s="49"/>
      <c r="B226" s="49"/>
      <c r="C226" s="49"/>
      <c r="D226" s="64"/>
      <c r="E226" s="64"/>
      <c r="F226" s="841"/>
      <c r="G226" s="841"/>
      <c r="H226" s="855"/>
      <c r="I226" s="855"/>
      <c r="J226" s="855"/>
      <c r="K226" s="49"/>
      <c r="O226" s="657"/>
    </row>
    <row r="227" spans="1:15" s="669" customFormat="1" x14ac:dyDescent="0.2">
      <c r="A227" s="49"/>
      <c r="B227" s="49"/>
      <c r="C227" s="49"/>
      <c r="D227" s="64"/>
      <c r="E227" s="64"/>
      <c r="F227" s="841"/>
      <c r="G227" s="841"/>
      <c r="H227" s="855"/>
      <c r="I227" s="855"/>
      <c r="J227" s="855"/>
      <c r="K227" s="49"/>
      <c r="O227" s="657"/>
    </row>
    <row r="228" spans="1:15" s="669" customFormat="1" x14ac:dyDescent="0.2">
      <c r="A228" s="49"/>
      <c r="B228" s="49"/>
      <c r="C228" s="49"/>
      <c r="D228" s="64"/>
      <c r="E228" s="64"/>
      <c r="F228" s="841"/>
      <c r="G228" s="841"/>
      <c r="H228" s="855"/>
      <c r="I228" s="855"/>
      <c r="J228" s="855"/>
      <c r="K228" s="49"/>
      <c r="O228" s="657"/>
    </row>
    <row r="229" spans="1:15" s="669" customFormat="1" x14ac:dyDescent="0.2">
      <c r="A229" s="49"/>
      <c r="B229" s="49"/>
      <c r="C229" s="49"/>
      <c r="D229" s="64"/>
      <c r="E229" s="64"/>
      <c r="F229" s="841"/>
      <c r="G229" s="841"/>
      <c r="H229" s="855"/>
      <c r="I229" s="855"/>
      <c r="J229" s="855"/>
      <c r="K229" s="49"/>
      <c r="O229" s="657"/>
    </row>
    <row r="230" spans="1:15" s="669" customFormat="1" x14ac:dyDescent="0.2">
      <c r="A230" s="49"/>
      <c r="B230" s="49"/>
      <c r="C230" s="49"/>
      <c r="D230" s="64"/>
      <c r="E230" s="64"/>
      <c r="F230" s="841"/>
      <c r="G230" s="841"/>
      <c r="H230" s="855"/>
      <c r="I230" s="855"/>
      <c r="J230" s="855"/>
      <c r="K230" s="49"/>
      <c r="O230" s="657"/>
    </row>
    <row r="231" spans="1:15" s="669" customFormat="1" x14ac:dyDescent="0.2">
      <c r="A231" s="49"/>
      <c r="B231" s="49"/>
      <c r="C231" s="49"/>
      <c r="D231" s="64"/>
      <c r="E231" s="64"/>
      <c r="F231" s="841"/>
      <c r="G231" s="841"/>
      <c r="H231" s="855"/>
      <c r="I231" s="855"/>
      <c r="J231" s="855"/>
      <c r="K231" s="49"/>
      <c r="O231" s="657"/>
    </row>
    <row r="232" spans="1:15" s="669" customFormat="1" x14ac:dyDescent="0.2">
      <c r="A232" s="49"/>
      <c r="B232" s="49"/>
      <c r="C232" s="49"/>
      <c r="D232" s="64"/>
      <c r="E232" s="64"/>
      <c r="F232" s="841"/>
      <c r="G232" s="841"/>
      <c r="H232" s="855"/>
      <c r="I232" s="855"/>
      <c r="J232" s="855"/>
      <c r="K232" s="49"/>
      <c r="O232" s="657"/>
    </row>
    <row r="233" spans="1:15" s="669" customFormat="1" x14ac:dyDescent="0.2">
      <c r="A233" s="49"/>
      <c r="B233" s="49"/>
      <c r="C233" s="49"/>
      <c r="D233" s="64"/>
      <c r="E233" s="64"/>
      <c r="F233" s="841"/>
      <c r="G233" s="841"/>
      <c r="H233" s="855"/>
      <c r="I233" s="855"/>
      <c r="J233" s="855"/>
      <c r="K233" s="49"/>
      <c r="O233" s="657"/>
    </row>
    <row r="234" spans="1:15" s="669" customFormat="1" x14ac:dyDescent="0.2">
      <c r="A234" s="49"/>
      <c r="B234" s="49"/>
      <c r="C234" s="49"/>
      <c r="D234" s="64"/>
      <c r="E234" s="64"/>
      <c r="F234" s="841"/>
      <c r="G234" s="841"/>
      <c r="H234" s="855"/>
      <c r="I234" s="855"/>
      <c r="J234" s="855"/>
      <c r="K234" s="49"/>
      <c r="O234" s="657"/>
    </row>
    <row r="235" spans="1:15" s="669" customFormat="1" x14ac:dyDescent="0.2">
      <c r="A235" s="49"/>
      <c r="B235" s="49"/>
      <c r="C235" s="49"/>
      <c r="D235" s="64"/>
      <c r="E235" s="64"/>
      <c r="F235" s="841"/>
      <c r="G235" s="841"/>
      <c r="H235" s="855"/>
      <c r="I235" s="855"/>
      <c r="J235" s="855"/>
      <c r="K235" s="49"/>
      <c r="O235" s="657"/>
    </row>
    <row r="236" spans="1:15" s="669" customFormat="1" x14ac:dyDescent="0.2">
      <c r="A236" s="49"/>
      <c r="B236" s="49"/>
      <c r="C236" s="49"/>
      <c r="D236" s="64"/>
      <c r="E236" s="64"/>
      <c r="F236" s="841"/>
      <c r="G236" s="841"/>
      <c r="H236" s="855"/>
      <c r="I236" s="855"/>
      <c r="J236" s="855"/>
      <c r="K236" s="49"/>
      <c r="O236" s="657"/>
    </row>
    <row r="237" spans="1:15" s="669" customFormat="1" x14ac:dyDescent="0.2">
      <c r="A237" s="49"/>
      <c r="B237" s="49"/>
      <c r="C237" s="49"/>
      <c r="D237" s="64"/>
      <c r="E237" s="64"/>
      <c r="F237" s="841"/>
      <c r="G237" s="841"/>
      <c r="H237" s="855"/>
      <c r="I237" s="855"/>
      <c r="J237" s="855"/>
      <c r="K237" s="49"/>
      <c r="O237" s="657"/>
    </row>
    <row r="238" spans="1:15" s="669" customFormat="1" x14ac:dyDescent="0.2">
      <c r="A238" s="49"/>
      <c r="B238" s="49"/>
      <c r="C238" s="49"/>
      <c r="D238" s="64"/>
      <c r="E238" s="64"/>
      <c r="F238" s="841"/>
      <c r="G238" s="841"/>
      <c r="H238" s="855"/>
      <c r="I238" s="855"/>
      <c r="J238" s="855"/>
      <c r="K238" s="49"/>
      <c r="O238" s="657"/>
    </row>
    <row r="239" spans="1:15" s="669" customFormat="1" x14ac:dyDescent="0.2">
      <c r="A239" s="49"/>
      <c r="B239" s="49"/>
      <c r="C239" s="49"/>
      <c r="D239" s="64"/>
      <c r="E239" s="64"/>
      <c r="F239" s="841"/>
      <c r="G239" s="841"/>
      <c r="H239" s="855"/>
      <c r="I239" s="855"/>
      <c r="J239" s="855"/>
      <c r="K239" s="49"/>
      <c r="O239" s="657"/>
    </row>
    <row r="240" spans="1:15" s="669" customFormat="1" x14ac:dyDescent="0.2">
      <c r="A240" s="49"/>
      <c r="B240" s="49"/>
      <c r="C240" s="49"/>
      <c r="D240" s="64"/>
      <c r="E240" s="64"/>
      <c r="F240" s="841"/>
      <c r="G240" s="841"/>
      <c r="H240" s="855"/>
      <c r="I240" s="855"/>
      <c r="J240" s="855"/>
      <c r="K240" s="49"/>
      <c r="O240" s="657"/>
    </row>
    <row r="241" spans="1:15" s="669" customFormat="1" x14ac:dyDescent="0.2">
      <c r="A241" s="49"/>
      <c r="B241" s="49"/>
      <c r="C241" s="49"/>
      <c r="D241" s="64"/>
      <c r="E241" s="64"/>
      <c r="F241" s="841"/>
      <c r="G241" s="841"/>
      <c r="H241" s="855"/>
      <c r="I241" s="855"/>
      <c r="J241" s="855"/>
      <c r="K241" s="49"/>
      <c r="O241" s="657"/>
    </row>
    <row r="242" spans="1:15" s="669" customFormat="1" x14ac:dyDescent="0.2">
      <c r="A242" s="49"/>
      <c r="B242" s="49"/>
      <c r="C242" s="49"/>
      <c r="D242" s="64"/>
      <c r="E242" s="64"/>
      <c r="F242" s="841"/>
      <c r="G242" s="841"/>
      <c r="H242" s="855"/>
      <c r="I242" s="855"/>
      <c r="J242" s="855"/>
      <c r="K242" s="49"/>
      <c r="O242" s="657"/>
    </row>
    <row r="243" spans="1:15" s="669" customFormat="1" x14ac:dyDescent="0.2">
      <c r="A243" s="49"/>
      <c r="B243" s="49"/>
      <c r="C243" s="49"/>
      <c r="D243" s="64"/>
      <c r="E243" s="64"/>
      <c r="F243" s="841"/>
      <c r="G243" s="841"/>
      <c r="H243" s="855"/>
      <c r="I243" s="855"/>
      <c r="J243" s="855"/>
      <c r="K243" s="49"/>
      <c r="O243" s="657"/>
    </row>
    <row r="244" spans="1:15" s="669" customFormat="1" x14ac:dyDescent="0.2">
      <c r="A244" s="49"/>
      <c r="B244" s="49"/>
      <c r="C244" s="49"/>
      <c r="D244" s="64"/>
      <c r="E244" s="64"/>
      <c r="F244" s="841"/>
      <c r="G244" s="841"/>
      <c r="H244" s="855"/>
      <c r="I244" s="855"/>
      <c r="J244" s="855"/>
      <c r="K244" s="49"/>
      <c r="O244" s="657"/>
    </row>
    <row r="245" spans="1:15" s="669" customFormat="1" x14ac:dyDescent="0.2">
      <c r="A245" s="49"/>
      <c r="B245" s="49"/>
      <c r="C245" s="49"/>
      <c r="D245" s="64"/>
      <c r="E245" s="64"/>
      <c r="F245" s="841"/>
      <c r="G245" s="841"/>
      <c r="H245" s="855"/>
      <c r="I245" s="855"/>
      <c r="J245" s="855"/>
      <c r="K245" s="49"/>
      <c r="O245" s="657"/>
    </row>
    <row r="246" spans="1:15" s="669" customFormat="1" x14ac:dyDescent="0.2">
      <c r="A246" s="49"/>
      <c r="B246" s="49"/>
      <c r="C246" s="49"/>
      <c r="D246" s="64"/>
      <c r="E246" s="64"/>
      <c r="F246" s="841"/>
      <c r="G246" s="841"/>
      <c r="H246" s="855"/>
      <c r="I246" s="855"/>
      <c r="J246" s="855"/>
      <c r="K246" s="49"/>
      <c r="O246" s="657"/>
    </row>
    <row r="247" spans="1:15" s="669" customFormat="1" x14ac:dyDescent="0.2">
      <c r="A247" s="49"/>
      <c r="B247" s="49"/>
      <c r="C247" s="49"/>
      <c r="D247" s="64"/>
      <c r="E247" s="64"/>
      <c r="F247" s="841"/>
      <c r="G247" s="841"/>
      <c r="H247" s="855"/>
      <c r="I247" s="855"/>
      <c r="J247" s="855"/>
      <c r="K247" s="49"/>
      <c r="O247" s="657"/>
    </row>
    <row r="248" spans="1:15" s="669" customFormat="1" x14ac:dyDescent="0.2">
      <c r="A248" s="49"/>
      <c r="B248" s="49"/>
      <c r="C248" s="49"/>
      <c r="D248" s="64"/>
      <c r="E248" s="64"/>
      <c r="F248" s="841"/>
      <c r="G248" s="841"/>
      <c r="H248" s="855"/>
      <c r="I248" s="855"/>
      <c r="J248" s="855"/>
      <c r="K248" s="49"/>
      <c r="O248" s="657"/>
    </row>
    <row r="249" spans="1:15" s="669" customFormat="1" x14ac:dyDescent="0.2">
      <c r="A249" s="49"/>
      <c r="B249" s="49"/>
      <c r="C249" s="49"/>
      <c r="D249" s="64"/>
      <c r="E249" s="64"/>
      <c r="F249" s="841"/>
      <c r="G249" s="841"/>
      <c r="H249" s="855"/>
      <c r="I249" s="855"/>
      <c r="J249" s="855"/>
      <c r="K249" s="49"/>
      <c r="O249" s="657"/>
    </row>
    <row r="250" spans="1:15" s="669" customFormat="1" x14ac:dyDescent="0.2">
      <c r="A250" s="49"/>
      <c r="B250" s="49"/>
      <c r="C250" s="49"/>
      <c r="D250" s="64"/>
      <c r="E250" s="64"/>
      <c r="F250" s="841"/>
      <c r="G250" s="841"/>
      <c r="H250" s="855"/>
      <c r="I250" s="855"/>
      <c r="J250" s="855"/>
      <c r="K250" s="49"/>
      <c r="O250" s="657"/>
    </row>
    <row r="251" spans="1:15" s="669" customFormat="1" x14ac:dyDescent="0.2">
      <c r="A251" s="49"/>
      <c r="B251" s="49"/>
      <c r="C251" s="49"/>
      <c r="D251" s="64"/>
      <c r="E251" s="64"/>
      <c r="F251" s="841"/>
      <c r="G251" s="841"/>
      <c r="H251" s="855"/>
      <c r="I251" s="855"/>
      <c r="J251" s="855"/>
      <c r="K251" s="49"/>
      <c r="O251" s="657"/>
    </row>
    <row r="252" spans="1:15" s="669" customFormat="1" x14ac:dyDescent="0.2">
      <c r="A252" s="49"/>
      <c r="B252" s="49"/>
      <c r="C252" s="49"/>
      <c r="D252" s="64"/>
      <c r="E252" s="64"/>
      <c r="F252" s="841"/>
      <c r="G252" s="841"/>
      <c r="H252" s="855"/>
      <c r="I252" s="855"/>
      <c r="J252" s="855"/>
      <c r="K252" s="49"/>
      <c r="O252" s="657"/>
    </row>
    <row r="253" spans="1:15" s="669" customFormat="1" x14ac:dyDescent="0.2">
      <c r="A253" s="49"/>
      <c r="B253" s="49"/>
      <c r="C253" s="49"/>
      <c r="D253" s="64"/>
      <c r="E253" s="64"/>
      <c r="F253" s="841"/>
      <c r="G253" s="841"/>
      <c r="H253" s="855"/>
      <c r="I253" s="855"/>
      <c r="J253" s="855"/>
      <c r="K253" s="49"/>
      <c r="O253" s="657"/>
    </row>
    <row r="254" spans="1:15" s="669" customFormat="1" x14ac:dyDescent="0.2">
      <c r="A254" s="49"/>
      <c r="B254" s="49"/>
      <c r="C254" s="49"/>
      <c r="D254" s="64"/>
      <c r="E254" s="64"/>
      <c r="F254" s="841"/>
      <c r="G254" s="841"/>
      <c r="H254" s="855"/>
      <c r="I254" s="855"/>
      <c r="J254" s="855"/>
      <c r="K254" s="49"/>
      <c r="O254" s="657"/>
    </row>
    <row r="255" spans="1:15" s="669" customFormat="1" x14ac:dyDescent="0.2">
      <c r="A255" s="49"/>
      <c r="B255" s="49"/>
      <c r="C255" s="49"/>
      <c r="D255" s="64"/>
      <c r="E255" s="64"/>
      <c r="F255" s="841"/>
      <c r="G255" s="841"/>
      <c r="H255" s="855"/>
      <c r="I255" s="855"/>
      <c r="J255" s="855"/>
      <c r="K255" s="49"/>
      <c r="O255" s="657"/>
    </row>
    <row r="256" spans="1:15" s="669" customFormat="1" x14ac:dyDescent="0.2">
      <c r="A256" s="49"/>
      <c r="B256" s="49"/>
      <c r="C256" s="49"/>
      <c r="D256" s="64"/>
      <c r="E256" s="64"/>
      <c r="F256" s="841"/>
      <c r="G256" s="841"/>
      <c r="H256" s="855"/>
      <c r="I256" s="855"/>
      <c r="J256" s="855"/>
      <c r="K256" s="49"/>
      <c r="O256" s="657"/>
    </row>
    <row r="257" spans="1:15" s="669" customFormat="1" x14ac:dyDescent="0.2">
      <c r="A257" s="49"/>
      <c r="B257" s="49"/>
      <c r="C257" s="49"/>
      <c r="D257" s="64"/>
      <c r="E257" s="64"/>
      <c r="F257" s="841"/>
      <c r="G257" s="841"/>
      <c r="H257" s="855"/>
      <c r="I257" s="855"/>
      <c r="J257" s="855"/>
      <c r="K257" s="49"/>
      <c r="O257" s="657"/>
    </row>
    <row r="258" spans="1:15" s="669" customFormat="1" x14ac:dyDescent="0.2">
      <c r="A258" s="49"/>
      <c r="B258" s="49"/>
      <c r="C258" s="49"/>
      <c r="D258" s="64"/>
      <c r="E258" s="64"/>
      <c r="F258" s="841"/>
      <c r="G258" s="841"/>
      <c r="H258" s="855"/>
      <c r="I258" s="855"/>
      <c r="J258" s="855"/>
      <c r="K258" s="49"/>
      <c r="O258" s="657"/>
    </row>
    <row r="259" spans="1:15" s="669" customFormat="1" x14ac:dyDescent="0.2">
      <c r="A259" s="49"/>
      <c r="B259" s="49"/>
      <c r="C259" s="49"/>
      <c r="D259" s="64"/>
      <c r="E259" s="64"/>
      <c r="F259" s="841"/>
      <c r="G259" s="841"/>
      <c r="H259" s="855"/>
      <c r="I259" s="855"/>
      <c r="J259" s="855"/>
      <c r="K259" s="49"/>
      <c r="O259" s="657"/>
    </row>
    <row r="260" spans="1:15" s="669" customFormat="1" x14ac:dyDescent="0.2">
      <c r="A260" s="49"/>
      <c r="B260" s="49"/>
      <c r="C260" s="49"/>
      <c r="D260" s="64"/>
      <c r="E260" s="64"/>
      <c r="F260" s="841"/>
      <c r="G260" s="841"/>
      <c r="H260" s="855"/>
      <c r="I260" s="855"/>
      <c r="J260" s="855"/>
      <c r="K260" s="49"/>
      <c r="O260" s="657"/>
    </row>
    <row r="261" spans="1:15" s="669" customFormat="1" x14ac:dyDescent="0.2">
      <c r="A261" s="49"/>
      <c r="B261" s="49"/>
      <c r="C261" s="49"/>
      <c r="D261" s="64"/>
      <c r="E261" s="64"/>
      <c r="F261" s="841"/>
      <c r="G261" s="841"/>
      <c r="H261" s="855"/>
      <c r="I261" s="855"/>
      <c r="J261" s="855"/>
      <c r="K261" s="49"/>
      <c r="O261" s="657"/>
    </row>
    <row r="262" spans="1:15" s="669" customFormat="1" x14ac:dyDescent="0.2">
      <c r="A262" s="49"/>
      <c r="B262" s="49"/>
      <c r="C262" s="49"/>
      <c r="D262" s="64"/>
      <c r="E262" s="64"/>
      <c r="F262" s="841"/>
      <c r="G262" s="841"/>
      <c r="H262" s="855"/>
      <c r="I262" s="855"/>
      <c r="J262" s="855"/>
      <c r="K262" s="49"/>
      <c r="O262" s="657"/>
    </row>
    <row r="263" spans="1:15" s="669" customFormat="1" x14ac:dyDescent="0.2">
      <c r="A263" s="49"/>
      <c r="B263" s="49"/>
      <c r="C263" s="49"/>
      <c r="D263" s="64"/>
      <c r="E263" s="64"/>
      <c r="F263" s="841"/>
      <c r="G263" s="841"/>
      <c r="H263" s="855"/>
      <c r="I263" s="855"/>
      <c r="J263" s="855"/>
      <c r="K263" s="49"/>
      <c r="O263" s="657"/>
    </row>
    <row r="264" spans="1:15" s="669" customFormat="1" x14ac:dyDescent="0.2">
      <c r="A264" s="49"/>
      <c r="B264" s="49"/>
      <c r="C264" s="49"/>
      <c r="D264" s="64"/>
      <c r="E264" s="64"/>
      <c r="F264" s="841"/>
      <c r="G264" s="841"/>
      <c r="H264" s="855"/>
      <c r="I264" s="855"/>
      <c r="J264" s="855"/>
      <c r="K264" s="49"/>
      <c r="O264" s="657"/>
    </row>
    <row r="265" spans="1:15" s="669" customFormat="1" x14ac:dyDescent="0.2">
      <c r="A265" s="49"/>
      <c r="B265" s="49"/>
      <c r="C265" s="49"/>
      <c r="D265" s="64"/>
      <c r="E265" s="64"/>
      <c r="F265" s="841"/>
      <c r="G265" s="841"/>
      <c r="H265" s="855"/>
      <c r="I265" s="855"/>
      <c r="J265" s="855"/>
      <c r="K265" s="49"/>
      <c r="O265" s="657"/>
    </row>
    <row r="266" spans="1:15" s="669" customFormat="1" x14ac:dyDescent="0.2">
      <c r="A266" s="49"/>
      <c r="B266" s="49"/>
      <c r="C266" s="49"/>
      <c r="D266" s="64"/>
      <c r="E266" s="64"/>
      <c r="F266" s="841"/>
      <c r="G266" s="841"/>
      <c r="H266" s="855"/>
      <c r="I266" s="855"/>
      <c r="J266" s="855"/>
      <c r="K266" s="49"/>
      <c r="O266" s="657"/>
    </row>
    <row r="267" spans="1:15" s="669" customFormat="1" x14ac:dyDescent="0.2">
      <c r="A267" s="49"/>
      <c r="B267" s="49"/>
      <c r="C267" s="49"/>
      <c r="D267" s="64"/>
      <c r="E267" s="64"/>
      <c r="F267" s="841"/>
      <c r="G267" s="841"/>
      <c r="H267" s="855"/>
      <c r="I267" s="855"/>
      <c r="J267" s="855"/>
      <c r="K267" s="49"/>
      <c r="O267" s="657"/>
    </row>
    <row r="268" spans="1:15" s="669" customFormat="1" x14ac:dyDescent="0.2">
      <c r="A268" s="49"/>
      <c r="B268" s="49"/>
      <c r="C268" s="49"/>
      <c r="D268" s="64"/>
      <c r="E268" s="64"/>
      <c r="F268" s="841"/>
      <c r="G268" s="841"/>
      <c r="H268" s="855"/>
      <c r="I268" s="855"/>
      <c r="J268" s="855"/>
      <c r="K268" s="49"/>
      <c r="O268" s="657"/>
    </row>
    <row r="269" spans="1:15" s="669" customFormat="1" x14ac:dyDescent="0.2">
      <c r="A269" s="49"/>
      <c r="B269" s="49"/>
      <c r="C269" s="49"/>
      <c r="D269" s="64"/>
      <c r="E269" s="64"/>
      <c r="F269" s="841"/>
      <c r="G269" s="841"/>
      <c r="H269" s="855"/>
      <c r="I269" s="855"/>
      <c r="J269" s="855"/>
      <c r="K269" s="49"/>
      <c r="O269" s="657"/>
    </row>
    <row r="270" spans="1:15" s="669" customFormat="1" x14ac:dyDescent="0.2">
      <c r="A270" s="49"/>
      <c r="B270" s="49"/>
      <c r="C270" s="49"/>
      <c r="D270" s="64"/>
      <c r="E270" s="64"/>
      <c r="F270" s="841"/>
      <c r="G270" s="841"/>
      <c r="H270" s="855"/>
      <c r="I270" s="855"/>
      <c r="J270" s="855"/>
      <c r="K270" s="49"/>
      <c r="O270" s="657"/>
    </row>
    <row r="271" spans="1:15" s="669" customFormat="1" x14ac:dyDescent="0.2">
      <c r="A271" s="49"/>
      <c r="B271" s="49"/>
      <c r="C271" s="49"/>
      <c r="D271" s="64"/>
      <c r="E271" s="64"/>
      <c r="F271" s="841"/>
      <c r="G271" s="841"/>
      <c r="H271" s="855"/>
      <c r="I271" s="855"/>
      <c r="J271" s="855"/>
      <c r="K271" s="49"/>
      <c r="O271" s="657"/>
    </row>
    <row r="272" spans="1:15" s="669" customFormat="1" x14ac:dyDescent="0.2">
      <c r="A272" s="49"/>
      <c r="B272" s="49"/>
      <c r="C272" s="49"/>
      <c r="D272" s="64"/>
      <c r="E272" s="64"/>
      <c r="F272" s="841"/>
      <c r="G272" s="841"/>
      <c r="H272" s="855"/>
      <c r="I272" s="855"/>
      <c r="J272" s="855"/>
      <c r="K272" s="49"/>
      <c r="O272" s="657"/>
    </row>
    <row r="273" spans="1:15" s="669" customFormat="1" x14ac:dyDescent="0.2">
      <c r="A273" s="49"/>
      <c r="B273" s="49"/>
      <c r="C273" s="49"/>
      <c r="D273" s="64"/>
      <c r="E273" s="64"/>
      <c r="F273" s="841"/>
      <c r="G273" s="841"/>
      <c r="H273" s="855"/>
      <c r="I273" s="855"/>
      <c r="J273" s="855"/>
      <c r="K273" s="49"/>
      <c r="O273" s="657"/>
    </row>
    <row r="274" spans="1:15" s="669" customFormat="1" x14ac:dyDescent="0.2">
      <c r="A274" s="49"/>
      <c r="B274" s="49"/>
      <c r="C274" s="49"/>
      <c r="D274" s="64"/>
      <c r="E274" s="64"/>
      <c r="F274" s="841"/>
      <c r="G274" s="841"/>
      <c r="H274" s="855"/>
      <c r="I274" s="855"/>
      <c r="J274" s="855"/>
      <c r="K274" s="49"/>
      <c r="O274" s="657"/>
    </row>
    <row r="275" spans="1:15" s="669" customFormat="1" x14ac:dyDescent="0.2">
      <c r="A275" s="49"/>
      <c r="B275" s="49"/>
      <c r="C275" s="49"/>
      <c r="D275" s="64"/>
      <c r="E275" s="64"/>
      <c r="F275" s="841"/>
      <c r="G275" s="841"/>
      <c r="H275" s="855"/>
      <c r="I275" s="855"/>
      <c r="J275" s="855"/>
      <c r="K275" s="49"/>
      <c r="O275" s="657"/>
    </row>
    <row r="276" spans="1:15" s="669" customFormat="1" x14ac:dyDescent="0.2">
      <c r="A276" s="49"/>
      <c r="B276" s="49"/>
      <c r="C276" s="49"/>
      <c r="D276" s="64"/>
      <c r="E276" s="64"/>
      <c r="F276" s="841"/>
      <c r="G276" s="841"/>
      <c r="H276" s="855"/>
      <c r="I276" s="855"/>
      <c r="J276" s="855"/>
      <c r="K276" s="49"/>
      <c r="O276" s="657"/>
    </row>
    <row r="277" spans="1:15" s="669" customFormat="1" x14ac:dyDescent="0.2">
      <c r="A277" s="49"/>
      <c r="B277" s="49"/>
      <c r="C277" s="49"/>
      <c r="D277" s="64"/>
      <c r="E277" s="64"/>
      <c r="F277" s="841"/>
      <c r="G277" s="841"/>
      <c r="H277" s="855"/>
      <c r="I277" s="855"/>
      <c r="J277" s="855"/>
      <c r="K277" s="49"/>
      <c r="O277" s="657"/>
    </row>
    <row r="278" spans="1:15" s="669" customFormat="1" x14ac:dyDescent="0.2">
      <c r="A278" s="49"/>
      <c r="B278" s="49"/>
      <c r="C278" s="49"/>
      <c r="D278" s="64"/>
      <c r="E278" s="64"/>
      <c r="F278" s="841"/>
      <c r="G278" s="841"/>
      <c r="H278" s="855"/>
      <c r="I278" s="855"/>
      <c r="J278" s="855"/>
      <c r="K278" s="49"/>
      <c r="O278" s="657"/>
    </row>
    <row r="279" spans="1:15" s="669" customFormat="1" x14ac:dyDescent="0.2">
      <c r="A279" s="49"/>
      <c r="B279" s="49"/>
      <c r="C279" s="49"/>
      <c r="D279" s="64"/>
      <c r="E279" s="64"/>
      <c r="F279" s="841"/>
      <c r="G279" s="841"/>
      <c r="H279" s="855"/>
      <c r="I279" s="855"/>
      <c r="J279" s="855"/>
      <c r="K279" s="49"/>
      <c r="O279" s="657"/>
    </row>
    <row r="280" spans="1:15" s="669" customFormat="1" x14ac:dyDescent="0.2">
      <c r="A280" s="49"/>
      <c r="B280" s="49"/>
      <c r="C280" s="49"/>
      <c r="D280" s="64"/>
      <c r="E280" s="64"/>
      <c r="F280" s="841"/>
      <c r="G280" s="841"/>
      <c r="H280" s="855"/>
      <c r="I280" s="855"/>
      <c r="J280" s="855"/>
      <c r="K280" s="49"/>
      <c r="O280" s="657"/>
    </row>
    <row r="281" spans="1:15" s="669" customFormat="1" x14ac:dyDescent="0.2">
      <c r="A281" s="49"/>
      <c r="B281" s="49"/>
      <c r="C281" s="49"/>
      <c r="D281" s="64"/>
      <c r="E281" s="64"/>
      <c r="F281" s="841"/>
      <c r="G281" s="841"/>
      <c r="H281" s="855"/>
      <c r="I281" s="855"/>
      <c r="J281" s="855"/>
      <c r="K281" s="49"/>
      <c r="O281" s="657"/>
    </row>
    <row r="282" spans="1:15" s="669" customFormat="1" x14ac:dyDescent="0.2">
      <c r="A282" s="49"/>
      <c r="B282" s="49"/>
      <c r="C282" s="49"/>
      <c r="D282" s="64"/>
      <c r="E282" s="64"/>
      <c r="F282" s="841"/>
      <c r="G282" s="841"/>
      <c r="H282" s="855"/>
      <c r="I282" s="855"/>
      <c r="J282" s="855"/>
      <c r="K282" s="49"/>
      <c r="O282" s="657"/>
    </row>
    <row r="283" spans="1:15" s="669" customFormat="1" x14ac:dyDescent="0.2">
      <c r="A283" s="49"/>
      <c r="B283" s="49"/>
      <c r="C283" s="49"/>
      <c r="D283" s="64"/>
      <c r="E283" s="64"/>
      <c r="F283" s="841"/>
      <c r="G283" s="841"/>
      <c r="H283" s="855"/>
      <c r="I283" s="855"/>
      <c r="J283" s="855"/>
      <c r="K283" s="49"/>
      <c r="O283" s="657"/>
    </row>
    <row r="284" spans="1:15" s="669" customFormat="1" x14ac:dyDescent="0.2">
      <c r="A284" s="49"/>
      <c r="B284" s="49"/>
      <c r="C284" s="49"/>
      <c r="D284" s="64"/>
      <c r="E284" s="64"/>
      <c r="F284" s="841"/>
      <c r="G284" s="841"/>
      <c r="H284" s="855"/>
      <c r="I284" s="855"/>
      <c r="J284" s="855"/>
      <c r="K284" s="49"/>
      <c r="O284" s="657"/>
    </row>
    <row r="285" spans="1:15" s="669" customFormat="1" x14ac:dyDescent="0.2">
      <c r="A285" s="49"/>
      <c r="B285" s="49"/>
      <c r="C285" s="49"/>
      <c r="D285" s="64"/>
      <c r="E285" s="64"/>
      <c r="F285" s="841"/>
      <c r="G285" s="841"/>
      <c r="H285" s="855"/>
      <c r="I285" s="855"/>
      <c r="J285" s="855"/>
      <c r="K285" s="49"/>
      <c r="O285" s="657"/>
    </row>
    <row r="286" spans="1:15" s="669" customFormat="1" x14ac:dyDescent="0.2">
      <c r="A286" s="49"/>
      <c r="B286" s="49"/>
      <c r="C286" s="49"/>
      <c r="D286" s="64"/>
      <c r="E286" s="64"/>
      <c r="F286" s="841"/>
      <c r="G286" s="841"/>
      <c r="H286" s="855"/>
      <c r="I286" s="855"/>
      <c r="J286" s="855"/>
      <c r="K286" s="49"/>
      <c r="O286" s="657"/>
    </row>
    <row r="287" spans="1:15" s="669" customFormat="1" x14ac:dyDescent="0.2">
      <c r="A287" s="49"/>
      <c r="B287" s="49"/>
      <c r="C287" s="49"/>
      <c r="D287" s="64"/>
      <c r="E287" s="64"/>
      <c r="F287" s="841"/>
      <c r="G287" s="841"/>
      <c r="H287" s="855"/>
      <c r="I287" s="855"/>
      <c r="J287" s="855"/>
      <c r="K287" s="49"/>
      <c r="O287" s="657"/>
    </row>
    <row r="288" spans="1:15" s="669" customFormat="1" x14ac:dyDescent="0.2">
      <c r="A288" s="49"/>
      <c r="B288" s="49"/>
      <c r="C288" s="49"/>
      <c r="D288" s="64"/>
      <c r="E288" s="64"/>
      <c r="F288" s="841"/>
      <c r="G288" s="841"/>
      <c r="H288" s="855"/>
      <c r="I288" s="855"/>
      <c r="J288" s="855"/>
      <c r="K288" s="49"/>
      <c r="O288" s="657"/>
    </row>
    <row r="289" spans="1:15" s="669" customFormat="1" x14ac:dyDescent="0.2">
      <c r="A289" s="49"/>
      <c r="B289" s="49"/>
      <c r="C289" s="49"/>
      <c r="D289" s="64"/>
      <c r="E289" s="64"/>
      <c r="F289" s="841"/>
      <c r="G289" s="841"/>
      <c r="H289" s="855"/>
      <c r="I289" s="855"/>
      <c r="J289" s="855"/>
      <c r="K289" s="49"/>
      <c r="O289" s="657"/>
    </row>
    <row r="290" spans="1:15" s="669" customFormat="1" x14ac:dyDescent="0.2">
      <c r="A290" s="49"/>
      <c r="B290" s="49"/>
      <c r="C290" s="49"/>
      <c r="D290" s="64"/>
      <c r="E290" s="64"/>
      <c r="F290" s="841"/>
      <c r="G290" s="841"/>
      <c r="H290" s="855"/>
      <c r="I290" s="855"/>
      <c r="J290" s="855"/>
      <c r="K290" s="49"/>
      <c r="O290" s="657"/>
    </row>
    <row r="291" spans="1:15" s="669" customFormat="1" x14ac:dyDescent="0.2">
      <c r="A291" s="49"/>
      <c r="B291" s="49"/>
      <c r="C291" s="49"/>
      <c r="D291" s="64"/>
      <c r="E291" s="64"/>
      <c r="F291" s="841"/>
      <c r="G291" s="841"/>
      <c r="H291" s="855"/>
      <c r="I291" s="855"/>
      <c r="J291" s="855"/>
      <c r="K291" s="49"/>
      <c r="O291" s="657"/>
    </row>
    <row r="292" spans="1:15" s="669" customFormat="1" x14ac:dyDescent="0.2">
      <c r="A292" s="49"/>
      <c r="B292" s="49"/>
      <c r="C292" s="49"/>
      <c r="D292" s="64"/>
      <c r="E292" s="64"/>
      <c r="F292" s="841"/>
      <c r="G292" s="841"/>
      <c r="H292" s="855"/>
      <c r="I292" s="855"/>
      <c r="J292" s="855"/>
      <c r="K292" s="49"/>
      <c r="O292" s="657"/>
    </row>
    <row r="293" spans="1:15" s="669" customFormat="1" x14ac:dyDescent="0.2">
      <c r="A293" s="49"/>
      <c r="B293" s="49"/>
      <c r="C293" s="49"/>
      <c r="D293" s="64"/>
      <c r="E293" s="64"/>
      <c r="F293" s="841"/>
      <c r="G293" s="841"/>
      <c r="H293" s="855"/>
      <c r="I293" s="855"/>
      <c r="J293" s="855"/>
      <c r="K293" s="49"/>
      <c r="O293" s="657"/>
    </row>
    <row r="294" spans="1:15" s="669" customFormat="1" x14ac:dyDescent="0.2">
      <c r="A294" s="49"/>
      <c r="B294" s="49"/>
      <c r="C294" s="49"/>
      <c r="D294" s="64"/>
      <c r="E294" s="64"/>
      <c r="F294" s="841"/>
      <c r="G294" s="841"/>
      <c r="H294" s="855"/>
      <c r="I294" s="855"/>
      <c r="J294" s="855"/>
      <c r="K294" s="49"/>
      <c r="O294" s="657"/>
    </row>
    <row r="295" spans="1:15" s="669" customFormat="1" x14ac:dyDescent="0.2">
      <c r="A295" s="49"/>
      <c r="B295" s="49"/>
      <c r="C295" s="49"/>
      <c r="D295" s="64"/>
      <c r="E295" s="64"/>
      <c r="F295" s="841"/>
      <c r="G295" s="841"/>
      <c r="H295" s="855"/>
      <c r="I295" s="855"/>
      <c r="J295" s="855"/>
      <c r="K295" s="49"/>
      <c r="O295" s="657"/>
    </row>
    <row r="296" spans="1:15" s="669" customFormat="1" x14ac:dyDescent="0.2">
      <c r="A296" s="49"/>
      <c r="B296" s="49"/>
      <c r="C296" s="49"/>
      <c r="D296" s="64"/>
      <c r="E296" s="64"/>
      <c r="F296" s="841"/>
      <c r="G296" s="841"/>
      <c r="H296" s="855"/>
      <c r="I296" s="855"/>
      <c r="J296" s="855"/>
      <c r="K296" s="49"/>
      <c r="O296" s="657"/>
    </row>
    <row r="297" spans="1:15" s="669" customFormat="1" x14ac:dyDescent="0.2">
      <c r="A297" s="49"/>
      <c r="B297" s="49"/>
      <c r="C297" s="49"/>
      <c r="D297" s="64"/>
      <c r="E297" s="64"/>
      <c r="F297" s="841"/>
      <c r="G297" s="841"/>
      <c r="H297" s="855"/>
      <c r="I297" s="855"/>
      <c r="J297" s="855"/>
      <c r="K297" s="49"/>
      <c r="O297" s="657"/>
    </row>
    <row r="298" spans="1:15" s="669" customFormat="1" x14ac:dyDescent="0.2">
      <c r="A298" s="49"/>
      <c r="B298" s="49"/>
      <c r="C298" s="49"/>
      <c r="D298" s="64"/>
      <c r="E298" s="64"/>
      <c r="F298" s="841"/>
      <c r="G298" s="841"/>
      <c r="H298" s="855"/>
      <c r="I298" s="855"/>
      <c r="J298" s="855"/>
      <c r="K298" s="49"/>
      <c r="O298" s="657"/>
    </row>
    <row r="299" spans="1:15" s="669" customFormat="1" x14ac:dyDescent="0.2">
      <c r="A299" s="49"/>
      <c r="B299" s="49"/>
      <c r="C299" s="49"/>
      <c r="D299" s="64"/>
      <c r="E299" s="64"/>
      <c r="F299" s="841"/>
      <c r="G299" s="841"/>
      <c r="H299" s="855"/>
      <c r="I299" s="855"/>
      <c r="J299" s="855"/>
      <c r="K299" s="49"/>
      <c r="O299" s="657"/>
    </row>
    <row r="300" spans="1:15" s="669" customFormat="1" x14ac:dyDescent="0.2">
      <c r="A300" s="49"/>
      <c r="B300" s="49"/>
      <c r="C300" s="49"/>
      <c r="D300" s="64"/>
      <c r="E300" s="64"/>
      <c r="F300" s="841"/>
      <c r="G300" s="841"/>
      <c r="H300" s="855"/>
      <c r="I300" s="855"/>
      <c r="J300" s="855"/>
      <c r="K300" s="49"/>
      <c r="O300" s="657"/>
    </row>
    <row r="301" spans="1:15" s="669" customFormat="1" x14ac:dyDescent="0.2">
      <c r="A301" s="49"/>
      <c r="B301" s="49"/>
      <c r="C301" s="49"/>
      <c r="D301" s="64"/>
      <c r="E301" s="64"/>
      <c r="F301" s="841"/>
      <c r="G301" s="841"/>
      <c r="H301" s="855"/>
      <c r="I301" s="855"/>
      <c r="J301" s="855"/>
      <c r="K301" s="49"/>
      <c r="O301" s="657"/>
    </row>
    <row r="302" spans="1:15" s="669" customFormat="1" x14ac:dyDescent="0.2">
      <c r="A302" s="49"/>
      <c r="B302" s="49"/>
      <c r="C302" s="49"/>
      <c r="D302" s="64"/>
      <c r="E302" s="64"/>
      <c r="F302" s="841"/>
      <c r="G302" s="841"/>
      <c r="H302" s="855"/>
      <c r="I302" s="855"/>
      <c r="J302" s="855"/>
      <c r="K302" s="49"/>
      <c r="O302" s="657"/>
    </row>
    <row r="303" spans="1:15" s="669" customFormat="1" x14ac:dyDescent="0.2">
      <c r="A303" s="49"/>
      <c r="B303" s="49"/>
      <c r="C303" s="49"/>
      <c r="D303" s="64"/>
      <c r="E303" s="64"/>
      <c r="F303" s="841"/>
      <c r="G303" s="841"/>
      <c r="H303" s="855"/>
      <c r="I303" s="855"/>
      <c r="J303" s="855"/>
      <c r="K303" s="49"/>
      <c r="O303" s="657"/>
    </row>
    <row r="304" spans="1:15" s="669" customFormat="1" x14ac:dyDescent="0.2">
      <c r="A304" s="49"/>
      <c r="B304" s="49"/>
      <c r="C304" s="49"/>
      <c r="D304" s="64"/>
      <c r="E304" s="64"/>
      <c r="F304" s="841"/>
      <c r="G304" s="841"/>
      <c r="H304" s="855"/>
      <c r="I304" s="855"/>
      <c r="J304" s="855"/>
      <c r="K304" s="49"/>
      <c r="O304" s="657"/>
    </row>
    <row r="305" spans="1:15" s="669" customFormat="1" x14ac:dyDescent="0.2">
      <c r="A305" s="49"/>
      <c r="B305" s="49"/>
      <c r="C305" s="49"/>
      <c r="D305" s="64"/>
      <c r="E305" s="64"/>
      <c r="F305" s="841"/>
      <c r="G305" s="841"/>
      <c r="H305" s="855"/>
      <c r="I305" s="855"/>
      <c r="J305" s="855"/>
      <c r="K305" s="49"/>
      <c r="O305" s="657"/>
    </row>
    <row r="306" spans="1:15" s="669" customFormat="1" x14ac:dyDescent="0.2">
      <c r="A306" s="49"/>
      <c r="B306" s="49"/>
      <c r="C306" s="49"/>
      <c r="D306" s="64"/>
      <c r="E306" s="64"/>
      <c r="F306" s="841"/>
      <c r="G306" s="841"/>
      <c r="H306" s="855"/>
      <c r="I306" s="855"/>
      <c r="J306" s="855"/>
      <c r="K306" s="49"/>
      <c r="O306" s="657"/>
    </row>
    <row r="307" spans="1:15" s="669" customFormat="1" x14ac:dyDescent="0.2">
      <c r="A307" s="49"/>
      <c r="B307" s="49"/>
      <c r="C307" s="49"/>
      <c r="D307" s="64"/>
      <c r="E307" s="64"/>
      <c r="F307" s="841"/>
      <c r="G307" s="841"/>
      <c r="H307" s="855"/>
      <c r="I307" s="855"/>
      <c r="J307" s="855"/>
      <c r="K307" s="49"/>
      <c r="O307" s="657"/>
    </row>
    <row r="308" spans="1:15" s="669" customFormat="1" x14ac:dyDescent="0.2">
      <c r="A308" s="49"/>
      <c r="B308" s="49"/>
      <c r="C308" s="49"/>
      <c r="D308" s="64"/>
      <c r="E308" s="64"/>
      <c r="F308" s="841"/>
      <c r="G308" s="841"/>
      <c r="H308" s="855"/>
      <c r="I308" s="855"/>
      <c r="J308" s="855"/>
      <c r="K308" s="49"/>
      <c r="O308" s="657"/>
    </row>
    <row r="309" spans="1:15" s="669" customFormat="1" x14ac:dyDescent="0.2">
      <c r="A309" s="49"/>
      <c r="B309" s="49"/>
      <c r="C309" s="49"/>
      <c r="D309" s="64"/>
      <c r="E309" s="64"/>
      <c r="F309" s="841"/>
      <c r="G309" s="841"/>
      <c r="H309" s="855"/>
      <c r="I309" s="855"/>
      <c r="J309" s="855"/>
      <c r="K309" s="49"/>
      <c r="O309" s="657"/>
    </row>
    <row r="310" spans="1:15" s="669" customFormat="1" x14ac:dyDescent="0.2">
      <c r="A310" s="49"/>
      <c r="B310" s="49"/>
      <c r="C310" s="49"/>
      <c r="D310" s="64"/>
      <c r="E310" s="64"/>
      <c r="F310" s="841"/>
      <c r="G310" s="841"/>
      <c r="H310" s="855"/>
      <c r="I310" s="855"/>
      <c r="J310" s="855"/>
      <c r="K310" s="49"/>
      <c r="O310" s="657"/>
    </row>
    <row r="311" spans="1:15" s="669" customFormat="1" x14ac:dyDescent="0.2">
      <c r="A311" s="49"/>
      <c r="B311" s="49"/>
      <c r="C311" s="49"/>
      <c r="D311" s="64"/>
      <c r="E311" s="64"/>
      <c r="F311" s="841"/>
      <c r="G311" s="841"/>
      <c r="H311" s="855"/>
      <c r="I311" s="855"/>
      <c r="J311" s="855"/>
      <c r="K311" s="49"/>
      <c r="O311" s="657"/>
    </row>
    <row r="312" spans="1:15" s="669" customFormat="1" x14ac:dyDescent="0.2">
      <c r="A312" s="49"/>
      <c r="B312" s="49"/>
      <c r="C312" s="49"/>
      <c r="D312" s="64"/>
      <c r="E312" s="64"/>
      <c r="F312" s="841"/>
      <c r="G312" s="841"/>
      <c r="H312" s="855"/>
      <c r="I312" s="855"/>
      <c r="J312" s="855"/>
      <c r="K312" s="49"/>
      <c r="O312" s="657"/>
    </row>
    <row r="313" spans="1:15" s="669" customFormat="1" x14ac:dyDescent="0.2">
      <c r="A313" s="49"/>
      <c r="B313" s="49"/>
      <c r="C313" s="49"/>
      <c r="D313" s="64"/>
      <c r="E313" s="64"/>
      <c r="F313" s="841"/>
      <c r="G313" s="841"/>
      <c r="H313" s="855"/>
      <c r="I313" s="855"/>
      <c r="J313" s="855"/>
      <c r="K313" s="49"/>
      <c r="O313" s="657"/>
    </row>
    <row r="314" spans="1:15" s="669" customFormat="1" x14ac:dyDescent="0.2">
      <c r="A314" s="49"/>
      <c r="B314" s="49"/>
      <c r="C314" s="49"/>
      <c r="D314" s="64"/>
      <c r="E314" s="64"/>
      <c r="F314" s="841"/>
      <c r="G314" s="841"/>
      <c r="H314" s="855"/>
      <c r="I314" s="855"/>
      <c r="J314" s="855"/>
      <c r="K314" s="49"/>
      <c r="O314" s="657"/>
    </row>
    <row r="315" spans="1:15" s="669" customFormat="1" x14ac:dyDescent="0.2">
      <c r="A315" s="49"/>
      <c r="B315" s="49"/>
      <c r="C315" s="49"/>
      <c r="D315" s="64"/>
      <c r="E315" s="64"/>
      <c r="F315" s="841"/>
      <c r="G315" s="841"/>
      <c r="H315" s="855"/>
      <c r="I315" s="855"/>
      <c r="J315" s="855"/>
      <c r="K315" s="49"/>
      <c r="O315" s="657"/>
    </row>
    <row r="316" spans="1:15" s="669" customFormat="1" x14ac:dyDescent="0.2">
      <c r="A316" s="49"/>
      <c r="B316" s="49"/>
      <c r="C316" s="49"/>
      <c r="D316" s="64"/>
      <c r="E316" s="64"/>
      <c r="F316" s="841"/>
      <c r="G316" s="841"/>
      <c r="H316" s="855"/>
      <c r="I316" s="855"/>
      <c r="J316" s="855"/>
      <c r="K316" s="49"/>
      <c r="O316" s="657"/>
    </row>
    <row r="317" spans="1:15" s="669" customFormat="1" x14ac:dyDescent="0.2">
      <c r="A317" s="49"/>
      <c r="B317" s="49"/>
      <c r="C317" s="49"/>
      <c r="D317" s="64"/>
      <c r="E317" s="64"/>
      <c r="F317" s="841"/>
      <c r="G317" s="841"/>
      <c r="H317" s="855"/>
      <c r="I317" s="855"/>
      <c r="J317" s="855"/>
      <c r="K317" s="49"/>
      <c r="O317" s="657"/>
    </row>
    <row r="318" spans="1:15" s="669" customFormat="1" x14ac:dyDescent="0.2">
      <c r="A318" s="49"/>
      <c r="B318" s="49"/>
      <c r="C318" s="49"/>
      <c r="D318" s="64"/>
      <c r="E318" s="64"/>
      <c r="F318" s="841"/>
      <c r="G318" s="841"/>
      <c r="H318" s="855"/>
      <c r="I318" s="855"/>
      <c r="J318" s="855"/>
      <c r="K318" s="49"/>
      <c r="O318" s="657"/>
    </row>
    <row r="319" spans="1:15" s="669" customFormat="1" x14ac:dyDescent="0.2">
      <c r="A319" s="49"/>
      <c r="B319" s="49"/>
      <c r="C319" s="49"/>
      <c r="D319" s="64"/>
      <c r="E319" s="64"/>
      <c r="F319" s="841"/>
      <c r="G319" s="841"/>
      <c r="H319" s="855"/>
      <c r="I319" s="855"/>
      <c r="J319" s="855"/>
      <c r="K319" s="49"/>
      <c r="O319" s="657"/>
    </row>
    <row r="320" spans="1:15" s="669" customFormat="1" x14ac:dyDescent="0.2">
      <c r="A320" s="49"/>
      <c r="B320" s="49"/>
      <c r="C320" s="49"/>
      <c r="D320" s="64"/>
      <c r="E320" s="64"/>
      <c r="F320" s="841"/>
      <c r="G320" s="841"/>
      <c r="H320" s="855"/>
      <c r="I320" s="855"/>
      <c r="J320" s="855"/>
      <c r="K320" s="49"/>
      <c r="O320" s="657"/>
    </row>
    <row r="321" spans="1:15" s="669" customFormat="1" x14ac:dyDescent="0.2">
      <c r="A321" s="49"/>
      <c r="B321" s="49"/>
      <c r="C321" s="49"/>
      <c r="D321" s="64"/>
      <c r="E321" s="64"/>
      <c r="F321" s="841"/>
      <c r="G321" s="841"/>
      <c r="H321" s="855"/>
      <c r="I321" s="855"/>
      <c r="J321" s="855"/>
      <c r="K321" s="49"/>
      <c r="O321" s="657"/>
    </row>
    <row r="322" spans="1:15" s="669" customFormat="1" x14ac:dyDescent="0.2">
      <c r="A322" s="49"/>
      <c r="B322" s="49"/>
      <c r="C322" s="49"/>
      <c r="D322" s="64"/>
      <c r="E322" s="64"/>
      <c r="F322" s="841"/>
      <c r="G322" s="841"/>
      <c r="H322" s="855"/>
      <c r="I322" s="855"/>
      <c r="J322" s="855"/>
      <c r="K322" s="49"/>
      <c r="O322" s="657"/>
    </row>
    <row r="323" spans="1:15" s="669" customFormat="1" x14ac:dyDescent="0.2">
      <c r="A323" s="49"/>
      <c r="B323" s="49"/>
      <c r="C323" s="49"/>
      <c r="D323" s="64"/>
      <c r="E323" s="64"/>
      <c r="F323" s="841"/>
      <c r="G323" s="841"/>
      <c r="H323" s="855"/>
      <c r="I323" s="855"/>
      <c r="J323" s="855"/>
      <c r="K323" s="49"/>
      <c r="O323" s="657"/>
    </row>
    <row r="324" spans="1:15" s="669" customFormat="1" x14ac:dyDescent="0.2">
      <c r="A324" s="49"/>
      <c r="B324" s="49"/>
      <c r="C324" s="49"/>
      <c r="D324" s="64"/>
      <c r="E324" s="64"/>
      <c r="F324" s="841"/>
      <c r="G324" s="841"/>
      <c r="H324" s="855"/>
      <c r="I324" s="855"/>
      <c r="J324" s="855"/>
      <c r="K324" s="49"/>
      <c r="O324" s="657"/>
    </row>
    <row r="325" spans="1:15" s="669" customFormat="1" x14ac:dyDescent="0.2">
      <c r="A325" s="49"/>
      <c r="B325" s="49"/>
      <c r="C325" s="49"/>
      <c r="D325" s="64"/>
      <c r="E325" s="64"/>
      <c r="F325" s="841"/>
      <c r="G325" s="841"/>
      <c r="H325" s="855"/>
      <c r="I325" s="855"/>
      <c r="J325" s="855"/>
      <c r="K325" s="49"/>
      <c r="O325" s="657"/>
    </row>
    <row r="326" spans="1:15" s="669" customFormat="1" x14ac:dyDescent="0.2">
      <c r="A326" s="49"/>
      <c r="B326" s="49"/>
      <c r="C326" s="49"/>
      <c r="D326" s="64"/>
      <c r="E326" s="64"/>
      <c r="F326" s="841"/>
      <c r="G326" s="841"/>
      <c r="H326" s="855"/>
      <c r="I326" s="855"/>
      <c r="J326" s="855"/>
      <c r="K326" s="49"/>
      <c r="O326" s="657"/>
    </row>
    <row r="327" spans="1:15" s="669" customFormat="1" x14ac:dyDescent="0.2">
      <c r="A327" s="49"/>
      <c r="B327" s="49"/>
      <c r="C327" s="49"/>
      <c r="D327" s="64"/>
      <c r="E327" s="64"/>
      <c r="F327" s="841"/>
      <c r="G327" s="841"/>
      <c r="H327" s="855"/>
      <c r="I327" s="855"/>
      <c r="J327" s="855"/>
      <c r="K327" s="49"/>
      <c r="O327" s="657"/>
    </row>
    <row r="328" spans="1:15" s="669" customFormat="1" x14ac:dyDescent="0.2">
      <c r="A328" s="49"/>
      <c r="B328" s="49"/>
      <c r="C328" s="49"/>
      <c r="D328" s="64"/>
      <c r="E328" s="64"/>
      <c r="F328" s="841"/>
      <c r="G328" s="841"/>
      <c r="H328" s="855"/>
      <c r="I328" s="855"/>
      <c r="J328" s="855"/>
      <c r="K328" s="49"/>
      <c r="O328" s="657"/>
    </row>
    <row r="329" spans="1:15" s="669" customFormat="1" x14ac:dyDescent="0.2">
      <c r="A329" s="49"/>
      <c r="B329" s="49"/>
      <c r="C329" s="49"/>
      <c r="D329" s="64"/>
      <c r="E329" s="64"/>
      <c r="F329" s="841"/>
      <c r="G329" s="841"/>
      <c r="H329" s="855"/>
      <c r="I329" s="855"/>
      <c r="J329" s="855"/>
      <c r="K329" s="49"/>
      <c r="O329" s="657"/>
    </row>
    <row r="330" spans="1:15" s="669" customFormat="1" x14ac:dyDescent="0.2">
      <c r="A330" s="49"/>
      <c r="B330" s="49"/>
      <c r="C330" s="49"/>
      <c r="D330" s="64"/>
      <c r="E330" s="64"/>
      <c r="F330" s="841"/>
      <c r="G330" s="841"/>
      <c r="H330" s="855"/>
      <c r="I330" s="855"/>
      <c r="J330" s="855"/>
      <c r="K330" s="49"/>
      <c r="O330" s="657"/>
    </row>
    <row r="331" spans="1:15" s="669" customFormat="1" x14ac:dyDescent="0.2">
      <c r="A331" s="49"/>
      <c r="B331" s="49"/>
      <c r="C331" s="49"/>
      <c r="D331" s="64"/>
      <c r="E331" s="64"/>
      <c r="F331" s="841"/>
      <c r="G331" s="841"/>
      <c r="H331" s="855"/>
      <c r="I331" s="855"/>
      <c r="J331" s="855"/>
      <c r="K331" s="49"/>
      <c r="O331" s="657"/>
    </row>
    <row r="332" spans="1:15" s="669" customFormat="1" x14ac:dyDescent="0.2">
      <c r="A332" s="49"/>
      <c r="B332" s="49"/>
      <c r="C332" s="49"/>
      <c r="D332" s="64"/>
      <c r="E332" s="64"/>
      <c r="F332" s="841"/>
      <c r="G332" s="841"/>
      <c r="H332" s="855"/>
      <c r="I332" s="855"/>
      <c r="J332" s="855"/>
      <c r="K332" s="49"/>
      <c r="O332" s="657"/>
    </row>
    <row r="333" spans="1:15" s="669" customFormat="1" x14ac:dyDescent="0.2">
      <c r="A333" s="49"/>
      <c r="B333" s="49"/>
      <c r="C333" s="49"/>
      <c r="D333" s="64"/>
      <c r="E333" s="64"/>
      <c r="F333" s="841"/>
      <c r="G333" s="841"/>
      <c r="H333" s="855"/>
      <c r="I333" s="855"/>
      <c r="J333" s="855"/>
      <c r="K333" s="49"/>
      <c r="O333" s="657"/>
    </row>
    <row r="334" spans="1:15" s="669" customFormat="1" x14ac:dyDescent="0.2">
      <c r="A334" s="49"/>
      <c r="B334" s="49"/>
      <c r="C334" s="49"/>
      <c r="D334" s="64"/>
      <c r="E334" s="64"/>
      <c r="F334" s="841"/>
      <c r="G334" s="841"/>
      <c r="H334" s="855"/>
      <c r="I334" s="855"/>
      <c r="J334" s="855"/>
      <c r="K334" s="49"/>
      <c r="O334" s="657"/>
    </row>
    <row r="335" spans="1:15" s="669" customFormat="1" x14ac:dyDescent="0.2">
      <c r="A335" s="49"/>
      <c r="B335" s="49"/>
      <c r="C335" s="49"/>
      <c r="D335" s="64"/>
      <c r="E335" s="64"/>
      <c r="F335" s="841"/>
      <c r="G335" s="841"/>
      <c r="H335" s="855"/>
      <c r="I335" s="855"/>
      <c r="J335" s="855"/>
      <c r="K335" s="49"/>
      <c r="O335" s="657"/>
    </row>
    <row r="336" spans="1:15" s="669" customFormat="1" x14ac:dyDescent="0.2">
      <c r="A336" s="49"/>
      <c r="B336" s="49"/>
      <c r="C336" s="49"/>
      <c r="D336" s="64"/>
      <c r="E336" s="64"/>
      <c r="F336" s="841"/>
      <c r="G336" s="841"/>
      <c r="H336" s="855"/>
      <c r="I336" s="855"/>
      <c r="J336" s="855"/>
      <c r="K336" s="49"/>
      <c r="O336" s="657"/>
    </row>
    <row r="337" spans="1:15" s="669" customFormat="1" x14ac:dyDescent="0.2">
      <c r="A337" s="49"/>
      <c r="B337" s="49"/>
      <c r="C337" s="49"/>
      <c r="D337" s="64"/>
      <c r="E337" s="64"/>
      <c r="F337" s="841"/>
      <c r="G337" s="841"/>
      <c r="H337" s="855"/>
      <c r="I337" s="855"/>
      <c r="J337" s="855"/>
      <c r="K337" s="49"/>
      <c r="O337" s="657"/>
    </row>
    <row r="338" spans="1:15" s="669" customFormat="1" x14ac:dyDescent="0.2">
      <c r="A338" s="49"/>
      <c r="B338" s="49"/>
      <c r="C338" s="49"/>
      <c r="D338" s="64"/>
      <c r="E338" s="64"/>
      <c r="F338" s="841"/>
      <c r="G338" s="841"/>
      <c r="H338" s="855"/>
      <c r="I338" s="855"/>
      <c r="J338" s="855"/>
      <c r="K338" s="49"/>
      <c r="O338" s="657"/>
    </row>
    <row r="339" spans="1:15" s="669" customFormat="1" x14ac:dyDescent="0.2">
      <c r="A339" s="49"/>
      <c r="B339" s="49"/>
      <c r="C339" s="49"/>
      <c r="D339" s="64"/>
      <c r="E339" s="64"/>
      <c r="F339" s="841"/>
      <c r="G339" s="841"/>
      <c r="H339" s="855"/>
      <c r="I339" s="855"/>
      <c r="J339" s="855"/>
      <c r="K339" s="49"/>
      <c r="O339" s="657"/>
    </row>
    <row r="340" spans="1:15" s="669" customFormat="1" x14ac:dyDescent="0.2">
      <c r="A340" s="49"/>
      <c r="B340" s="49"/>
      <c r="C340" s="49"/>
      <c r="D340" s="64"/>
      <c r="E340" s="64"/>
      <c r="F340" s="841"/>
      <c r="G340" s="841"/>
      <c r="H340" s="855"/>
      <c r="I340" s="855"/>
      <c r="J340" s="855"/>
      <c r="K340" s="49"/>
      <c r="O340" s="657"/>
    </row>
    <row r="341" spans="1:15" s="669" customFormat="1" x14ac:dyDescent="0.2">
      <c r="A341" s="49"/>
      <c r="B341" s="49"/>
      <c r="C341" s="49"/>
      <c r="D341" s="64"/>
      <c r="E341" s="64"/>
      <c r="F341" s="841"/>
      <c r="G341" s="841"/>
      <c r="H341" s="855"/>
      <c r="I341" s="855"/>
      <c r="J341" s="855"/>
      <c r="K341" s="49"/>
      <c r="O341" s="657"/>
    </row>
    <row r="342" spans="1:15" s="669" customFormat="1" x14ac:dyDescent="0.2">
      <c r="A342" s="49"/>
      <c r="B342" s="49"/>
      <c r="C342" s="49"/>
      <c r="D342" s="64"/>
      <c r="E342" s="64"/>
      <c r="F342" s="841"/>
      <c r="G342" s="841"/>
      <c r="H342" s="855"/>
      <c r="I342" s="855"/>
      <c r="J342" s="855"/>
      <c r="K342" s="49"/>
      <c r="O342" s="657"/>
    </row>
    <row r="343" spans="1:15" s="669" customFormat="1" x14ac:dyDescent="0.2">
      <c r="A343" s="49"/>
      <c r="B343" s="49"/>
      <c r="C343" s="49"/>
      <c r="D343" s="64"/>
      <c r="E343" s="64"/>
      <c r="F343" s="841"/>
      <c r="G343" s="841"/>
      <c r="H343" s="855"/>
      <c r="I343" s="855"/>
      <c r="J343" s="855"/>
      <c r="K343" s="49"/>
      <c r="O343" s="657"/>
    </row>
    <row r="344" spans="1:15" s="669" customFormat="1" x14ac:dyDescent="0.2">
      <c r="A344" s="49"/>
      <c r="B344" s="49"/>
      <c r="C344" s="49"/>
      <c r="D344" s="64"/>
      <c r="E344" s="64"/>
      <c r="F344" s="841"/>
      <c r="G344" s="841"/>
      <c r="H344" s="855"/>
      <c r="I344" s="855"/>
      <c r="J344" s="855"/>
      <c r="K344" s="49"/>
      <c r="O344" s="657"/>
    </row>
    <row r="345" spans="1:15" s="669" customFormat="1" x14ac:dyDescent="0.2">
      <c r="A345" s="49"/>
      <c r="B345" s="49"/>
      <c r="C345" s="49"/>
      <c r="D345" s="64"/>
      <c r="E345" s="64"/>
      <c r="F345" s="841"/>
      <c r="G345" s="841"/>
      <c r="H345" s="855"/>
      <c r="I345" s="855"/>
      <c r="J345" s="855"/>
      <c r="K345" s="49"/>
      <c r="O345" s="657"/>
    </row>
    <row r="346" spans="1:15" s="669" customFormat="1" x14ac:dyDescent="0.2">
      <c r="A346" s="49"/>
      <c r="B346" s="49"/>
      <c r="C346" s="49"/>
      <c r="D346" s="64"/>
      <c r="E346" s="64"/>
      <c r="F346" s="841"/>
      <c r="G346" s="841"/>
      <c r="H346" s="855"/>
      <c r="I346" s="855"/>
      <c r="J346" s="855"/>
      <c r="K346" s="49"/>
      <c r="O346" s="657"/>
    </row>
    <row r="347" spans="1:15" s="669" customFormat="1" x14ac:dyDescent="0.2">
      <c r="A347" s="49"/>
      <c r="B347" s="49"/>
      <c r="C347" s="49"/>
      <c r="D347" s="64"/>
      <c r="E347" s="64"/>
      <c r="F347" s="841"/>
      <c r="G347" s="841"/>
      <c r="H347" s="855"/>
      <c r="I347" s="855"/>
      <c r="J347" s="855"/>
      <c r="K347" s="49"/>
      <c r="O347" s="657"/>
    </row>
    <row r="348" spans="1:15" s="669" customFormat="1" x14ac:dyDescent="0.2">
      <c r="A348" s="49"/>
      <c r="B348" s="49"/>
      <c r="C348" s="49"/>
      <c r="D348" s="64"/>
      <c r="E348" s="64"/>
      <c r="F348" s="841"/>
      <c r="G348" s="841"/>
      <c r="H348" s="855"/>
      <c r="I348" s="855"/>
      <c r="J348" s="855"/>
      <c r="K348" s="49"/>
      <c r="O348" s="657"/>
    </row>
    <row r="349" spans="1:15" s="669" customFormat="1" x14ac:dyDescent="0.2">
      <c r="A349" s="49"/>
      <c r="B349" s="49"/>
      <c r="C349" s="49"/>
      <c r="D349" s="64"/>
      <c r="E349" s="64"/>
      <c r="F349" s="841"/>
      <c r="G349" s="841"/>
      <c r="H349" s="855"/>
      <c r="I349" s="855"/>
      <c r="J349" s="855"/>
      <c r="K349" s="49"/>
      <c r="O349" s="657"/>
    </row>
    <row r="350" spans="1:15" s="669" customFormat="1" x14ac:dyDescent="0.2">
      <c r="A350" s="49"/>
      <c r="B350" s="49"/>
      <c r="C350" s="49"/>
      <c r="D350" s="64"/>
      <c r="E350" s="64"/>
      <c r="F350" s="841"/>
      <c r="G350" s="841"/>
      <c r="H350" s="855"/>
      <c r="I350" s="855"/>
      <c r="J350" s="855"/>
      <c r="K350" s="49"/>
      <c r="O350" s="657"/>
    </row>
    <row r="351" spans="1:15" s="669" customFormat="1" x14ac:dyDescent="0.2">
      <c r="A351" s="49"/>
      <c r="B351" s="49"/>
      <c r="C351" s="49"/>
      <c r="D351" s="64"/>
      <c r="E351" s="64"/>
      <c r="F351" s="841"/>
      <c r="G351" s="841"/>
      <c r="H351" s="855"/>
      <c r="I351" s="855"/>
      <c r="J351" s="855"/>
      <c r="K351" s="49"/>
      <c r="O351" s="657"/>
    </row>
    <row r="352" spans="1:15" s="669" customFormat="1" x14ac:dyDescent="0.2">
      <c r="A352" s="49"/>
      <c r="B352" s="49"/>
      <c r="C352" s="49"/>
      <c r="D352" s="64"/>
      <c r="E352" s="64"/>
      <c r="F352" s="841"/>
      <c r="G352" s="841"/>
      <c r="H352" s="855"/>
      <c r="I352" s="855"/>
      <c r="J352" s="855"/>
      <c r="K352" s="49"/>
      <c r="O352" s="657"/>
    </row>
    <row r="353" spans="1:15" s="669" customFormat="1" x14ac:dyDescent="0.2">
      <c r="A353" s="49"/>
      <c r="B353" s="49"/>
      <c r="C353" s="49"/>
      <c r="D353" s="64"/>
      <c r="E353" s="64"/>
      <c r="F353" s="841"/>
      <c r="G353" s="841"/>
      <c r="H353" s="855"/>
      <c r="I353" s="855"/>
      <c r="J353" s="855"/>
      <c r="K353" s="49"/>
      <c r="O353" s="657"/>
    </row>
    <row r="354" spans="1:15" s="669" customFormat="1" x14ac:dyDescent="0.2">
      <c r="A354" s="49"/>
      <c r="B354" s="49"/>
      <c r="C354" s="49"/>
      <c r="D354" s="64"/>
      <c r="E354" s="64"/>
      <c r="F354" s="841"/>
      <c r="G354" s="841"/>
      <c r="H354" s="855"/>
      <c r="I354" s="855"/>
      <c r="J354" s="855"/>
      <c r="K354" s="49"/>
      <c r="O354" s="657"/>
    </row>
    <row r="355" spans="1:15" s="669" customFormat="1" x14ac:dyDescent="0.2">
      <c r="A355" s="49"/>
      <c r="B355" s="49"/>
      <c r="C355" s="49"/>
      <c r="D355" s="64"/>
      <c r="E355" s="64"/>
      <c r="F355" s="841"/>
      <c r="G355" s="841"/>
      <c r="H355" s="855"/>
      <c r="I355" s="855"/>
      <c r="J355" s="855"/>
      <c r="K355" s="49"/>
      <c r="O355" s="657"/>
    </row>
    <row r="356" spans="1:15" s="669" customFormat="1" x14ac:dyDescent="0.2">
      <c r="A356" s="49"/>
      <c r="B356" s="49"/>
      <c r="C356" s="49"/>
      <c r="D356" s="64"/>
      <c r="E356" s="64"/>
      <c r="F356" s="841"/>
      <c r="G356" s="841"/>
      <c r="H356" s="855"/>
      <c r="I356" s="855"/>
      <c r="J356" s="855"/>
      <c r="K356" s="49"/>
      <c r="O356" s="657"/>
    </row>
    <row r="357" spans="1:15" s="669" customFormat="1" x14ac:dyDescent="0.2">
      <c r="A357" s="49"/>
      <c r="B357" s="49"/>
      <c r="C357" s="49"/>
      <c r="D357" s="64"/>
      <c r="E357" s="64"/>
      <c r="F357" s="841"/>
      <c r="G357" s="841"/>
      <c r="H357" s="855"/>
      <c r="I357" s="855"/>
      <c r="J357" s="855"/>
      <c r="K357" s="49"/>
      <c r="O357" s="657"/>
    </row>
    <row r="358" spans="1:15" s="669" customFormat="1" x14ac:dyDescent="0.2">
      <c r="A358" s="49"/>
      <c r="B358" s="49"/>
      <c r="C358" s="49"/>
      <c r="D358" s="64"/>
      <c r="E358" s="64"/>
      <c r="F358" s="841"/>
      <c r="G358" s="841"/>
      <c r="H358" s="855"/>
      <c r="I358" s="855"/>
      <c r="J358" s="855"/>
      <c r="K358" s="49"/>
      <c r="O358" s="657"/>
    </row>
    <row r="359" spans="1:15" s="669" customFormat="1" x14ac:dyDescent="0.2">
      <c r="A359" s="49"/>
      <c r="B359" s="49"/>
      <c r="C359" s="49"/>
      <c r="D359" s="64"/>
      <c r="E359" s="64"/>
      <c r="F359" s="841"/>
      <c r="G359" s="841"/>
      <c r="H359" s="855"/>
      <c r="I359" s="855"/>
      <c r="J359" s="855"/>
      <c r="K359" s="49"/>
      <c r="O359" s="657"/>
    </row>
    <row r="360" spans="1:15" s="669" customFormat="1" x14ac:dyDescent="0.2">
      <c r="A360" s="49"/>
      <c r="B360" s="49"/>
      <c r="C360" s="49"/>
      <c r="D360" s="64"/>
      <c r="E360" s="64"/>
      <c r="F360" s="841"/>
      <c r="G360" s="841"/>
      <c r="H360" s="855"/>
      <c r="I360" s="855"/>
      <c r="J360" s="855"/>
      <c r="K360" s="49"/>
      <c r="O360" s="657"/>
    </row>
    <row r="361" spans="1:15" s="669" customFormat="1" x14ac:dyDescent="0.2">
      <c r="A361" s="49"/>
      <c r="B361" s="49"/>
      <c r="C361" s="49"/>
      <c r="D361" s="64"/>
      <c r="E361" s="64"/>
      <c r="F361" s="841"/>
      <c r="G361" s="841"/>
      <c r="H361" s="855"/>
      <c r="I361" s="855"/>
      <c r="J361" s="855"/>
      <c r="K361" s="49"/>
      <c r="O361" s="657"/>
    </row>
    <row r="362" spans="1:15" s="669" customFormat="1" x14ac:dyDescent="0.2">
      <c r="A362" s="49"/>
      <c r="B362" s="49"/>
      <c r="C362" s="49"/>
      <c r="D362" s="64"/>
      <c r="E362" s="64"/>
      <c r="F362" s="841"/>
      <c r="G362" s="841"/>
      <c r="H362" s="855"/>
      <c r="I362" s="855"/>
      <c r="J362" s="855"/>
      <c r="K362" s="49"/>
      <c r="O362" s="657"/>
    </row>
    <row r="363" spans="1:15" s="669" customFormat="1" x14ac:dyDescent="0.2">
      <c r="A363" s="49"/>
      <c r="B363" s="49"/>
      <c r="C363" s="49"/>
      <c r="D363" s="64"/>
      <c r="E363" s="64"/>
      <c r="F363" s="841"/>
      <c r="G363" s="841"/>
      <c r="H363" s="855"/>
      <c r="I363" s="855"/>
      <c r="J363" s="855"/>
      <c r="K363" s="49"/>
      <c r="O363" s="657"/>
    </row>
    <row r="364" spans="1:15" s="669" customFormat="1" x14ac:dyDescent="0.2">
      <c r="A364" s="49"/>
      <c r="B364" s="49"/>
      <c r="C364" s="49"/>
      <c r="D364" s="64"/>
      <c r="E364" s="64"/>
      <c r="F364" s="841"/>
      <c r="G364" s="841"/>
      <c r="H364" s="855"/>
      <c r="I364" s="855"/>
      <c r="J364" s="855"/>
      <c r="K364" s="49"/>
      <c r="O364" s="657"/>
    </row>
    <row r="365" spans="1:15" s="669" customFormat="1" x14ac:dyDescent="0.2">
      <c r="A365" s="49"/>
      <c r="B365" s="49"/>
      <c r="C365" s="49"/>
      <c r="D365" s="64"/>
      <c r="E365" s="64"/>
      <c r="F365" s="841"/>
      <c r="G365" s="841"/>
      <c r="H365" s="855"/>
      <c r="I365" s="855"/>
      <c r="J365" s="855"/>
      <c r="K365" s="49"/>
      <c r="O365" s="657"/>
    </row>
    <row r="366" spans="1:15" s="669" customFormat="1" x14ac:dyDescent="0.2">
      <c r="A366" s="49"/>
      <c r="B366" s="49"/>
      <c r="C366" s="49"/>
      <c r="D366" s="64"/>
      <c r="E366" s="64"/>
      <c r="F366" s="841"/>
      <c r="G366" s="841"/>
      <c r="H366" s="855"/>
      <c r="I366" s="855"/>
      <c r="J366" s="855"/>
      <c r="K366" s="49"/>
      <c r="O366" s="657"/>
    </row>
    <row r="367" spans="1:15" s="669" customFormat="1" x14ac:dyDescent="0.2">
      <c r="A367" s="49"/>
      <c r="B367" s="49"/>
      <c r="C367" s="49"/>
      <c r="D367" s="64"/>
      <c r="E367" s="64"/>
      <c r="F367" s="841"/>
      <c r="G367" s="841"/>
      <c r="H367" s="855"/>
      <c r="I367" s="855"/>
      <c r="J367" s="855"/>
      <c r="K367" s="49"/>
      <c r="O367" s="657"/>
    </row>
    <row r="368" spans="1:15" s="669" customFormat="1" x14ac:dyDescent="0.2">
      <c r="A368" s="49"/>
      <c r="B368" s="49"/>
      <c r="C368" s="49"/>
      <c r="D368" s="64"/>
      <c r="E368" s="64"/>
      <c r="F368" s="841"/>
      <c r="G368" s="841"/>
      <c r="H368" s="855"/>
      <c r="I368" s="855"/>
      <c r="J368" s="855"/>
      <c r="K368" s="49"/>
      <c r="O368" s="657"/>
    </row>
    <row r="369" spans="1:15" s="669" customFormat="1" x14ac:dyDescent="0.2">
      <c r="A369" s="49"/>
      <c r="B369" s="49"/>
      <c r="C369" s="49"/>
      <c r="D369" s="64"/>
      <c r="E369" s="64"/>
      <c r="F369" s="841"/>
      <c r="G369" s="841"/>
      <c r="H369" s="855"/>
      <c r="I369" s="855"/>
      <c r="J369" s="855"/>
      <c r="K369" s="49"/>
      <c r="O369" s="657"/>
    </row>
    <row r="370" spans="1:15" s="669" customFormat="1" x14ac:dyDescent="0.2">
      <c r="A370" s="49"/>
      <c r="B370" s="49"/>
      <c r="C370" s="49"/>
      <c r="D370" s="64"/>
      <c r="E370" s="64"/>
      <c r="F370" s="841"/>
      <c r="G370" s="841"/>
      <c r="H370" s="855"/>
      <c r="I370" s="855"/>
      <c r="J370" s="855"/>
      <c r="K370" s="49"/>
      <c r="O370" s="657"/>
    </row>
    <row r="371" spans="1:15" s="669" customFormat="1" x14ac:dyDescent="0.2">
      <c r="A371" s="49"/>
      <c r="B371" s="49"/>
      <c r="C371" s="49"/>
      <c r="D371" s="64"/>
      <c r="E371" s="64"/>
      <c r="F371" s="841"/>
      <c r="G371" s="841"/>
      <c r="H371" s="855"/>
      <c r="I371" s="855"/>
      <c r="J371" s="855"/>
      <c r="K371" s="49"/>
      <c r="O371" s="657"/>
    </row>
    <row r="372" spans="1:15" s="669" customFormat="1" x14ac:dyDescent="0.2">
      <c r="A372" s="49"/>
      <c r="B372" s="49"/>
      <c r="C372" s="49"/>
      <c r="D372" s="64"/>
      <c r="E372" s="64"/>
      <c r="F372" s="841"/>
      <c r="G372" s="841"/>
      <c r="H372" s="855"/>
      <c r="I372" s="855"/>
      <c r="J372" s="855"/>
      <c r="K372" s="49"/>
      <c r="O372" s="657"/>
    </row>
    <row r="373" spans="1:15" s="669" customFormat="1" x14ac:dyDescent="0.2">
      <c r="A373" s="49"/>
      <c r="B373" s="49"/>
      <c r="C373" s="49"/>
      <c r="D373" s="64"/>
      <c r="E373" s="64"/>
      <c r="F373" s="841"/>
      <c r="G373" s="841"/>
      <c r="H373" s="855"/>
      <c r="I373" s="855"/>
      <c r="J373" s="855"/>
      <c r="K373" s="49"/>
      <c r="O373" s="657"/>
    </row>
    <row r="374" spans="1:15" s="669" customFormat="1" x14ac:dyDescent="0.2">
      <c r="A374" s="49"/>
      <c r="B374" s="49"/>
      <c r="C374" s="49"/>
      <c r="D374" s="64"/>
      <c r="E374" s="64"/>
      <c r="F374" s="841"/>
      <c r="G374" s="841"/>
      <c r="H374" s="855"/>
      <c r="I374" s="855"/>
      <c r="J374" s="855"/>
      <c r="K374" s="49"/>
      <c r="O374" s="657"/>
    </row>
    <row r="375" spans="1:15" s="669" customFormat="1" x14ac:dyDescent="0.2">
      <c r="A375" s="49"/>
      <c r="B375" s="49"/>
      <c r="C375" s="49"/>
      <c r="D375" s="64"/>
      <c r="E375" s="64"/>
      <c r="F375" s="841"/>
      <c r="G375" s="841"/>
      <c r="H375" s="855"/>
      <c r="I375" s="855"/>
      <c r="J375" s="855"/>
      <c r="K375" s="49"/>
      <c r="O375" s="657"/>
    </row>
    <row r="376" spans="1:15" s="669" customFormat="1" x14ac:dyDescent="0.2">
      <c r="A376" s="49"/>
      <c r="B376" s="49"/>
      <c r="C376" s="49"/>
      <c r="D376" s="64"/>
      <c r="E376" s="64"/>
      <c r="F376" s="841"/>
      <c r="G376" s="841"/>
      <c r="H376" s="855"/>
      <c r="I376" s="855"/>
      <c r="J376" s="855"/>
      <c r="K376" s="49"/>
      <c r="O376" s="657"/>
    </row>
    <row r="377" spans="1:15" s="669" customFormat="1" x14ac:dyDescent="0.2">
      <c r="A377" s="49"/>
      <c r="B377" s="49"/>
      <c r="C377" s="49"/>
      <c r="D377" s="64"/>
      <c r="E377" s="64"/>
      <c r="F377" s="841"/>
      <c r="G377" s="841"/>
      <c r="H377" s="855"/>
      <c r="I377" s="855"/>
      <c r="J377" s="855"/>
      <c r="K377" s="49"/>
      <c r="O377" s="657"/>
    </row>
    <row r="378" spans="1:15" s="669" customFormat="1" x14ac:dyDescent="0.2">
      <c r="A378" s="49"/>
      <c r="B378" s="49"/>
      <c r="C378" s="49"/>
      <c r="D378" s="64"/>
      <c r="E378" s="64"/>
      <c r="F378" s="841"/>
      <c r="G378" s="841"/>
      <c r="H378" s="855"/>
      <c r="I378" s="855"/>
      <c r="J378" s="855"/>
      <c r="K378" s="49"/>
      <c r="O378" s="657"/>
    </row>
    <row r="379" spans="1:15" s="669" customFormat="1" x14ac:dyDescent="0.2">
      <c r="A379" s="49"/>
      <c r="B379" s="49"/>
      <c r="C379" s="49"/>
      <c r="D379" s="64"/>
      <c r="E379" s="64"/>
      <c r="F379" s="841"/>
      <c r="G379" s="841"/>
      <c r="H379" s="855"/>
      <c r="I379" s="855"/>
      <c r="J379" s="855"/>
      <c r="K379" s="49"/>
      <c r="O379" s="657"/>
    </row>
    <row r="380" spans="1:15" s="669" customFormat="1" x14ac:dyDescent="0.2">
      <c r="A380" s="49"/>
      <c r="B380" s="49"/>
      <c r="C380" s="49"/>
      <c r="D380" s="64"/>
      <c r="E380" s="64"/>
      <c r="F380" s="841"/>
      <c r="G380" s="841"/>
      <c r="H380" s="855"/>
      <c r="I380" s="855"/>
      <c r="J380" s="855"/>
      <c r="K380" s="49"/>
      <c r="O380" s="657"/>
    </row>
    <row r="381" spans="1:15" s="669" customFormat="1" x14ac:dyDescent="0.2">
      <c r="A381" s="49"/>
      <c r="B381" s="49"/>
      <c r="C381" s="49"/>
      <c r="D381" s="64"/>
      <c r="E381" s="64"/>
      <c r="F381" s="841"/>
      <c r="G381" s="841"/>
      <c r="H381" s="855"/>
      <c r="I381" s="855"/>
      <c r="J381" s="855"/>
      <c r="K381" s="49"/>
      <c r="O381" s="657"/>
    </row>
    <row r="382" spans="1:15" s="669" customFormat="1" x14ac:dyDescent="0.2">
      <c r="A382" s="49"/>
      <c r="B382" s="49"/>
      <c r="C382" s="49"/>
      <c r="D382" s="64"/>
      <c r="E382" s="64"/>
      <c r="F382" s="841"/>
      <c r="G382" s="841"/>
      <c r="H382" s="855"/>
      <c r="I382" s="855"/>
      <c r="J382" s="855"/>
      <c r="K382" s="49"/>
      <c r="O382" s="657"/>
    </row>
    <row r="383" spans="1:15" s="669" customFormat="1" x14ac:dyDescent="0.2">
      <c r="A383" s="49"/>
      <c r="B383" s="49"/>
      <c r="C383" s="49"/>
      <c r="D383" s="64"/>
      <c r="E383" s="64"/>
      <c r="F383" s="841"/>
      <c r="G383" s="841"/>
      <c r="H383" s="855"/>
      <c r="I383" s="855"/>
      <c r="J383" s="855"/>
      <c r="K383" s="49"/>
      <c r="O383" s="657"/>
    </row>
    <row r="384" spans="1:15" s="669" customFormat="1" x14ac:dyDescent="0.2">
      <c r="A384" s="49"/>
      <c r="B384" s="49"/>
      <c r="C384" s="49"/>
      <c r="D384" s="64"/>
      <c r="E384" s="64"/>
      <c r="F384" s="841"/>
      <c r="G384" s="841"/>
      <c r="H384" s="855"/>
      <c r="I384" s="855"/>
      <c r="J384" s="855"/>
      <c r="K384" s="49"/>
      <c r="O384" s="657"/>
    </row>
    <row r="385" spans="1:15" s="669" customFormat="1" x14ac:dyDescent="0.2">
      <c r="A385" s="49"/>
      <c r="B385" s="49"/>
      <c r="C385" s="49"/>
      <c r="D385" s="64"/>
      <c r="E385" s="64"/>
      <c r="F385" s="841"/>
      <c r="G385" s="841"/>
      <c r="H385" s="855"/>
      <c r="I385" s="855"/>
      <c r="J385" s="855"/>
      <c r="K385" s="49"/>
      <c r="O385" s="657"/>
    </row>
    <row r="386" spans="1:15" s="669" customFormat="1" x14ac:dyDescent="0.2">
      <c r="A386" s="49"/>
      <c r="B386" s="49"/>
      <c r="C386" s="49"/>
      <c r="D386" s="64"/>
      <c r="E386" s="64"/>
      <c r="F386" s="841"/>
      <c r="G386" s="841"/>
      <c r="H386" s="855"/>
      <c r="I386" s="855"/>
      <c r="J386" s="855"/>
      <c r="K386" s="49"/>
      <c r="O386" s="657"/>
    </row>
    <row r="387" spans="1:15" s="669" customFormat="1" x14ac:dyDescent="0.2">
      <c r="A387" s="49"/>
      <c r="B387" s="49"/>
      <c r="C387" s="49"/>
      <c r="D387" s="64"/>
      <c r="E387" s="64"/>
      <c r="F387" s="841"/>
      <c r="G387" s="841"/>
      <c r="H387" s="855"/>
      <c r="I387" s="855"/>
      <c r="J387" s="855"/>
      <c r="K387" s="49"/>
      <c r="O387" s="657"/>
    </row>
    <row r="388" spans="1:15" s="669" customFormat="1" x14ac:dyDescent="0.2">
      <c r="A388" s="49"/>
      <c r="B388" s="49"/>
      <c r="C388" s="49"/>
      <c r="D388" s="64"/>
      <c r="E388" s="64"/>
      <c r="F388" s="841"/>
      <c r="G388" s="841"/>
      <c r="H388" s="855"/>
      <c r="I388" s="855"/>
      <c r="J388" s="855"/>
      <c r="K388" s="49"/>
      <c r="O388" s="657"/>
    </row>
    <row r="389" spans="1:15" s="669" customFormat="1" x14ac:dyDescent="0.2">
      <c r="A389" s="49"/>
      <c r="B389" s="49"/>
      <c r="C389" s="49"/>
      <c r="D389" s="64"/>
      <c r="E389" s="64"/>
      <c r="F389" s="841"/>
      <c r="G389" s="841"/>
      <c r="H389" s="855"/>
      <c r="I389" s="855"/>
      <c r="J389" s="855"/>
      <c r="K389" s="49"/>
      <c r="O389" s="657"/>
    </row>
    <row r="390" spans="1:15" s="669" customFormat="1" x14ac:dyDescent="0.2">
      <c r="A390" s="49"/>
      <c r="B390" s="49"/>
      <c r="C390" s="49"/>
      <c r="D390" s="64"/>
      <c r="E390" s="64"/>
      <c r="F390" s="841"/>
      <c r="G390" s="841"/>
      <c r="H390" s="855"/>
      <c r="I390" s="855"/>
      <c r="J390" s="855"/>
      <c r="K390" s="49"/>
      <c r="O390" s="657"/>
    </row>
    <row r="391" spans="1:15" s="669" customFormat="1" x14ac:dyDescent="0.2">
      <c r="A391" s="49"/>
      <c r="B391" s="49"/>
      <c r="C391" s="49"/>
      <c r="D391" s="64"/>
      <c r="E391" s="64"/>
      <c r="F391" s="841"/>
      <c r="G391" s="841"/>
      <c r="H391" s="855"/>
      <c r="I391" s="855"/>
      <c r="J391" s="855"/>
      <c r="K391" s="49"/>
      <c r="O391" s="657"/>
    </row>
    <row r="392" spans="1:15" s="669" customFormat="1" x14ac:dyDescent="0.2">
      <c r="A392" s="49"/>
      <c r="B392" s="49"/>
      <c r="C392" s="49"/>
      <c r="D392" s="64"/>
      <c r="E392" s="64"/>
      <c r="F392" s="841"/>
      <c r="G392" s="841"/>
      <c r="H392" s="855"/>
      <c r="I392" s="855"/>
      <c r="J392" s="855"/>
      <c r="K392" s="49"/>
      <c r="O392" s="657"/>
    </row>
    <row r="393" spans="1:15" s="669" customFormat="1" x14ac:dyDescent="0.2">
      <c r="A393" s="49"/>
      <c r="B393" s="49"/>
      <c r="C393" s="49"/>
      <c r="D393" s="64"/>
      <c r="E393" s="64"/>
      <c r="F393" s="841"/>
      <c r="G393" s="841"/>
      <c r="H393" s="855"/>
      <c r="I393" s="855"/>
      <c r="J393" s="855"/>
      <c r="K393" s="49"/>
      <c r="O393" s="657"/>
    </row>
    <row r="394" spans="1:15" s="669" customFormat="1" x14ac:dyDescent="0.2">
      <c r="A394" s="49"/>
      <c r="B394" s="49"/>
      <c r="C394" s="49"/>
      <c r="D394" s="64"/>
      <c r="E394" s="64"/>
      <c r="F394" s="841"/>
      <c r="G394" s="841"/>
      <c r="H394" s="855"/>
      <c r="I394" s="855"/>
      <c r="J394" s="855"/>
      <c r="K394" s="49"/>
      <c r="O394" s="657"/>
    </row>
    <row r="395" spans="1:15" s="669" customFormat="1" x14ac:dyDescent="0.2">
      <c r="A395" s="49"/>
      <c r="B395" s="49"/>
      <c r="C395" s="49"/>
      <c r="D395" s="64"/>
      <c r="E395" s="64"/>
      <c r="F395" s="841"/>
      <c r="G395" s="841"/>
      <c r="H395" s="855"/>
      <c r="I395" s="855"/>
      <c r="J395" s="855"/>
      <c r="K395" s="49"/>
      <c r="O395" s="657"/>
    </row>
    <row r="396" spans="1:15" s="669" customFormat="1" x14ac:dyDescent="0.2">
      <c r="A396" s="49"/>
      <c r="B396" s="49"/>
      <c r="C396" s="49"/>
      <c r="D396" s="64"/>
      <c r="E396" s="64"/>
      <c r="F396" s="841"/>
      <c r="G396" s="841"/>
      <c r="H396" s="855"/>
      <c r="I396" s="855"/>
      <c r="J396" s="855"/>
      <c r="K396" s="49"/>
      <c r="O396" s="657"/>
    </row>
    <row r="397" spans="1:15" s="669" customFormat="1" x14ac:dyDescent="0.2">
      <c r="A397" s="49"/>
      <c r="B397" s="49"/>
      <c r="C397" s="49"/>
      <c r="D397" s="64"/>
      <c r="E397" s="64"/>
      <c r="F397" s="841"/>
      <c r="G397" s="841"/>
      <c r="H397" s="855"/>
      <c r="I397" s="855"/>
      <c r="J397" s="855"/>
      <c r="K397" s="49"/>
      <c r="O397" s="657"/>
    </row>
    <row r="398" spans="1:15" s="669" customFormat="1" x14ac:dyDescent="0.2">
      <c r="A398" s="49"/>
      <c r="B398" s="49"/>
      <c r="C398" s="49"/>
      <c r="D398" s="64"/>
      <c r="E398" s="64"/>
      <c r="F398" s="841"/>
      <c r="G398" s="841"/>
      <c r="H398" s="855"/>
      <c r="I398" s="855"/>
      <c r="J398" s="855"/>
      <c r="K398" s="49"/>
      <c r="O398" s="657"/>
    </row>
    <row r="399" spans="1:15" s="669" customFormat="1" x14ac:dyDescent="0.2">
      <c r="A399" s="49"/>
      <c r="B399" s="49"/>
      <c r="C399" s="49"/>
      <c r="D399" s="64"/>
      <c r="E399" s="64"/>
      <c r="F399" s="841"/>
      <c r="G399" s="841"/>
      <c r="H399" s="855"/>
      <c r="I399" s="855"/>
      <c r="J399" s="855"/>
      <c r="K399" s="49"/>
      <c r="O399" s="657"/>
    </row>
    <row r="400" spans="1:15" s="669" customFormat="1" x14ac:dyDescent="0.2">
      <c r="A400" s="49"/>
      <c r="B400" s="49"/>
      <c r="C400" s="49"/>
      <c r="D400" s="64"/>
      <c r="E400" s="64"/>
      <c r="F400" s="841"/>
      <c r="G400" s="841"/>
      <c r="H400" s="855"/>
      <c r="I400" s="855"/>
      <c r="J400" s="855"/>
      <c r="K400" s="49"/>
      <c r="O400" s="657"/>
    </row>
    <row r="401" spans="1:15" s="669" customFormat="1" x14ac:dyDescent="0.2">
      <c r="A401" s="49"/>
      <c r="B401" s="49"/>
      <c r="C401" s="49"/>
      <c r="D401" s="64"/>
      <c r="E401" s="64"/>
      <c r="F401" s="841"/>
      <c r="G401" s="841"/>
      <c r="H401" s="855"/>
      <c r="I401" s="855"/>
      <c r="J401" s="855"/>
      <c r="K401" s="49"/>
      <c r="O401" s="657"/>
    </row>
    <row r="402" spans="1:15" s="669" customFormat="1" x14ac:dyDescent="0.2">
      <c r="A402" s="49"/>
      <c r="B402" s="49"/>
      <c r="C402" s="49"/>
      <c r="D402" s="64"/>
      <c r="E402" s="64"/>
      <c r="F402" s="841"/>
      <c r="G402" s="841"/>
      <c r="H402" s="855"/>
      <c r="I402" s="855"/>
      <c r="J402" s="855"/>
      <c r="K402" s="49"/>
      <c r="O402" s="657"/>
    </row>
    <row r="403" spans="1:15" s="669" customFormat="1" x14ac:dyDescent="0.2">
      <c r="A403" s="49"/>
      <c r="B403" s="49"/>
      <c r="C403" s="49"/>
      <c r="D403" s="64"/>
      <c r="E403" s="64"/>
      <c r="F403" s="841"/>
      <c r="G403" s="841"/>
      <c r="H403" s="855"/>
      <c r="I403" s="855"/>
      <c r="J403" s="855"/>
      <c r="K403" s="49"/>
      <c r="O403" s="657"/>
    </row>
    <row r="404" spans="1:15" s="669" customFormat="1" x14ac:dyDescent="0.2">
      <c r="A404" s="49"/>
      <c r="B404" s="49"/>
      <c r="C404" s="49"/>
      <c r="D404" s="64"/>
      <c r="E404" s="64"/>
      <c r="F404" s="841"/>
      <c r="G404" s="841"/>
      <c r="H404" s="855"/>
      <c r="I404" s="855"/>
      <c r="J404" s="855"/>
      <c r="K404" s="49"/>
      <c r="O404" s="657"/>
    </row>
    <row r="405" spans="1:15" s="669" customFormat="1" x14ac:dyDescent="0.2">
      <c r="A405" s="49"/>
      <c r="B405" s="49"/>
      <c r="C405" s="49"/>
      <c r="D405" s="64"/>
      <c r="E405" s="64"/>
      <c r="F405" s="841"/>
      <c r="G405" s="841"/>
      <c r="H405" s="855"/>
      <c r="I405" s="855"/>
      <c r="J405" s="855"/>
      <c r="K405" s="49"/>
      <c r="O405" s="657"/>
    </row>
    <row r="406" spans="1:15" s="669" customFormat="1" x14ac:dyDescent="0.2">
      <c r="A406" s="49"/>
      <c r="B406" s="49"/>
      <c r="C406" s="49"/>
      <c r="D406" s="64"/>
      <c r="E406" s="64"/>
      <c r="F406" s="841"/>
      <c r="G406" s="841"/>
      <c r="H406" s="855"/>
      <c r="I406" s="855"/>
      <c r="J406" s="855"/>
      <c r="K406" s="49"/>
      <c r="O406" s="657"/>
    </row>
    <row r="407" spans="1:15" s="669" customFormat="1" x14ac:dyDescent="0.2">
      <c r="A407" s="49"/>
      <c r="B407" s="49"/>
      <c r="C407" s="49"/>
      <c r="D407" s="64"/>
      <c r="E407" s="64"/>
      <c r="F407" s="841"/>
      <c r="G407" s="841"/>
      <c r="H407" s="855"/>
      <c r="I407" s="855"/>
      <c r="J407" s="855"/>
      <c r="K407" s="49"/>
      <c r="O407" s="657"/>
    </row>
    <row r="408" spans="1:15" s="669" customFormat="1" x14ac:dyDescent="0.2">
      <c r="A408" s="49"/>
      <c r="B408" s="49"/>
      <c r="C408" s="49"/>
      <c r="D408" s="64"/>
      <c r="E408" s="64"/>
      <c r="F408" s="841"/>
      <c r="G408" s="841"/>
      <c r="H408" s="855"/>
      <c r="I408" s="855"/>
      <c r="J408" s="855"/>
      <c r="K408" s="49"/>
      <c r="O408" s="657"/>
    </row>
    <row r="409" spans="1:15" s="669" customFormat="1" x14ac:dyDescent="0.2">
      <c r="A409" s="49"/>
      <c r="B409" s="49"/>
      <c r="C409" s="49"/>
      <c r="D409" s="64"/>
      <c r="E409" s="64"/>
      <c r="F409" s="841"/>
      <c r="G409" s="841"/>
      <c r="H409" s="855"/>
      <c r="I409" s="855"/>
      <c r="J409" s="855"/>
      <c r="K409" s="49"/>
      <c r="O409" s="657"/>
    </row>
    <row r="410" spans="1:15" s="669" customFormat="1" x14ac:dyDescent="0.2">
      <c r="A410" s="49"/>
      <c r="B410" s="49"/>
      <c r="C410" s="49"/>
      <c r="D410" s="64"/>
      <c r="E410" s="64"/>
      <c r="F410" s="841"/>
      <c r="G410" s="841"/>
      <c r="H410" s="855"/>
      <c r="I410" s="855"/>
      <c r="J410" s="855"/>
      <c r="K410" s="49"/>
      <c r="O410" s="657"/>
    </row>
    <row r="411" spans="1:15" s="669" customFormat="1" x14ac:dyDescent="0.2">
      <c r="A411" s="49"/>
      <c r="B411" s="49"/>
      <c r="C411" s="49"/>
      <c r="D411" s="64"/>
      <c r="E411" s="64"/>
      <c r="F411" s="841"/>
      <c r="G411" s="841"/>
      <c r="H411" s="855"/>
      <c r="I411" s="855"/>
      <c r="J411" s="855"/>
      <c r="K411" s="49"/>
      <c r="O411" s="657"/>
    </row>
    <row r="412" spans="1:15" s="669" customFormat="1" x14ac:dyDescent="0.2">
      <c r="A412" s="49"/>
      <c r="B412" s="49"/>
      <c r="C412" s="49"/>
      <c r="D412" s="64"/>
      <c r="E412" s="64"/>
      <c r="F412" s="841"/>
      <c r="G412" s="841"/>
      <c r="H412" s="855"/>
      <c r="I412" s="855"/>
      <c r="J412" s="855"/>
      <c r="K412" s="49"/>
      <c r="O412" s="657"/>
    </row>
    <row r="413" spans="1:15" s="669" customFormat="1" x14ac:dyDescent="0.2">
      <c r="A413" s="49"/>
      <c r="B413" s="49"/>
      <c r="C413" s="49"/>
      <c r="D413" s="64"/>
      <c r="E413" s="64"/>
      <c r="F413" s="841"/>
      <c r="G413" s="841"/>
      <c r="H413" s="855"/>
      <c r="I413" s="855"/>
      <c r="J413" s="855"/>
      <c r="K413" s="49"/>
      <c r="O413" s="657"/>
    </row>
    <row r="414" spans="1:15" s="669" customFormat="1" x14ac:dyDescent="0.2">
      <c r="A414" s="49"/>
      <c r="B414" s="49"/>
      <c r="C414" s="49"/>
      <c r="D414" s="64"/>
      <c r="E414" s="64"/>
      <c r="F414" s="841"/>
      <c r="G414" s="841"/>
      <c r="H414" s="855"/>
      <c r="I414" s="855"/>
      <c r="J414" s="855"/>
      <c r="K414" s="49"/>
      <c r="O414" s="657"/>
    </row>
    <row r="415" spans="1:15" s="669" customFormat="1" x14ac:dyDescent="0.2">
      <c r="A415" s="49"/>
      <c r="B415" s="49"/>
      <c r="C415" s="49"/>
      <c r="D415" s="64"/>
      <c r="E415" s="64"/>
      <c r="F415" s="841"/>
      <c r="G415" s="841"/>
      <c r="H415" s="855"/>
      <c r="I415" s="855"/>
      <c r="J415" s="855"/>
      <c r="K415" s="49"/>
      <c r="O415" s="657"/>
    </row>
    <row r="416" spans="1:15" s="669" customFormat="1" x14ac:dyDescent="0.2">
      <c r="A416" s="49"/>
      <c r="B416" s="49"/>
      <c r="C416" s="49"/>
      <c r="D416" s="64"/>
      <c r="E416" s="64"/>
      <c r="F416" s="841"/>
      <c r="G416" s="841"/>
      <c r="H416" s="855"/>
      <c r="I416" s="855"/>
      <c r="J416" s="855"/>
      <c r="K416" s="49"/>
      <c r="O416" s="657"/>
    </row>
    <row r="417" spans="1:15" s="669" customFormat="1" x14ac:dyDescent="0.2">
      <c r="A417" s="49"/>
      <c r="B417" s="49"/>
      <c r="C417" s="49"/>
      <c r="D417" s="64"/>
      <c r="E417" s="64"/>
      <c r="F417" s="841"/>
      <c r="G417" s="841"/>
      <c r="H417" s="855"/>
      <c r="I417" s="855"/>
      <c r="J417" s="855"/>
      <c r="K417" s="49"/>
      <c r="O417" s="657"/>
    </row>
    <row r="418" spans="1:15" s="669" customFormat="1" x14ac:dyDescent="0.2">
      <c r="A418" s="49"/>
      <c r="B418" s="49"/>
      <c r="C418" s="49"/>
      <c r="D418" s="64"/>
      <c r="E418" s="64"/>
      <c r="F418" s="841"/>
      <c r="G418" s="841"/>
      <c r="H418" s="855"/>
      <c r="I418" s="855"/>
      <c r="J418" s="855"/>
      <c r="K418" s="49"/>
      <c r="O418" s="657"/>
    </row>
    <row r="419" spans="1:15" s="669" customFormat="1" x14ac:dyDescent="0.2">
      <c r="A419" s="49"/>
      <c r="B419" s="49"/>
      <c r="C419" s="49"/>
      <c r="D419" s="64"/>
      <c r="E419" s="64"/>
      <c r="F419" s="841"/>
      <c r="G419" s="841"/>
      <c r="H419" s="855"/>
      <c r="I419" s="855"/>
      <c r="J419" s="855"/>
      <c r="K419" s="49"/>
      <c r="O419" s="657"/>
    </row>
    <row r="420" spans="1:15" s="669" customFormat="1" x14ac:dyDescent="0.2">
      <c r="A420" s="49"/>
      <c r="B420" s="49"/>
      <c r="C420" s="49"/>
      <c r="D420" s="64"/>
      <c r="E420" s="64"/>
      <c r="F420" s="841"/>
      <c r="G420" s="841"/>
      <c r="H420" s="855"/>
      <c r="I420" s="855"/>
      <c r="J420" s="855"/>
      <c r="K420" s="49"/>
      <c r="O420" s="657"/>
    </row>
    <row r="421" spans="1:15" s="669" customFormat="1" x14ac:dyDescent="0.2">
      <c r="A421" s="49"/>
      <c r="B421" s="49"/>
      <c r="C421" s="49"/>
      <c r="D421" s="64"/>
      <c r="E421" s="64"/>
      <c r="F421" s="841"/>
      <c r="G421" s="841"/>
      <c r="H421" s="855"/>
      <c r="I421" s="855"/>
      <c r="J421" s="855"/>
      <c r="K421" s="49"/>
      <c r="O421" s="657"/>
    </row>
    <row r="422" spans="1:15" s="669" customFormat="1" x14ac:dyDescent="0.2">
      <c r="A422" s="49"/>
      <c r="B422" s="49"/>
      <c r="C422" s="49"/>
      <c r="D422" s="64"/>
      <c r="E422" s="64"/>
      <c r="F422" s="841"/>
      <c r="G422" s="841"/>
      <c r="H422" s="855"/>
      <c r="I422" s="855"/>
      <c r="J422" s="855"/>
      <c r="K422" s="49"/>
      <c r="O422" s="657"/>
    </row>
    <row r="423" spans="1:15" s="669" customFormat="1" x14ac:dyDescent="0.2">
      <c r="A423" s="49"/>
      <c r="B423" s="49"/>
      <c r="C423" s="49"/>
      <c r="D423" s="64"/>
      <c r="E423" s="64"/>
      <c r="F423" s="841"/>
      <c r="G423" s="841"/>
      <c r="H423" s="855"/>
      <c r="I423" s="855"/>
      <c r="J423" s="855"/>
      <c r="K423" s="49"/>
      <c r="O423" s="657"/>
    </row>
    <row r="424" spans="1:15" s="669" customFormat="1" x14ac:dyDescent="0.2">
      <c r="A424" s="49"/>
      <c r="B424" s="49"/>
      <c r="C424" s="49"/>
      <c r="D424" s="64"/>
      <c r="E424" s="64"/>
      <c r="F424" s="841"/>
      <c r="G424" s="841"/>
      <c r="H424" s="855"/>
      <c r="I424" s="855"/>
      <c r="J424" s="855"/>
      <c r="K424" s="49"/>
      <c r="O424" s="657"/>
    </row>
    <row r="425" spans="1:15" s="669" customFormat="1" x14ac:dyDescent="0.2">
      <c r="A425" s="49"/>
      <c r="B425" s="49"/>
      <c r="C425" s="49"/>
      <c r="D425" s="64"/>
      <c r="E425" s="64"/>
      <c r="F425" s="841"/>
      <c r="G425" s="841"/>
      <c r="H425" s="855"/>
      <c r="I425" s="855"/>
      <c r="J425" s="855"/>
      <c r="K425" s="49"/>
      <c r="O425" s="657"/>
    </row>
    <row r="426" spans="1:15" s="669" customFormat="1" x14ac:dyDescent="0.2">
      <c r="A426" s="49"/>
      <c r="B426" s="49"/>
      <c r="C426" s="49"/>
      <c r="D426" s="64"/>
      <c r="E426" s="64"/>
      <c r="F426" s="841"/>
      <c r="G426" s="841"/>
      <c r="H426" s="855"/>
      <c r="I426" s="855"/>
      <c r="J426" s="855"/>
      <c r="K426" s="49"/>
      <c r="O426" s="657"/>
    </row>
    <row r="427" spans="1:15" s="669" customFormat="1" x14ac:dyDescent="0.2">
      <c r="A427" s="49"/>
      <c r="B427" s="49"/>
      <c r="C427" s="49"/>
      <c r="D427" s="64"/>
      <c r="E427" s="64"/>
      <c r="F427" s="841"/>
      <c r="G427" s="841"/>
      <c r="H427" s="855"/>
      <c r="I427" s="855"/>
      <c r="J427" s="855"/>
      <c r="K427" s="49"/>
      <c r="O427" s="657"/>
    </row>
    <row r="428" spans="1:15" s="669" customFormat="1" x14ac:dyDescent="0.2">
      <c r="A428" s="49"/>
      <c r="B428" s="49"/>
      <c r="C428" s="49"/>
      <c r="D428" s="64"/>
      <c r="E428" s="64"/>
      <c r="F428" s="841"/>
      <c r="G428" s="841"/>
      <c r="H428" s="855"/>
      <c r="I428" s="855"/>
      <c r="J428" s="855"/>
      <c r="K428" s="49"/>
      <c r="O428" s="657"/>
    </row>
    <row r="429" spans="1:15" s="669" customFormat="1" x14ac:dyDescent="0.2">
      <c r="A429" s="49"/>
      <c r="B429" s="49"/>
      <c r="C429" s="49"/>
      <c r="D429" s="64"/>
      <c r="E429" s="64"/>
      <c r="F429" s="841"/>
      <c r="G429" s="841"/>
      <c r="H429" s="855"/>
      <c r="I429" s="855"/>
      <c r="J429" s="855"/>
      <c r="K429" s="49"/>
      <c r="O429" s="657"/>
    </row>
    <row r="430" spans="1:15" s="669" customFormat="1" x14ac:dyDescent="0.2">
      <c r="A430" s="49"/>
      <c r="B430" s="49"/>
      <c r="C430" s="49"/>
      <c r="D430" s="64"/>
      <c r="E430" s="64"/>
      <c r="F430" s="841"/>
      <c r="G430" s="841"/>
      <c r="H430" s="855"/>
      <c r="I430" s="855"/>
      <c r="J430" s="855"/>
      <c r="K430" s="49"/>
      <c r="O430" s="657"/>
    </row>
    <row r="431" spans="1:15" s="669" customFormat="1" x14ac:dyDescent="0.2">
      <c r="A431" s="49"/>
      <c r="B431" s="49"/>
      <c r="C431" s="49"/>
      <c r="D431" s="64"/>
      <c r="E431" s="64"/>
      <c r="F431" s="841"/>
      <c r="G431" s="841"/>
      <c r="H431" s="855"/>
      <c r="I431" s="855"/>
      <c r="J431" s="855"/>
      <c r="K431" s="49"/>
      <c r="O431" s="657"/>
    </row>
    <row r="432" spans="1:15" s="669" customFormat="1" x14ac:dyDescent="0.2">
      <c r="A432" s="49"/>
      <c r="B432" s="49"/>
      <c r="C432" s="49"/>
      <c r="D432" s="64"/>
      <c r="E432" s="64"/>
      <c r="F432" s="841"/>
      <c r="G432" s="841"/>
      <c r="H432" s="855"/>
      <c r="I432" s="855"/>
      <c r="J432" s="855"/>
      <c r="K432" s="49"/>
      <c r="O432" s="657"/>
    </row>
    <row r="433" spans="1:15" s="669" customFormat="1" x14ac:dyDescent="0.2">
      <c r="A433" s="49"/>
      <c r="B433" s="49"/>
      <c r="C433" s="49"/>
      <c r="D433" s="64"/>
      <c r="E433" s="64"/>
      <c r="F433" s="841"/>
      <c r="G433" s="841"/>
      <c r="H433" s="855"/>
      <c r="I433" s="855"/>
      <c r="J433" s="855"/>
      <c r="K433" s="49"/>
      <c r="O433" s="657"/>
    </row>
    <row r="434" spans="1:15" s="669" customFormat="1" x14ac:dyDescent="0.2">
      <c r="A434" s="49"/>
      <c r="B434" s="49"/>
      <c r="C434" s="49"/>
      <c r="D434" s="64"/>
      <c r="E434" s="64"/>
      <c r="F434" s="841"/>
      <c r="G434" s="841"/>
      <c r="H434" s="855"/>
      <c r="I434" s="855"/>
      <c r="J434" s="855"/>
      <c r="K434" s="49"/>
      <c r="O434" s="657"/>
    </row>
    <row r="435" spans="1:15" s="669" customFormat="1" x14ac:dyDescent="0.2">
      <c r="A435" s="49"/>
      <c r="B435" s="49"/>
      <c r="C435" s="49"/>
      <c r="D435" s="64"/>
      <c r="E435" s="64"/>
      <c r="F435" s="841"/>
      <c r="G435" s="841"/>
      <c r="H435" s="855"/>
      <c r="I435" s="855"/>
      <c r="J435" s="855"/>
      <c r="K435" s="49"/>
      <c r="O435" s="657"/>
    </row>
    <row r="436" spans="1:15" s="669" customFormat="1" x14ac:dyDescent="0.2">
      <c r="A436" s="49"/>
      <c r="B436" s="49"/>
      <c r="C436" s="49"/>
      <c r="D436" s="64"/>
      <c r="E436" s="64"/>
      <c r="F436" s="841"/>
      <c r="G436" s="841"/>
      <c r="H436" s="855"/>
      <c r="I436" s="855"/>
      <c r="J436" s="855"/>
      <c r="K436" s="49"/>
      <c r="O436" s="657"/>
    </row>
    <row r="437" spans="1:15" s="669" customFormat="1" x14ac:dyDescent="0.2">
      <c r="A437" s="49"/>
      <c r="B437" s="49"/>
      <c r="C437" s="49"/>
      <c r="D437" s="64"/>
      <c r="E437" s="64"/>
      <c r="F437" s="841"/>
      <c r="G437" s="841"/>
      <c r="H437" s="855"/>
      <c r="I437" s="855"/>
      <c r="J437" s="855"/>
      <c r="K437" s="49"/>
      <c r="O437" s="657"/>
    </row>
    <row r="438" spans="1:15" s="669" customFormat="1" x14ac:dyDescent="0.2">
      <c r="A438" s="49"/>
      <c r="B438" s="49"/>
      <c r="C438" s="49"/>
      <c r="D438" s="64"/>
      <c r="E438" s="64"/>
      <c r="F438" s="841"/>
      <c r="G438" s="841"/>
      <c r="H438" s="855"/>
      <c r="I438" s="855"/>
      <c r="J438" s="855"/>
      <c r="K438" s="49"/>
      <c r="O438" s="657"/>
    </row>
    <row r="439" spans="1:15" s="669" customFormat="1" x14ac:dyDescent="0.2">
      <c r="A439" s="49"/>
      <c r="B439" s="49"/>
      <c r="C439" s="49"/>
      <c r="D439" s="64"/>
      <c r="E439" s="64"/>
      <c r="F439" s="841"/>
      <c r="G439" s="841"/>
      <c r="H439" s="855"/>
      <c r="I439" s="855"/>
      <c r="J439" s="855"/>
      <c r="K439" s="49"/>
      <c r="O439" s="657"/>
    </row>
    <row r="440" spans="1:15" s="669" customFormat="1" x14ac:dyDescent="0.2">
      <c r="A440" s="49"/>
      <c r="B440" s="49"/>
      <c r="C440" s="49"/>
      <c r="D440" s="64"/>
      <c r="E440" s="64"/>
      <c r="F440" s="841"/>
      <c r="G440" s="841"/>
      <c r="H440" s="855"/>
      <c r="I440" s="855"/>
      <c r="J440" s="855"/>
      <c r="K440" s="49"/>
      <c r="O440" s="657"/>
    </row>
    <row r="441" spans="1:15" s="669" customFormat="1" x14ac:dyDescent="0.2">
      <c r="A441" s="49"/>
      <c r="B441" s="49"/>
      <c r="C441" s="49"/>
      <c r="D441" s="64"/>
      <c r="E441" s="64"/>
      <c r="F441" s="841"/>
      <c r="G441" s="841"/>
      <c r="H441" s="855"/>
      <c r="I441" s="855"/>
      <c r="J441" s="855"/>
      <c r="K441" s="49"/>
      <c r="O441" s="657"/>
    </row>
    <row r="442" spans="1:15" s="669" customFormat="1" x14ac:dyDescent="0.2">
      <c r="A442" s="49"/>
      <c r="B442" s="49"/>
      <c r="C442" s="49"/>
      <c r="D442" s="64"/>
      <c r="E442" s="64"/>
      <c r="F442" s="841"/>
      <c r="G442" s="841"/>
      <c r="H442" s="855"/>
      <c r="I442" s="855"/>
      <c r="J442" s="855"/>
      <c r="K442" s="49"/>
      <c r="O442" s="657"/>
    </row>
    <row r="443" spans="1:15" s="669" customFormat="1" x14ac:dyDescent="0.2">
      <c r="A443" s="49"/>
      <c r="B443" s="49"/>
      <c r="C443" s="49"/>
      <c r="D443" s="64"/>
      <c r="E443" s="64"/>
      <c r="F443" s="841"/>
      <c r="G443" s="841"/>
      <c r="H443" s="855"/>
      <c r="I443" s="855"/>
      <c r="J443" s="855"/>
      <c r="K443" s="49"/>
      <c r="O443" s="657"/>
    </row>
    <row r="444" spans="1:15" s="669" customFormat="1" x14ac:dyDescent="0.2">
      <c r="A444" s="49"/>
      <c r="B444" s="49"/>
      <c r="C444" s="49"/>
      <c r="D444" s="64"/>
      <c r="E444" s="64"/>
      <c r="F444" s="841"/>
      <c r="G444" s="841"/>
      <c r="H444" s="855"/>
      <c r="I444" s="855"/>
      <c r="J444" s="855"/>
      <c r="K444" s="49"/>
      <c r="O444" s="657"/>
    </row>
    <row r="445" spans="1:15" s="669" customFormat="1" x14ac:dyDescent="0.2">
      <c r="A445" s="49"/>
      <c r="B445" s="49"/>
      <c r="C445" s="49"/>
      <c r="D445" s="64"/>
      <c r="E445" s="64"/>
      <c r="F445" s="841"/>
      <c r="G445" s="841"/>
      <c r="H445" s="855"/>
      <c r="I445" s="855"/>
      <c r="J445" s="855"/>
      <c r="K445" s="49"/>
      <c r="O445" s="657"/>
    </row>
    <row r="446" spans="1:15" s="669" customFormat="1" x14ac:dyDescent="0.2">
      <c r="A446" s="49"/>
      <c r="B446" s="49"/>
      <c r="C446" s="49"/>
      <c r="D446" s="64"/>
      <c r="E446" s="64"/>
      <c r="F446" s="841"/>
      <c r="G446" s="841"/>
      <c r="H446" s="855"/>
      <c r="I446" s="855"/>
      <c r="J446" s="855"/>
      <c r="K446" s="49"/>
      <c r="O446" s="657"/>
    </row>
    <row r="447" spans="1:15" s="669" customFormat="1" x14ac:dyDescent="0.2">
      <c r="A447" s="49"/>
      <c r="B447" s="49"/>
      <c r="C447" s="49"/>
      <c r="D447" s="64"/>
      <c r="E447" s="64"/>
      <c r="F447" s="841"/>
      <c r="G447" s="841"/>
      <c r="H447" s="855"/>
      <c r="I447" s="855"/>
      <c r="J447" s="855"/>
      <c r="K447" s="49"/>
      <c r="O447" s="657"/>
    </row>
    <row r="448" spans="1:15" s="669" customFormat="1" x14ac:dyDescent="0.2">
      <c r="A448" s="49"/>
      <c r="B448" s="49"/>
      <c r="C448" s="49"/>
      <c r="D448" s="64"/>
      <c r="E448" s="64"/>
      <c r="F448" s="841"/>
      <c r="G448" s="841"/>
      <c r="H448" s="855"/>
      <c r="I448" s="855"/>
      <c r="J448" s="855"/>
      <c r="K448" s="49"/>
      <c r="O448" s="657"/>
    </row>
    <row r="449" spans="1:15" s="669" customFormat="1" x14ac:dyDescent="0.2">
      <c r="A449" s="49"/>
      <c r="B449" s="49"/>
      <c r="C449" s="49"/>
      <c r="D449" s="64"/>
      <c r="E449" s="64"/>
      <c r="F449" s="841"/>
      <c r="G449" s="841"/>
      <c r="H449" s="855"/>
      <c r="I449" s="855"/>
      <c r="J449" s="855"/>
      <c r="K449" s="49"/>
      <c r="O449" s="657"/>
    </row>
    <row r="450" spans="1:15" s="669" customFormat="1" x14ac:dyDescent="0.2">
      <c r="A450" s="49"/>
      <c r="B450" s="49"/>
      <c r="C450" s="49"/>
      <c r="D450" s="64"/>
      <c r="E450" s="64"/>
      <c r="F450" s="841"/>
      <c r="G450" s="841"/>
      <c r="H450" s="855"/>
      <c r="I450" s="855"/>
      <c r="J450" s="855"/>
      <c r="K450" s="49"/>
      <c r="O450" s="657"/>
    </row>
    <row r="451" spans="1:15" s="669" customFormat="1" x14ac:dyDescent="0.2">
      <c r="A451" s="49"/>
      <c r="B451" s="49"/>
      <c r="C451" s="49"/>
      <c r="D451" s="64"/>
      <c r="E451" s="64"/>
      <c r="F451" s="841"/>
      <c r="G451" s="841"/>
      <c r="H451" s="855"/>
      <c r="I451" s="855"/>
      <c r="J451" s="855"/>
      <c r="K451" s="49"/>
      <c r="O451" s="657"/>
    </row>
    <row r="452" spans="1:15" s="669" customFormat="1" x14ac:dyDescent="0.2">
      <c r="A452" s="49"/>
      <c r="B452" s="49"/>
      <c r="C452" s="49"/>
      <c r="D452" s="64"/>
      <c r="E452" s="64"/>
      <c r="F452" s="841"/>
      <c r="G452" s="841"/>
      <c r="H452" s="855"/>
      <c r="I452" s="855"/>
      <c r="J452" s="855"/>
      <c r="K452" s="49"/>
      <c r="O452" s="657"/>
    </row>
    <row r="453" spans="1:15" s="669" customFormat="1" x14ac:dyDescent="0.2">
      <c r="A453" s="49"/>
      <c r="B453" s="49"/>
      <c r="C453" s="49"/>
      <c r="D453" s="64"/>
      <c r="E453" s="64"/>
      <c r="F453" s="841"/>
      <c r="G453" s="841"/>
      <c r="H453" s="855"/>
      <c r="I453" s="855"/>
      <c r="J453" s="855"/>
      <c r="K453" s="49"/>
      <c r="O453" s="657"/>
    </row>
    <row r="454" spans="1:15" s="669" customFormat="1" x14ac:dyDescent="0.2">
      <c r="A454" s="49"/>
      <c r="B454" s="49"/>
      <c r="C454" s="49"/>
      <c r="D454" s="64"/>
      <c r="E454" s="64"/>
      <c r="F454" s="841"/>
      <c r="G454" s="841"/>
      <c r="H454" s="855"/>
      <c r="I454" s="855"/>
      <c r="J454" s="855"/>
      <c r="K454" s="49"/>
      <c r="O454" s="657"/>
    </row>
    <row r="455" spans="1:15" s="669" customFormat="1" x14ac:dyDescent="0.2">
      <c r="A455" s="49"/>
      <c r="B455" s="49"/>
      <c r="C455" s="49"/>
      <c r="D455" s="64"/>
      <c r="E455" s="64"/>
      <c r="F455" s="841"/>
      <c r="G455" s="841"/>
      <c r="H455" s="855"/>
      <c r="I455" s="855"/>
      <c r="J455" s="855"/>
      <c r="K455" s="49"/>
      <c r="O455" s="657"/>
    </row>
    <row r="456" spans="1:15" s="669" customFormat="1" x14ac:dyDescent="0.2">
      <c r="A456" s="49"/>
      <c r="B456" s="49"/>
      <c r="C456" s="49"/>
      <c r="D456" s="64"/>
      <c r="E456" s="64"/>
      <c r="F456" s="841"/>
      <c r="G456" s="841"/>
      <c r="H456" s="855"/>
      <c r="I456" s="855"/>
      <c r="J456" s="855"/>
      <c r="K456" s="49"/>
      <c r="O456" s="657"/>
    </row>
    <row r="457" spans="1:15" s="669" customFormat="1" x14ac:dyDescent="0.2">
      <c r="A457" s="49"/>
      <c r="B457" s="49"/>
      <c r="C457" s="49"/>
      <c r="D457" s="64"/>
      <c r="E457" s="64"/>
      <c r="F457" s="841"/>
      <c r="G457" s="841"/>
      <c r="H457" s="855"/>
      <c r="I457" s="855"/>
      <c r="J457" s="855"/>
      <c r="K457" s="49"/>
      <c r="O457" s="657"/>
    </row>
    <row r="458" spans="1:15" s="669" customFormat="1" x14ac:dyDescent="0.2">
      <c r="A458" s="49"/>
      <c r="B458" s="49"/>
      <c r="C458" s="49"/>
      <c r="D458" s="64"/>
      <c r="E458" s="64"/>
      <c r="F458" s="841"/>
      <c r="G458" s="841"/>
      <c r="H458" s="855"/>
      <c r="I458" s="855"/>
      <c r="J458" s="855"/>
      <c r="K458" s="49"/>
      <c r="O458" s="657"/>
    </row>
    <row r="459" spans="1:15" s="669" customFormat="1" x14ac:dyDescent="0.2">
      <c r="A459" s="49"/>
      <c r="B459" s="49"/>
      <c r="C459" s="49"/>
      <c r="D459" s="64"/>
      <c r="E459" s="64"/>
      <c r="F459" s="841"/>
      <c r="G459" s="841"/>
      <c r="H459" s="855"/>
      <c r="I459" s="855"/>
      <c r="J459" s="855"/>
      <c r="K459" s="49"/>
      <c r="O459" s="657"/>
    </row>
    <row r="460" spans="1:15" s="669" customFormat="1" x14ac:dyDescent="0.2">
      <c r="A460" s="49"/>
      <c r="B460" s="49"/>
      <c r="C460" s="49"/>
      <c r="D460" s="64"/>
      <c r="E460" s="64"/>
      <c r="F460" s="841"/>
      <c r="G460" s="841"/>
      <c r="H460" s="855"/>
      <c r="I460" s="855"/>
      <c r="J460" s="855"/>
      <c r="K460" s="49"/>
      <c r="O460" s="657"/>
    </row>
    <row r="461" spans="1:15" s="669" customFormat="1" x14ac:dyDescent="0.2">
      <c r="A461" s="49"/>
      <c r="B461" s="49"/>
      <c r="C461" s="49"/>
      <c r="D461" s="64"/>
      <c r="E461" s="64"/>
      <c r="F461" s="841"/>
      <c r="G461" s="841"/>
      <c r="H461" s="855"/>
      <c r="I461" s="855"/>
      <c r="J461" s="855"/>
      <c r="K461" s="49"/>
      <c r="O461" s="657"/>
    </row>
    <row r="462" spans="1:15" s="669" customFormat="1" x14ac:dyDescent="0.2">
      <c r="A462" s="49"/>
      <c r="B462" s="49"/>
      <c r="C462" s="49"/>
      <c r="D462" s="64"/>
      <c r="E462" s="64"/>
      <c r="F462" s="841"/>
      <c r="G462" s="841"/>
      <c r="H462" s="855"/>
      <c r="I462" s="855"/>
      <c r="J462" s="855"/>
      <c r="K462" s="49"/>
      <c r="O462" s="657"/>
    </row>
    <row r="463" spans="1:15" s="669" customFormat="1" x14ac:dyDescent="0.2">
      <c r="A463" s="49"/>
      <c r="B463" s="49"/>
      <c r="C463" s="49"/>
      <c r="D463" s="64"/>
      <c r="E463" s="64"/>
      <c r="F463" s="841"/>
      <c r="G463" s="841"/>
      <c r="H463" s="855"/>
      <c r="I463" s="855"/>
      <c r="J463" s="855"/>
      <c r="K463" s="49"/>
      <c r="O463" s="657"/>
    </row>
    <row r="464" spans="1:15" s="669" customFormat="1" x14ac:dyDescent="0.2">
      <c r="A464" s="49"/>
      <c r="B464" s="49"/>
      <c r="C464" s="49"/>
      <c r="D464" s="64"/>
      <c r="E464" s="64"/>
      <c r="F464" s="841"/>
      <c r="G464" s="841"/>
      <c r="H464" s="855"/>
      <c r="I464" s="855"/>
      <c r="J464" s="855"/>
      <c r="K464" s="49"/>
      <c r="O464" s="657"/>
    </row>
    <row r="465" spans="1:15" s="669" customFormat="1" x14ac:dyDescent="0.2">
      <c r="A465" s="49"/>
      <c r="B465" s="49"/>
      <c r="C465" s="49"/>
      <c r="D465" s="64"/>
      <c r="E465" s="64"/>
      <c r="F465" s="841"/>
      <c r="G465" s="841"/>
      <c r="H465" s="855"/>
      <c r="I465" s="855"/>
      <c r="J465" s="855"/>
      <c r="K465" s="49"/>
      <c r="O465" s="657"/>
    </row>
    <row r="466" spans="1:15" s="669" customFormat="1" x14ac:dyDescent="0.2">
      <c r="A466" s="49"/>
      <c r="B466" s="49"/>
      <c r="C466" s="49"/>
      <c r="D466" s="64"/>
      <c r="E466" s="64"/>
      <c r="F466" s="841"/>
      <c r="G466" s="841"/>
      <c r="H466" s="855"/>
      <c r="I466" s="855"/>
      <c r="J466" s="855"/>
      <c r="K466" s="49"/>
      <c r="O466" s="657"/>
    </row>
    <row r="467" spans="1:15" s="669" customFormat="1" x14ac:dyDescent="0.2">
      <c r="A467" s="49"/>
      <c r="B467" s="49"/>
      <c r="C467" s="49"/>
      <c r="D467" s="64"/>
      <c r="E467" s="64"/>
      <c r="F467" s="841"/>
      <c r="G467" s="841"/>
      <c r="H467" s="855"/>
      <c r="I467" s="855"/>
      <c r="J467" s="855"/>
      <c r="K467" s="49"/>
      <c r="O467" s="657"/>
    </row>
    <row r="468" spans="1:15" s="669" customFormat="1" x14ac:dyDescent="0.2">
      <c r="A468" s="49"/>
      <c r="B468" s="49"/>
      <c r="C468" s="49"/>
      <c r="D468" s="64"/>
      <c r="E468" s="64"/>
      <c r="F468" s="841"/>
      <c r="G468" s="841"/>
      <c r="H468" s="855"/>
      <c r="I468" s="855"/>
      <c r="J468" s="855"/>
      <c r="K468" s="49"/>
      <c r="O468" s="657"/>
    </row>
    <row r="469" spans="1:15" s="669" customFormat="1" x14ac:dyDescent="0.2">
      <c r="A469" s="49"/>
      <c r="B469" s="49"/>
      <c r="C469" s="49"/>
      <c r="D469" s="64"/>
      <c r="E469" s="64"/>
      <c r="F469" s="841"/>
      <c r="G469" s="841"/>
      <c r="H469" s="855"/>
      <c r="I469" s="855"/>
      <c r="J469" s="855"/>
      <c r="K469" s="49"/>
      <c r="O469" s="657"/>
    </row>
    <row r="470" spans="1:15" s="669" customFormat="1" x14ac:dyDescent="0.2">
      <c r="A470" s="49"/>
      <c r="B470" s="49"/>
      <c r="C470" s="49"/>
      <c r="D470" s="64"/>
      <c r="E470" s="64"/>
      <c r="F470" s="841"/>
      <c r="G470" s="841"/>
      <c r="H470" s="855"/>
      <c r="I470" s="855"/>
      <c r="J470" s="855"/>
      <c r="K470" s="49"/>
      <c r="O470" s="657"/>
    </row>
    <row r="471" spans="1:15" s="669" customFormat="1" x14ac:dyDescent="0.2">
      <c r="A471" s="49"/>
      <c r="B471" s="49"/>
      <c r="C471" s="49"/>
      <c r="D471" s="64"/>
      <c r="E471" s="64"/>
      <c r="F471" s="841"/>
      <c r="G471" s="841"/>
      <c r="H471" s="855"/>
      <c r="I471" s="855"/>
      <c r="J471" s="855"/>
      <c r="K471" s="49"/>
      <c r="O471" s="657"/>
    </row>
    <row r="472" spans="1:15" s="669" customFormat="1" x14ac:dyDescent="0.2">
      <c r="A472" s="49"/>
      <c r="B472" s="49"/>
      <c r="C472" s="49"/>
      <c r="D472" s="64"/>
      <c r="E472" s="64"/>
      <c r="F472" s="841"/>
      <c r="G472" s="841"/>
      <c r="H472" s="855"/>
      <c r="I472" s="855"/>
      <c r="J472" s="855"/>
      <c r="K472" s="49"/>
      <c r="O472" s="657"/>
    </row>
    <row r="473" spans="1:15" s="669" customFormat="1" x14ac:dyDescent="0.2">
      <c r="A473" s="49"/>
      <c r="B473" s="49"/>
      <c r="C473" s="49"/>
      <c r="D473" s="64"/>
      <c r="E473" s="64"/>
      <c r="F473" s="841"/>
      <c r="G473" s="841"/>
      <c r="H473" s="855"/>
      <c r="I473" s="855"/>
      <c r="J473" s="855"/>
      <c r="K473" s="49"/>
      <c r="O473" s="657"/>
    </row>
    <row r="474" spans="1:15" s="669" customFormat="1" x14ac:dyDescent="0.2">
      <c r="A474" s="49"/>
      <c r="B474" s="49"/>
      <c r="C474" s="49"/>
      <c r="D474" s="64"/>
      <c r="E474" s="64"/>
      <c r="F474" s="841"/>
      <c r="G474" s="841"/>
      <c r="H474" s="855"/>
      <c r="I474" s="855"/>
      <c r="J474" s="855"/>
      <c r="K474" s="49"/>
      <c r="O474" s="657"/>
    </row>
    <row r="475" spans="1:15" s="669" customFormat="1" x14ac:dyDescent="0.2">
      <c r="A475" s="49"/>
      <c r="B475" s="49"/>
      <c r="C475" s="49"/>
      <c r="D475" s="64"/>
      <c r="E475" s="64"/>
      <c r="F475" s="841"/>
      <c r="G475" s="841"/>
      <c r="H475" s="855"/>
      <c r="I475" s="855"/>
      <c r="J475" s="855"/>
      <c r="K475" s="49"/>
      <c r="O475" s="657"/>
    </row>
    <row r="476" spans="1:15" s="669" customFormat="1" x14ac:dyDescent="0.2">
      <c r="A476" s="49"/>
      <c r="B476" s="49"/>
      <c r="C476" s="49"/>
      <c r="D476" s="64"/>
      <c r="E476" s="64"/>
      <c r="F476" s="841"/>
      <c r="G476" s="841"/>
      <c r="H476" s="855"/>
      <c r="I476" s="855"/>
      <c r="J476" s="855"/>
      <c r="K476" s="49"/>
      <c r="O476" s="657"/>
    </row>
    <row r="477" spans="1:15" s="669" customFormat="1" x14ac:dyDescent="0.2">
      <c r="A477" s="49"/>
      <c r="B477" s="49"/>
      <c r="C477" s="49"/>
      <c r="D477" s="64"/>
      <c r="E477" s="64"/>
      <c r="F477" s="841"/>
      <c r="G477" s="841"/>
      <c r="H477" s="855"/>
      <c r="I477" s="855"/>
      <c r="J477" s="855"/>
      <c r="K477" s="49"/>
      <c r="O477" s="657"/>
    </row>
    <row r="478" spans="1:15" s="669" customFormat="1" x14ac:dyDescent="0.2">
      <c r="A478" s="49"/>
      <c r="B478" s="49"/>
      <c r="C478" s="49"/>
      <c r="D478" s="64"/>
      <c r="E478" s="64"/>
      <c r="F478" s="841"/>
      <c r="G478" s="841"/>
      <c r="H478" s="855"/>
      <c r="I478" s="855"/>
      <c r="J478" s="855"/>
      <c r="K478" s="49"/>
      <c r="O478" s="657"/>
    </row>
    <row r="479" spans="1:15" s="669" customFormat="1" x14ac:dyDescent="0.2">
      <c r="A479" s="49"/>
      <c r="B479" s="49"/>
      <c r="C479" s="49"/>
      <c r="D479" s="64"/>
      <c r="E479" s="64"/>
      <c r="F479" s="841"/>
      <c r="G479" s="841"/>
      <c r="H479" s="855"/>
      <c r="I479" s="855"/>
      <c r="J479" s="855"/>
      <c r="K479" s="49"/>
      <c r="O479" s="657"/>
    </row>
    <row r="480" spans="1:15" s="669" customFormat="1" x14ac:dyDescent="0.2">
      <c r="A480" s="49"/>
      <c r="B480" s="49"/>
      <c r="C480" s="49"/>
      <c r="D480" s="64"/>
      <c r="E480" s="64"/>
      <c r="F480" s="841"/>
      <c r="G480" s="841"/>
      <c r="H480" s="855"/>
      <c r="I480" s="855"/>
      <c r="J480" s="855"/>
      <c r="K480" s="49"/>
      <c r="O480" s="657"/>
    </row>
    <row r="481" spans="1:15" s="669" customFormat="1" x14ac:dyDescent="0.2">
      <c r="A481" s="49"/>
      <c r="B481" s="49"/>
      <c r="C481" s="49"/>
      <c r="D481" s="64"/>
      <c r="E481" s="64"/>
      <c r="F481" s="841"/>
      <c r="G481" s="841"/>
      <c r="H481" s="855"/>
      <c r="I481" s="855"/>
      <c r="J481" s="855"/>
      <c r="K481" s="49"/>
      <c r="O481" s="657"/>
    </row>
    <row r="482" spans="1:15" s="669" customFormat="1" x14ac:dyDescent="0.2">
      <c r="A482" s="49"/>
      <c r="B482" s="49"/>
      <c r="C482" s="49"/>
      <c r="D482" s="64"/>
      <c r="E482" s="64"/>
      <c r="F482" s="841"/>
      <c r="G482" s="841"/>
      <c r="H482" s="855"/>
      <c r="I482" s="855"/>
      <c r="J482" s="855"/>
      <c r="K482" s="49"/>
      <c r="O482" s="657"/>
    </row>
    <row r="483" spans="1:15" s="669" customFormat="1" x14ac:dyDescent="0.2">
      <c r="A483" s="49"/>
      <c r="B483" s="49"/>
      <c r="C483" s="49"/>
      <c r="D483" s="64"/>
      <c r="E483" s="64"/>
      <c r="F483" s="841"/>
      <c r="G483" s="841"/>
      <c r="H483" s="855"/>
      <c r="I483" s="855"/>
      <c r="J483" s="855"/>
      <c r="K483" s="49"/>
      <c r="O483" s="657"/>
    </row>
    <row r="484" spans="1:15" s="669" customFormat="1" x14ac:dyDescent="0.2">
      <c r="A484" s="49"/>
      <c r="B484" s="49"/>
      <c r="C484" s="49"/>
      <c r="D484" s="64"/>
      <c r="E484" s="64"/>
      <c r="F484" s="841"/>
      <c r="G484" s="841"/>
      <c r="H484" s="855"/>
      <c r="I484" s="855"/>
      <c r="J484" s="855"/>
      <c r="K484" s="49"/>
      <c r="O484" s="657"/>
    </row>
    <row r="485" spans="1:15" s="669" customFormat="1" x14ac:dyDescent="0.2">
      <c r="A485" s="49"/>
      <c r="B485" s="49"/>
      <c r="C485" s="49"/>
      <c r="D485" s="64"/>
      <c r="E485" s="64"/>
      <c r="F485" s="841"/>
      <c r="G485" s="841"/>
      <c r="H485" s="855"/>
      <c r="I485" s="855"/>
      <c r="J485" s="855"/>
      <c r="K485" s="49"/>
      <c r="O485" s="657"/>
    </row>
    <row r="486" spans="1:15" s="669" customFormat="1" x14ac:dyDescent="0.2">
      <c r="A486" s="49"/>
      <c r="B486" s="49"/>
      <c r="C486" s="49"/>
      <c r="D486" s="64"/>
      <c r="E486" s="64"/>
      <c r="F486" s="841"/>
      <c r="G486" s="841"/>
      <c r="H486" s="855"/>
      <c r="I486" s="855"/>
      <c r="J486" s="855"/>
      <c r="K486" s="49"/>
      <c r="O486" s="657"/>
    </row>
    <row r="487" spans="1:15" s="669" customFormat="1" x14ac:dyDescent="0.2">
      <c r="A487" s="49"/>
      <c r="B487" s="49"/>
      <c r="C487" s="49"/>
      <c r="D487" s="64"/>
      <c r="E487" s="64"/>
      <c r="F487" s="841"/>
      <c r="G487" s="841"/>
      <c r="H487" s="855"/>
      <c r="I487" s="855"/>
      <c r="J487" s="855"/>
      <c r="K487" s="49"/>
      <c r="O487" s="657"/>
    </row>
    <row r="488" spans="1:15" s="669" customFormat="1" x14ac:dyDescent="0.2">
      <c r="A488" s="49"/>
      <c r="B488" s="49"/>
      <c r="C488" s="49"/>
      <c r="D488" s="64"/>
      <c r="E488" s="64"/>
      <c r="F488" s="841"/>
      <c r="G488" s="841"/>
      <c r="H488" s="855"/>
      <c r="I488" s="855"/>
      <c r="J488" s="855"/>
      <c r="K488" s="49"/>
      <c r="O488" s="657"/>
    </row>
    <row r="489" spans="1:15" s="669" customFormat="1" x14ac:dyDescent="0.2">
      <c r="A489" s="49"/>
      <c r="B489" s="49"/>
      <c r="C489" s="49"/>
      <c r="D489" s="64"/>
      <c r="E489" s="64"/>
      <c r="F489" s="841"/>
      <c r="G489" s="841"/>
      <c r="H489" s="855"/>
      <c r="I489" s="855"/>
      <c r="J489" s="855"/>
      <c r="K489" s="49"/>
      <c r="O489" s="657"/>
    </row>
    <row r="490" spans="1:15" s="669" customFormat="1" x14ac:dyDescent="0.2">
      <c r="A490" s="49"/>
      <c r="B490" s="49"/>
      <c r="C490" s="49"/>
      <c r="D490" s="64"/>
      <c r="E490" s="64"/>
      <c r="F490" s="841"/>
      <c r="G490" s="841"/>
      <c r="H490" s="855"/>
      <c r="I490" s="855"/>
      <c r="J490" s="855"/>
      <c r="K490" s="49"/>
      <c r="O490" s="657"/>
    </row>
    <row r="491" spans="1:15" s="669" customFormat="1" x14ac:dyDescent="0.2">
      <c r="A491" s="49"/>
      <c r="B491" s="49"/>
      <c r="C491" s="49"/>
      <c r="D491" s="64"/>
      <c r="E491" s="64"/>
      <c r="F491" s="841"/>
      <c r="G491" s="841"/>
      <c r="H491" s="855"/>
      <c r="I491" s="855"/>
      <c r="J491" s="855"/>
      <c r="K491" s="49"/>
      <c r="O491" s="657"/>
    </row>
    <row r="492" spans="1:15" s="669" customFormat="1" x14ac:dyDescent="0.2">
      <c r="A492" s="49"/>
      <c r="B492" s="49"/>
      <c r="C492" s="49"/>
      <c r="D492" s="64"/>
      <c r="E492" s="64"/>
      <c r="F492" s="841"/>
      <c r="G492" s="841"/>
      <c r="H492" s="855"/>
      <c r="I492" s="855"/>
      <c r="J492" s="855"/>
      <c r="K492" s="49"/>
      <c r="O492" s="657"/>
    </row>
    <row r="493" spans="1:15" s="669" customFormat="1" x14ac:dyDescent="0.2">
      <c r="A493" s="49"/>
      <c r="B493" s="49"/>
      <c r="C493" s="49"/>
      <c r="D493" s="64"/>
      <c r="E493" s="64"/>
      <c r="F493" s="841"/>
      <c r="G493" s="841"/>
      <c r="H493" s="855"/>
      <c r="I493" s="855"/>
      <c r="J493" s="855"/>
      <c r="K493" s="49"/>
      <c r="O493" s="657"/>
    </row>
    <row r="494" spans="1:15" s="669" customFormat="1" x14ac:dyDescent="0.2">
      <c r="A494" s="49"/>
      <c r="B494" s="49"/>
      <c r="C494" s="49"/>
      <c r="D494" s="64"/>
      <c r="E494" s="64"/>
      <c r="F494" s="841"/>
      <c r="G494" s="841"/>
      <c r="H494" s="855"/>
      <c r="I494" s="855"/>
      <c r="J494" s="855"/>
      <c r="K494" s="49"/>
      <c r="O494" s="657"/>
    </row>
    <row r="495" spans="1:15" s="669" customFormat="1" x14ac:dyDescent="0.2">
      <c r="A495" s="49"/>
      <c r="B495" s="49"/>
      <c r="C495" s="49"/>
      <c r="D495" s="64"/>
      <c r="E495" s="64"/>
      <c r="F495" s="841"/>
      <c r="G495" s="841"/>
      <c r="H495" s="855"/>
      <c r="I495" s="855"/>
      <c r="J495" s="855"/>
      <c r="K495" s="49"/>
      <c r="O495" s="657"/>
    </row>
    <row r="496" spans="1:15" s="669" customFormat="1" x14ac:dyDescent="0.2">
      <c r="A496" s="49"/>
      <c r="B496" s="49"/>
      <c r="C496" s="49"/>
      <c r="D496" s="64"/>
      <c r="E496" s="64"/>
      <c r="F496" s="841"/>
      <c r="G496" s="841"/>
      <c r="H496" s="855"/>
      <c r="I496" s="855"/>
      <c r="J496" s="855"/>
      <c r="K496" s="49"/>
      <c r="O496" s="657"/>
    </row>
    <row r="497" spans="1:15" s="669" customFormat="1" x14ac:dyDescent="0.2">
      <c r="A497" s="49"/>
      <c r="B497" s="49"/>
      <c r="C497" s="49"/>
      <c r="D497" s="64"/>
      <c r="E497" s="64"/>
      <c r="F497" s="841"/>
      <c r="G497" s="841"/>
      <c r="H497" s="855"/>
      <c r="I497" s="855"/>
      <c r="J497" s="855"/>
      <c r="K497" s="49"/>
      <c r="O497" s="657"/>
    </row>
    <row r="498" spans="1:15" s="669" customFormat="1" x14ac:dyDescent="0.2">
      <c r="A498" s="49"/>
      <c r="B498" s="49"/>
      <c r="C498" s="49"/>
      <c r="D498" s="64"/>
      <c r="E498" s="64"/>
      <c r="F498" s="841"/>
      <c r="G498" s="841"/>
      <c r="H498" s="855"/>
      <c r="I498" s="855"/>
      <c r="J498" s="855"/>
      <c r="K498" s="49"/>
      <c r="O498" s="657"/>
    </row>
    <row r="499" spans="1:15" s="669" customFormat="1" x14ac:dyDescent="0.2">
      <c r="A499" s="49"/>
      <c r="B499" s="49"/>
      <c r="C499" s="49"/>
      <c r="D499" s="64"/>
      <c r="E499" s="64"/>
      <c r="F499" s="841"/>
      <c r="G499" s="841"/>
      <c r="H499" s="855"/>
      <c r="I499" s="855"/>
      <c r="J499" s="855"/>
      <c r="K499" s="49"/>
      <c r="O499" s="657"/>
    </row>
    <row r="500" spans="1:15" s="669" customFormat="1" x14ac:dyDescent="0.2">
      <c r="A500" s="49"/>
      <c r="B500" s="49"/>
      <c r="C500" s="49"/>
      <c r="D500" s="64"/>
      <c r="E500" s="64"/>
      <c r="F500" s="841"/>
      <c r="G500" s="841"/>
      <c r="H500" s="855"/>
      <c r="I500" s="855"/>
      <c r="J500" s="855"/>
      <c r="K500" s="49"/>
      <c r="O500" s="657"/>
    </row>
    <row r="501" spans="1:15" s="669" customFormat="1" x14ac:dyDescent="0.2">
      <c r="A501" s="49"/>
      <c r="B501" s="49"/>
      <c r="C501" s="49"/>
      <c r="D501" s="64"/>
      <c r="E501" s="64"/>
      <c r="F501" s="841"/>
      <c r="G501" s="841"/>
      <c r="H501" s="855"/>
      <c r="I501" s="855"/>
      <c r="J501" s="855"/>
      <c r="K501" s="49"/>
      <c r="O501" s="657"/>
    </row>
    <row r="502" spans="1:15" s="669" customFormat="1" x14ac:dyDescent="0.2">
      <c r="A502" s="49"/>
      <c r="B502" s="49"/>
      <c r="C502" s="49"/>
      <c r="D502" s="64"/>
      <c r="E502" s="64"/>
      <c r="F502" s="841"/>
      <c r="G502" s="841"/>
      <c r="H502" s="855"/>
      <c r="I502" s="855"/>
      <c r="J502" s="855"/>
      <c r="K502" s="49"/>
      <c r="O502" s="657"/>
    </row>
    <row r="503" spans="1:15" s="669" customFormat="1" x14ac:dyDescent="0.2">
      <c r="A503" s="49"/>
      <c r="B503" s="49"/>
      <c r="C503" s="49"/>
      <c r="D503" s="64"/>
      <c r="E503" s="64"/>
      <c r="F503" s="841"/>
      <c r="G503" s="841"/>
      <c r="H503" s="855"/>
      <c r="I503" s="855"/>
      <c r="J503" s="855"/>
      <c r="K503" s="49"/>
      <c r="O503" s="657"/>
    </row>
    <row r="504" spans="1:15" s="669" customFormat="1" x14ac:dyDescent="0.2">
      <c r="A504" s="49"/>
      <c r="B504" s="49"/>
      <c r="C504" s="49"/>
      <c r="D504" s="64"/>
      <c r="E504" s="64"/>
      <c r="F504" s="841"/>
      <c r="G504" s="841"/>
      <c r="H504" s="855"/>
      <c r="I504" s="855"/>
      <c r="J504" s="855"/>
      <c r="K504" s="49"/>
      <c r="O504" s="657"/>
    </row>
    <row r="505" spans="1:15" s="669" customFormat="1" x14ac:dyDescent="0.2">
      <c r="A505" s="49"/>
      <c r="B505" s="49"/>
      <c r="C505" s="49"/>
      <c r="D505" s="64"/>
      <c r="E505" s="64"/>
      <c r="F505" s="841"/>
      <c r="G505" s="841"/>
      <c r="H505" s="855"/>
      <c r="I505" s="855"/>
      <c r="J505" s="855"/>
      <c r="K505" s="49"/>
      <c r="O505" s="657"/>
    </row>
    <row r="506" spans="1:15" s="669" customFormat="1" x14ac:dyDescent="0.2">
      <c r="A506" s="49"/>
      <c r="B506" s="49"/>
      <c r="C506" s="49"/>
      <c r="D506" s="64"/>
      <c r="E506" s="64"/>
      <c r="F506" s="841"/>
      <c r="G506" s="841"/>
      <c r="H506" s="855"/>
      <c r="I506" s="855"/>
      <c r="J506" s="855"/>
      <c r="K506" s="49"/>
      <c r="O506" s="657"/>
    </row>
    <row r="507" spans="1:15" s="669" customFormat="1" x14ac:dyDescent="0.2">
      <c r="A507" s="49"/>
      <c r="B507" s="49"/>
      <c r="C507" s="49"/>
      <c r="D507" s="64"/>
      <c r="E507" s="64"/>
      <c r="F507" s="841"/>
      <c r="G507" s="841"/>
      <c r="H507" s="855"/>
      <c r="I507" s="855"/>
      <c r="J507" s="855"/>
      <c r="K507" s="49"/>
      <c r="O507" s="657"/>
    </row>
    <row r="508" spans="1:15" s="669" customFormat="1" x14ac:dyDescent="0.2">
      <c r="A508" s="49"/>
      <c r="B508" s="49"/>
      <c r="C508" s="49"/>
      <c r="D508" s="64"/>
      <c r="E508" s="64"/>
      <c r="F508" s="841"/>
      <c r="G508" s="841"/>
      <c r="H508" s="855"/>
      <c r="I508" s="855"/>
      <c r="J508" s="855"/>
      <c r="K508" s="49"/>
      <c r="O508" s="657"/>
    </row>
    <row r="509" spans="1:15" s="669" customFormat="1" x14ac:dyDescent="0.2">
      <c r="A509" s="49"/>
      <c r="B509" s="49"/>
      <c r="C509" s="49"/>
      <c r="D509" s="64"/>
      <c r="E509" s="64"/>
      <c r="F509" s="841"/>
      <c r="G509" s="841"/>
      <c r="H509" s="855"/>
      <c r="I509" s="855"/>
      <c r="J509" s="855"/>
      <c r="K509" s="49"/>
      <c r="O509" s="657"/>
    </row>
    <row r="510" spans="1:15" s="669" customFormat="1" x14ac:dyDescent="0.2">
      <c r="A510" s="49"/>
      <c r="B510" s="49"/>
      <c r="C510" s="49"/>
      <c r="D510" s="64"/>
      <c r="E510" s="64"/>
      <c r="F510" s="841"/>
      <c r="G510" s="841"/>
      <c r="H510" s="855"/>
      <c r="I510" s="855"/>
      <c r="J510" s="855"/>
      <c r="K510" s="49"/>
      <c r="O510" s="657"/>
    </row>
    <row r="511" spans="1:15" s="669" customFormat="1" x14ac:dyDescent="0.2">
      <c r="A511" s="49"/>
      <c r="B511" s="49"/>
      <c r="C511" s="49"/>
      <c r="D511" s="64"/>
      <c r="E511" s="64"/>
      <c r="F511" s="841"/>
      <c r="G511" s="841"/>
      <c r="H511" s="855"/>
      <c r="I511" s="855"/>
      <c r="J511" s="855"/>
      <c r="K511" s="49"/>
      <c r="O511" s="657"/>
    </row>
    <row r="512" spans="1:15" s="669" customFormat="1" x14ac:dyDescent="0.2">
      <c r="A512" s="49"/>
      <c r="B512" s="49"/>
      <c r="C512" s="49"/>
      <c r="D512" s="64"/>
      <c r="E512" s="64"/>
      <c r="F512" s="841"/>
      <c r="G512" s="841"/>
      <c r="H512" s="855"/>
      <c r="I512" s="855"/>
      <c r="J512" s="855"/>
      <c r="K512" s="49"/>
      <c r="O512" s="657"/>
    </row>
    <row r="513" spans="1:15" s="669" customFormat="1" x14ac:dyDescent="0.2">
      <c r="A513" s="49"/>
      <c r="B513" s="49"/>
      <c r="C513" s="49"/>
      <c r="D513" s="64"/>
      <c r="E513" s="64"/>
      <c r="F513" s="841"/>
      <c r="G513" s="841"/>
      <c r="H513" s="855"/>
      <c r="I513" s="855"/>
      <c r="J513" s="855"/>
      <c r="K513" s="49"/>
      <c r="O513" s="657"/>
    </row>
    <row r="514" spans="1:15" s="669" customFormat="1" x14ac:dyDescent="0.2">
      <c r="A514" s="49"/>
      <c r="B514" s="49"/>
      <c r="C514" s="49"/>
      <c r="D514" s="49"/>
      <c r="E514" s="49"/>
      <c r="F514" s="835" t="s">
        <v>582</v>
      </c>
      <c r="G514" s="835"/>
      <c r="H514" s="855"/>
      <c r="I514" s="855"/>
      <c r="J514" s="855"/>
      <c r="K514" s="49"/>
      <c r="O514" s="657"/>
    </row>
    <row r="515" spans="1:15" s="669" customFormat="1" x14ac:dyDescent="0.2">
      <c r="A515" s="49"/>
      <c r="B515" s="837" t="s">
        <v>575</v>
      </c>
      <c r="C515" s="49"/>
      <c r="D515" s="49"/>
      <c r="E515" s="49"/>
      <c r="F515" s="838" t="e">
        <f>F59+#REF!</f>
        <v>#REF!</v>
      </c>
      <c r="G515" s="838"/>
      <c r="H515" s="855"/>
      <c r="I515" s="855"/>
      <c r="J515" s="855"/>
      <c r="K515" s="49"/>
      <c r="O515" s="657"/>
    </row>
    <row r="516" spans="1:15" s="669" customFormat="1" x14ac:dyDescent="0.2">
      <c r="A516" s="49"/>
      <c r="B516" s="49"/>
      <c r="C516" s="49"/>
      <c r="D516" s="49"/>
      <c r="E516" s="49"/>
      <c r="F516" s="49"/>
      <c r="G516" s="49"/>
      <c r="H516" s="855"/>
      <c r="I516" s="855"/>
      <c r="J516" s="855"/>
      <c r="K516" s="49"/>
      <c r="O516" s="657"/>
    </row>
    <row r="517" spans="1:15" s="669" customFormat="1" x14ac:dyDescent="0.2">
      <c r="A517" s="49"/>
      <c r="B517" s="843" t="s">
        <v>611</v>
      </c>
      <c r="C517" s="49"/>
      <c r="D517" s="49"/>
      <c r="E517" s="49"/>
      <c r="F517" s="49"/>
      <c r="G517" s="49"/>
      <c r="H517" s="855"/>
      <c r="I517" s="855"/>
      <c r="J517" s="855"/>
      <c r="K517" s="49"/>
      <c r="O517" s="657"/>
    </row>
    <row r="518" spans="1:15" s="669" customFormat="1" x14ac:dyDescent="0.2">
      <c r="A518" s="49"/>
      <c r="B518" s="49"/>
      <c r="C518" s="49"/>
      <c r="D518" s="49"/>
      <c r="E518" s="49"/>
      <c r="F518" s="844"/>
      <c r="G518" s="844"/>
      <c r="H518" s="855"/>
      <c r="I518" s="855"/>
      <c r="J518" s="855"/>
      <c r="K518" s="49"/>
      <c r="O518" s="657"/>
    </row>
  </sheetData>
  <sheetProtection sheet="1" objects="1" scenarios="1"/>
  <mergeCells count="7">
    <mergeCell ref="C27:D27"/>
    <mergeCell ref="C28:D28"/>
    <mergeCell ref="B1:T1"/>
    <mergeCell ref="H7:J7"/>
    <mergeCell ref="C24:D24"/>
    <mergeCell ref="C25:D25"/>
    <mergeCell ref="C26:D26"/>
  </mergeCells>
  <conditionalFormatting sqref="H48 H16:H17">
    <cfRule type="expression" dxfId="16" priority="17" stopIfTrue="1">
      <formula>AND(($F16&gt;0),$H16="")</formula>
    </cfRule>
  </conditionalFormatting>
  <conditionalFormatting sqref="H18:H20">
    <cfRule type="expression" dxfId="15" priority="16" stopIfTrue="1">
      <formula>AND(($F18&gt;0),$H18="")</formula>
    </cfRule>
  </conditionalFormatting>
  <conditionalFormatting sqref="H21">
    <cfRule type="expression" dxfId="14" priority="15" stopIfTrue="1">
      <formula>AND(($F21&gt;0),$H21="")</formula>
    </cfRule>
  </conditionalFormatting>
  <conditionalFormatting sqref="H24">
    <cfRule type="expression" dxfId="13" priority="14" stopIfTrue="1">
      <formula>AND(($F24&gt;0),$H24="")</formula>
    </cfRule>
  </conditionalFormatting>
  <conditionalFormatting sqref="H26:H27">
    <cfRule type="expression" dxfId="12" priority="13" stopIfTrue="1">
      <formula>AND(($F26&gt;0),$H26="")</formula>
    </cfRule>
  </conditionalFormatting>
  <conditionalFormatting sqref="H28">
    <cfRule type="expression" dxfId="11" priority="12" stopIfTrue="1">
      <formula>AND(($F28&gt;0),$H28="")</formula>
    </cfRule>
  </conditionalFormatting>
  <conditionalFormatting sqref="H31">
    <cfRule type="expression" dxfId="10" priority="11" stopIfTrue="1">
      <formula>AND(($F31&gt;0),$H31="")</formula>
    </cfRule>
  </conditionalFormatting>
  <conditionalFormatting sqref="H32:H33">
    <cfRule type="expression" dxfId="9" priority="10" stopIfTrue="1">
      <formula>AND(($F32&gt;0),$H32="")</formula>
    </cfRule>
  </conditionalFormatting>
  <conditionalFormatting sqref="H34">
    <cfRule type="expression" dxfId="8" priority="9" stopIfTrue="1">
      <formula>AND(($F34&gt;0),$H34="")</formula>
    </cfRule>
  </conditionalFormatting>
  <conditionalFormatting sqref="H37:H38">
    <cfRule type="expression" dxfId="7" priority="8" stopIfTrue="1">
      <formula>AND(($F37&gt;0),$H37="")</formula>
    </cfRule>
  </conditionalFormatting>
  <conditionalFormatting sqref="H39">
    <cfRule type="expression" dxfId="6" priority="7" stopIfTrue="1">
      <formula>AND(($F39&gt;0),$H39="")</formula>
    </cfRule>
  </conditionalFormatting>
  <conditionalFormatting sqref="H40">
    <cfRule type="expression" dxfId="5" priority="6" stopIfTrue="1">
      <formula>AND(($F40&gt;0),$H40="")</formula>
    </cfRule>
  </conditionalFormatting>
  <conditionalFormatting sqref="H41:H42">
    <cfRule type="expression" dxfId="4" priority="5" stopIfTrue="1">
      <formula>AND(($F41&gt;0),$H41="")</formula>
    </cfRule>
  </conditionalFormatting>
  <conditionalFormatting sqref="H46:H47">
    <cfRule type="expression" dxfId="3" priority="4" stopIfTrue="1">
      <formula>AND(($F46&gt;0),$H46="")</formula>
    </cfRule>
  </conditionalFormatting>
  <conditionalFormatting sqref="H49:H50">
    <cfRule type="expression" dxfId="2" priority="3" stopIfTrue="1">
      <formula>AND(($F49&gt;0),$H49="")</formula>
    </cfRule>
  </conditionalFormatting>
  <conditionalFormatting sqref="H51">
    <cfRule type="expression" dxfId="1" priority="2" stopIfTrue="1">
      <formula>AND(($F51&gt;0),$H51="")</formula>
    </cfRule>
  </conditionalFormatting>
  <conditionalFormatting sqref="H25">
    <cfRule type="expression" dxfId="0" priority="1" stopIfTrue="1">
      <formula>AND(($F25&gt;0),$H25="")</formula>
    </cfRule>
  </conditionalFormatting>
  <dataValidations count="6">
    <dataValidation type="list" allowBlank="1" showInputMessage="1" showErrorMessage="1" prompt="OllaOllaanko rahoitusta hakemassa (haetaan), onko rahoitusta jo haettu (haettu) vai onko rahoitus jo varmistunut (varmistunut)?" sqref="WVP98306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xr:uid="{437AF721-1235-4087-9C3F-35DDDF7568C2}">
      <formula1>$O$2:$O$4</formula1>
    </dataValidation>
    <dataValidation type="list" allowBlank="1" showInputMessage="1" showErrorMessage="1" prompt="Ollaanko rahoitusta hakemassa (haetaan), onko rahoitusta jo haettu (haettu) vai onko rahoitus jo varmistunut (varmistunut)?" sqref="WBX983064:WBX983067 JD31:JD34 SZ31:SZ34 ACV31:ACV34 AMR31:AMR34 AWN31:AWN34 BGJ31:BGJ34 BQF31:BQF34 CAB31:CAB34 CJX31:CJX34 CTT31:CTT34 DDP31:DDP34 DNL31:DNL34 DXH31:DXH34 EHD31:EHD34 EQZ31:EQZ34 FAV31:FAV34 FKR31:FKR34 FUN31:FUN34 GEJ31:GEJ34 GOF31:GOF34 GYB31:GYB34 HHX31:HHX34 HRT31:HRT34 IBP31:IBP34 ILL31:ILL34 IVH31:IVH34 JFD31:JFD34 JOZ31:JOZ34 JYV31:JYV34 KIR31:KIR34 KSN31:KSN34 LCJ31:LCJ34 LMF31:LMF34 LWB31:LWB34 MFX31:MFX34 MPT31:MPT34 MZP31:MZP34 NJL31:NJL34 NTH31:NTH34 ODD31:ODD34 OMZ31:OMZ34 OWV31:OWV34 PGR31:PGR34 PQN31:PQN34 QAJ31:QAJ34 QKF31:QKF34 QUB31:QUB34 RDX31:RDX34 RNT31:RNT34 RXP31:RXP34 SHL31:SHL34 SRH31:SRH34 TBD31:TBD34 TKZ31:TKZ34 TUV31:TUV34 UER31:UER34 UON31:UON34 UYJ31:UYJ34 VIF31:VIF34 VSB31:VSB34 WBX31:WBX34 WLT31:WLT34 WVP31:WVP34 H65567:H65570 JD65567:JD65570 SZ65567:SZ65570 ACV65567:ACV65570 AMR65567:AMR65570 AWN65567:AWN65570 BGJ65567:BGJ65570 BQF65567:BQF65570 CAB65567:CAB65570 CJX65567:CJX65570 CTT65567:CTT65570 DDP65567:DDP65570 DNL65567:DNL65570 DXH65567:DXH65570 EHD65567:EHD65570 EQZ65567:EQZ65570 FAV65567:FAV65570 FKR65567:FKR65570 FUN65567:FUN65570 GEJ65567:GEJ65570 GOF65567:GOF65570 GYB65567:GYB65570 HHX65567:HHX65570 HRT65567:HRT65570 IBP65567:IBP65570 ILL65567:ILL65570 IVH65567:IVH65570 JFD65567:JFD65570 JOZ65567:JOZ65570 JYV65567:JYV65570 KIR65567:KIR65570 KSN65567:KSN65570 LCJ65567:LCJ65570 LMF65567:LMF65570 LWB65567:LWB65570 MFX65567:MFX65570 MPT65567:MPT65570 MZP65567:MZP65570 NJL65567:NJL65570 NTH65567:NTH65570 ODD65567:ODD65570 OMZ65567:OMZ65570 OWV65567:OWV65570 PGR65567:PGR65570 PQN65567:PQN65570 QAJ65567:QAJ65570 QKF65567:QKF65570 QUB65567:QUB65570 RDX65567:RDX65570 RNT65567:RNT65570 RXP65567:RXP65570 SHL65567:SHL65570 SRH65567:SRH65570 TBD65567:TBD65570 TKZ65567:TKZ65570 TUV65567:TUV65570 UER65567:UER65570 UON65567:UON65570 UYJ65567:UYJ65570 VIF65567:VIF65570 VSB65567:VSB65570 WBX65567:WBX65570 WLT65567:WLT65570 WVP65567:WVP65570 H131103:H131106 JD131103:JD131106 SZ131103:SZ131106 ACV131103:ACV131106 AMR131103:AMR131106 AWN131103:AWN131106 BGJ131103:BGJ131106 BQF131103:BQF131106 CAB131103:CAB131106 CJX131103:CJX131106 CTT131103:CTT131106 DDP131103:DDP131106 DNL131103:DNL131106 DXH131103:DXH131106 EHD131103:EHD131106 EQZ131103:EQZ131106 FAV131103:FAV131106 FKR131103:FKR131106 FUN131103:FUN131106 GEJ131103:GEJ131106 GOF131103:GOF131106 GYB131103:GYB131106 HHX131103:HHX131106 HRT131103:HRT131106 IBP131103:IBP131106 ILL131103:ILL131106 IVH131103:IVH131106 JFD131103:JFD131106 JOZ131103:JOZ131106 JYV131103:JYV131106 KIR131103:KIR131106 KSN131103:KSN131106 LCJ131103:LCJ131106 LMF131103:LMF131106 LWB131103:LWB131106 MFX131103:MFX131106 MPT131103:MPT131106 MZP131103:MZP131106 NJL131103:NJL131106 NTH131103:NTH131106 ODD131103:ODD131106 OMZ131103:OMZ131106 OWV131103:OWV131106 PGR131103:PGR131106 PQN131103:PQN131106 QAJ131103:QAJ131106 QKF131103:QKF131106 QUB131103:QUB131106 RDX131103:RDX131106 RNT131103:RNT131106 RXP131103:RXP131106 SHL131103:SHL131106 SRH131103:SRH131106 TBD131103:TBD131106 TKZ131103:TKZ131106 TUV131103:TUV131106 UER131103:UER131106 UON131103:UON131106 UYJ131103:UYJ131106 VIF131103:VIF131106 VSB131103:VSB131106 WBX131103:WBX131106 WLT131103:WLT131106 WVP131103:WVP131106 H196639:H196642 JD196639:JD196642 SZ196639:SZ196642 ACV196639:ACV196642 AMR196639:AMR196642 AWN196639:AWN196642 BGJ196639:BGJ196642 BQF196639:BQF196642 CAB196639:CAB196642 CJX196639:CJX196642 CTT196639:CTT196642 DDP196639:DDP196642 DNL196639:DNL196642 DXH196639:DXH196642 EHD196639:EHD196642 EQZ196639:EQZ196642 FAV196639:FAV196642 FKR196639:FKR196642 FUN196639:FUN196642 GEJ196639:GEJ196642 GOF196639:GOF196642 GYB196639:GYB196642 HHX196639:HHX196642 HRT196639:HRT196642 IBP196639:IBP196642 ILL196639:ILL196642 IVH196639:IVH196642 JFD196639:JFD196642 JOZ196639:JOZ196642 JYV196639:JYV196642 KIR196639:KIR196642 KSN196639:KSN196642 LCJ196639:LCJ196642 LMF196639:LMF196642 LWB196639:LWB196642 MFX196639:MFX196642 MPT196639:MPT196642 MZP196639:MZP196642 NJL196639:NJL196642 NTH196639:NTH196642 ODD196639:ODD196642 OMZ196639:OMZ196642 OWV196639:OWV196642 PGR196639:PGR196642 PQN196639:PQN196642 QAJ196639:QAJ196642 QKF196639:QKF196642 QUB196639:QUB196642 RDX196639:RDX196642 RNT196639:RNT196642 RXP196639:RXP196642 SHL196639:SHL196642 SRH196639:SRH196642 TBD196639:TBD196642 TKZ196639:TKZ196642 TUV196639:TUV196642 UER196639:UER196642 UON196639:UON196642 UYJ196639:UYJ196642 VIF196639:VIF196642 VSB196639:VSB196642 WBX196639:WBX196642 WLT196639:WLT196642 WVP196639:WVP196642 H262175:H262178 JD262175:JD262178 SZ262175:SZ262178 ACV262175:ACV262178 AMR262175:AMR262178 AWN262175:AWN262178 BGJ262175:BGJ262178 BQF262175:BQF262178 CAB262175:CAB262178 CJX262175:CJX262178 CTT262175:CTT262178 DDP262175:DDP262178 DNL262175:DNL262178 DXH262175:DXH262178 EHD262175:EHD262178 EQZ262175:EQZ262178 FAV262175:FAV262178 FKR262175:FKR262178 FUN262175:FUN262178 GEJ262175:GEJ262178 GOF262175:GOF262178 GYB262175:GYB262178 HHX262175:HHX262178 HRT262175:HRT262178 IBP262175:IBP262178 ILL262175:ILL262178 IVH262175:IVH262178 JFD262175:JFD262178 JOZ262175:JOZ262178 JYV262175:JYV262178 KIR262175:KIR262178 KSN262175:KSN262178 LCJ262175:LCJ262178 LMF262175:LMF262178 LWB262175:LWB262178 MFX262175:MFX262178 MPT262175:MPT262178 MZP262175:MZP262178 NJL262175:NJL262178 NTH262175:NTH262178 ODD262175:ODD262178 OMZ262175:OMZ262178 OWV262175:OWV262178 PGR262175:PGR262178 PQN262175:PQN262178 QAJ262175:QAJ262178 QKF262175:QKF262178 QUB262175:QUB262178 RDX262175:RDX262178 RNT262175:RNT262178 RXP262175:RXP262178 SHL262175:SHL262178 SRH262175:SRH262178 TBD262175:TBD262178 TKZ262175:TKZ262178 TUV262175:TUV262178 UER262175:UER262178 UON262175:UON262178 UYJ262175:UYJ262178 VIF262175:VIF262178 VSB262175:VSB262178 WBX262175:WBX262178 WLT262175:WLT262178 WVP262175:WVP262178 H327711:H327714 JD327711:JD327714 SZ327711:SZ327714 ACV327711:ACV327714 AMR327711:AMR327714 AWN327711:AWN327714 BGJ327711:BGJ327714 BQF327711:BQF327714 CAB327711:CAB327714 CJX327711:CJX327714 CTT327711:CTT327714 DDP327711:DDP327714 DNL327711:DNL327714 DXH327711:DXH327714 EHD327711:EHD327714 EQZ327711:EQZ327714 FAV327711:FAV327714 FKR327711:FKR327714 FUN327711:FUN327714 GEJ327711:GEJ327714 GOF327711:GOF327714 GYB327711:GYB327714 HHX327711:HHX327714 HRT327711:HRT327714 IBP327711:IBP327714 ILL327711:ILL327714 IVH327711:IVH327714 JFD327711:JFD327714 JOZ327711:JOZ327714 JYV327711:JYV327714 KIR327711:KIR327714 KSN327711:KSN327714 LCJ327711:LCJ327714 LMF327711:LMF327714 LWB327711:LWB327714 MFX327711:MFX327714 MPT327711:MPT327714 MZP327711:MZP327714 NJL327711:NJL327714 NTH327711:NTH327714 ODD327711:ODD327714 OMZ327711:OMZ327714 OWV327711:OWV327714 PGR327711:PGR327714 PQN327711:PQN327714 QAJ327711:QAJ327714 QKF327711:QKF327714 QUB327711:QUB327714 RDX327711:RDX327714 RNT327711:RNT327714 RXP327711:RXP327714 SHL327711:SHL327714 SRH327711:SRH327714 TBD327711:TBD327714 TKZ327711:TKZ327714 TUV327711:TUV327714 UER327711:UER327714 UON327711:UON327714 UYJ327711:UYJ327714 VIF327711:VIF327714 VSB327711:VSB327714 WBX327711:WBX327714 WLT327711:WLT327714 WVP327711:WVP327714 H393247:H393250 JD393247:JD393250 SZ393247:SZ393250 ACV393247:ACV393250 AMR393247:AMR393250 AWN393247:AWN393250 BGJ393247:BGJ393250 BQF393247:BQF393250 CAB393247:CAB393250 CJX393247:CJX393250 CTT393247:CTT393250 DDP393247:DDP393250 DNL393247:DNL393250 DXH393247:DXH393250 EHD393247:EHD393250 EQZ393247:EQZ393250 FAV393247:FAV393250 FKR393247:FKR393250 FUN393247:FUN393250 GEJ393247:GEJ393250 GOF393247:GOF393250 GYB393247:GYB393250 HHX393247:HHX393250 HRT393247:HRT393250 IBP393247:IBP393250 ILL393247:ILL393250 IVH393247:IVH393250 JFD393247:JFD393250 JOZ393247:JOZ393250 JYV393247:JYV393250 KIR393247:KIR393250 KSN393247:KSN393250 LCJ393247:LCJ393250 LMF393247:LMF393250 LWB393247:LWB393250 MFX393247:MFX393250 MPT393247:MPT393250 MZP393247:MZP393250 NJL393247:NJL393250 NTH393247:NTH393250 ODD393247:ODD393250 OMZ393247:OMZ393250 OWV393247:OWV393250 PGR393247:PGR393250 PQN393247:PQN393250 QAJ393247:QAJ393250 QKF393247:QKF393250 QUB393247:QUB393250 RDX393247:RDX393250 RNT393247:RNT393250 RXP393247:RXP393250 SHL393247:SHL393250 SRH393247:SRH393250 TBD393247:TBD393250 TKZ393247:TKZ393250 TUV393247:TUV393250 UER393247:UER393250 UON393247:UON393250 UYJ393247:UYJ393250 VIF393247:VIF393250 VSB393247:VSB393250 WBX393247:WBX393250 WLT393247:WLT393250 WVP393247:WVP393250 H458783:H458786 JD458783:JD458786 SZ458783:SZ458786 ACV458783:ACV458786 AMR458783:AMR458786 AWN458783:AWN458786 BGJ458783:BGJ458786 BQF458783:BQF458786 CAB458783:CAB458786 CJX458783:CJX458786 CTT458783:CTT458786 DDP458783:DDP458786 DNL458783:DNL458786 DXH458783:DXH458786 EHD458783:EHD458786 EQZ458783:EQZ458786 FAV458783:FAV458786 FKR458783:FKR458786 FUN458783:FUN458786 GEJ458783:GEJ458786 GOF458783:GOF458786 GYB458783:GYB458786 HHX458783:HHX458786 HRT458783:HRT458786 IBP458783:IBP458786 ILL458783:ILL458786 IVH458783:IVH458786 JFD458783:JFD458786 JOZ458783:JOZ458786 JYV458783:JYV458786 KIR458783:KIR458786 KSN458783:KSN458786 LCJ458783:LCJ458786 LMF458783:LMF458786 LWB458783:LWB458786 MFX458783:MFX458786 MPT458783:MPT458786 MZP458783:MZP458786 NJL458783:NJL458786 NTH458783:NTH458786 ODD458783:ODD458786 OMZ458783:OMZ458786 OWV458783:OWV458786 PGR458783:PGR458786 PQN458783:PQN458786 QAJ458783:QAJ458786 QKF458783:QKF458786 QUB458783:QUB458786 RDX458783:RDX458786 RNT458783:RNT458786 RXP458783:RXP458786 SHL458783:SHL458786 SRH458783:SRH458786 TBD458783:TBD458786 TKZ458783:TKZ458786 TUV458783:TUV458786 UER458783:UER458786 UON458783:UON458786 UYJ458783:UYJ458786 VIF458783:VIF458786 VSB458783:VSB458786 WBX458783:WBX458786 WLT458783:WLT458786 WVP458783:WVP458786 H524319:H524322 JD524319:JD524322 SZ524319:SZ524322 ACV524319:ACV524322 AMR524319:AMR524322 AWN524319:AWN524322 BGJ524319:BGJ524322 BQF524319:BQF524322 CAB524319:CAB524322 CJX524319:CJX524322 CTT524319:CTT524322 DDP524319:DDP524322 DNL524319:DNL524322 DXH524319:DXH524322 EHD524319:EHD524322 EQZ524319:EQZ524322 FAV524319:FAV524322 FKR524319:FKR524322 FUN524319:FUN524322 GEJ524319:GEJ524322 GOF524319:GOF524322 GYB524319:GYB524322 HHX524319:HHX524322 HRT524319:HRT524322 IBP524319:IBP524322 ILL524319:ILL524322 IVH524319:IVH524322 JFD524319:JFD524322 JOZ524319:JOZ524322 JYV524319:JYV524322 KIR524319:KIR524322 KSN524319:KSN524322 LCJ524319:LCJ524322 LMF524319:LMF524322 LWB524319:LWB524322 MFX524319:MFX524322 MPT524319:MPT524322 MZP524319:MZP524322 NJL524319:NJL524322 NTH524319:NTH524322 ODD524319:ODD524322 OMZ524319:OMZ524322 OWV524319:OWV524322 PGR524319:PGR524322 PQN524319:PQN524322 QAJ524319:QAJ524322 QKF524319:QKF524322 QUB524319:QUB524322 RDX524319:RDX524322 RNT524319:RNT524322 RXP524319:RXP524322 SHL524319:SHL524322 SRH524319:SRH524322 TBD524319:TBD524322 TKZ524319:TKZ524322 TUV524319:TUV524322 UER524319:UER524322 UON524319:UON524322 UYJ524319:UYJ524322 VIF524319:VIF524322 VSB524319:VSB524322 WBX524319:WBX524322 WLT524319:WLT524322 WVP524319:WVP524322 H589855:H589858 JD589855:JD589858 SZ589855:SZ589858 ACV589855:ACV589858 AMR589855:AMR589858 AWN589855:AWN589858 BGJ589855:BGJ589858 BQF589855:BQF589858 CAB589855:CAB589858 CJX589855:CJX589858 CTT589855:CTT589858 DDP589855:DDP589858 DNL589855:DNL589858 DXH589855:DXH589858 EHD589855:EHD589858 EQZ589855:EQZ589858 FAV589855:FAV589858 FKR589855:FKR589858 FUN589855:FUN589858 GEJ589855:GEJ589858 GOF589855:GOF589858 GYB589855:GYB589858 HHX589855:HHX589858 HRT589855:HRT589858 IBP589855:IBP589858 ILL589855:ILL589858 IVH589855:IVH589858 JFD589855:JFD589858 JOZ589855:JOZ589858 JYV589855:JYV589858 KIR589855:KIR589858 KSN589855:KSN589858 LCJ589855:LCJ589858 LMF589855:LMF589858 LWB589855:LWB589858 MFX589855:MFX589858 MPT589855:MPT589858 MZP589855:MZP589858 NJL589855:NJL589858 NTH589855:NTH589858 ODD589855:ODD589858 OMZ589855:OMZ589858 OWV589855:OWV589858 PGR589855:PGR589858 PQN589855:PQN589858 QAJ589855:QAJ589858 QKF589855:QKF589858 QUB589855:QUB589858 RDX589855:RDX589858 RNT589855:RNT589858 RXP589855:RXP589858 SHL589855:SHL589858 SRH589855:SRH589858 TBD589855:TBD589858 TKZ589855:TKZ589858 TUV589855:TUV589858 UER589855:UER589858 UON589855:UON589858 UYJ589855:UYJ589858 VIF589855:VIF589858 VSB589855:VSB589858 WBX589855:WBX589858 WLT589855:WLT589858 WVP589855:WVP589858 H655391:H655394 JD655391:JD655394 SZ655391:SZ655394 ACV655391:ACV655394 AMR655391:AMR655394 AWN655391:AWN655394 BGJ655391:BGJ655394 BQF655391:BQF655394 CAB655391:CAB655394 CJX655391:CJX655394 CTT655391:CTT655394 DDP655391:DDP655394 DNL655391:DNL655394 DXH655391:DXH655394 EHD655391:EHD655394 EQZ655391:EQZ655394 FAV655391:FAV655394 FKR655391:FKR655394 FUN655391:FUN655394 GEJ655391:GEJ655394 GOF655391:GOF655394 GYB655391:GYB655394 HHX655391:HHX655394 HRT655391:HRT655394 IBP655391:IBP655394 ILL655391:ILL655394 IVH655391:IVH655394 JFD655391:JFD655394 JOZ655391:JOZ655394 JYV655391:JYV655394 KIR655391:KIR655394 KSN655391:KSN655394 LCJ655391:LCJ655394 LMF655391:LMF655394 LWB655391:LWB655394 MFX655391:MFX655394 MPT655391:MPT655394 MZP655391:MZP655394 NJL655391:NJL655394 NTH655391:NTH655394 ODD655391:ODD655394 OMZ655391:OMZ655394 OWV655391:OWV655394 PGR655391:PGR655394 PQN655391:PQN655394 QAJ655391:QAJ655394 QKF655391:QKF655394 QUB655391:QUB655394 RDX655391:RDX655394 RNT655391:RNT655394 RXP655391:RXP655394 SHL655391:SHL655394 SRH655391:SRH655394 TBD655391:TBD655394 TKZ655391:TKZ655394 TUV655391:TUV655394 UER655391:UER655394 UON655391:UON655394 UYJ655391:UYJ655394 VIF655391:VIF655394 VSB655391:VSB655394 WBX655391:WBX655394 WLT655391:WLT655394 WVP655391:WVP655394 H720927:H720930 JD720927:JD720930 SZ720927:SZ720930 ACV720927:ACV720930 AMR720927:AMR720930 AWN720927:AWN720930 BGJ720927:BGJ720930 BQF720927:BQF720930 CAB720927:CAB720930 CJX720927:CJX720930 CTT720927:CTT720930 DDP720927:DDP720930 DNL720927:DNL720930 DXH720927:DXH720930 EHD720927:EHD720930 EQZ720927:EQZ720930 FAV720927:FAV720930 FKR720927:FKR720930 FUN720927:FUN720930 GEJ720927:GEJ720930 GOF720927:GOF720930 GYB720927:GYB720930 HHX720927:HHX720930 HRT720927:HRT720930 IBP720927:IBP720930 ILL720927:ILL720930 IVH720927:IVH720930 JFD720927:JFD720930 JOZ720927:JOZ720930 JYV720927:JYV720930 KIR720927:KIR720930 KSN720927:KSN720930 LCJ720927:LCJ720930 LMF720927:LMF720930 LWB720927:LWB720930 MFX720927:MFX720930 MPT720927:MPT720930 MZP720927:MZP720930 NJL720927:NJL720930 NTH720927:NTH720930 ODD720927:ODD720930 OMZ720927:OMZ720930 OWV720927:OWV720930 PGR720927:PGR720930 PQN720927:PQN720930 QAJ720927:QAJ720930 QKF720927:QKF720930 QUB720927:QUB720930 RDX720927:RDX720930 RNT720927:RNT720930 RXP720927:RXP720930 SHL720927:SHL720930 SRH720927:SRH720930 TBD720927:TBD720930 TKZ720927:TKZ720930 TUV720927:TUV720930 UER720927:UER720930 UON720927:UON720930 UYJ720927:UYJ720930 VIF720927:VIF720930 VSB720927:VSB720930 WBX720927:WBX720930 WLT720927:WLT720930 WVP720927:WVP720930 H786463:H786466 JD786463:JD786466 SZ786463:SZ786466 ACV786463:ACV786466 AMR786463:AMR786466 AWN786463:AWN786466 BGJ786463:BGJ786466 BQF786463:BQF786466 CAB786463:CAB786466 CJX786463:CJX786466 CTT786463:CTT786466 DDP786463:DDP786466 DNL786463:DNL786466 DXH786463:DXH786466 EHD786463:EHD786466 EQZ786463:EQZ786466 FAV786463:FAV786466 FKR786463:FKR786466 FUN786463:FUN786466 GEJ786463:GEJ786466 GOF786463:GOF786466 GYB786463:GYB786466 HHX786463:HHX786466 HRT786463:HRT786466 IBP786463:IBP786466 ILL786463:ILL786466 IVH786463:IVH786466 JFD786463:JFD786466 JOZ786463:JOZ786466 JYV786463:JYV786466 KIR786463:KIR786466 KSN786463:KSN786466 LCJ786463:LCJ786466 LMF786463:LMF786466 LWB786463:LWB786466 MFX786463:MFX786466 MPT786463:MPT786466 MZP786463:MZP786466 NJL786463:NJL786466 NTH786463:NTH786466 ODD786463:ODD786466 OMZ786463:OMZ786466 OWV786463:OWV786466 PGR786463:PGR786466 PQN786463:PQN786466 QAJ786463:QAJ786466 QKF786463:QKF786466 QUB786463:QUB786466 RDX786463:RDX786466 RNT786463:RNT786466 RXP786463:RXP786466 SHL786463:SHL786466 SRH786463:SRH786466 TBD786463:TBD786466 TKZ786463:TKZ786466 TUV786463:TUV786466 UER786463:UER786466 UON786463:UON786466 UYJ786463:UYJ786466 VIF786463:VIF786466 VSB786463:VSB786466 WBX786463:WBX786466 WLT786463:WLT786466 WVP786463:WVP786466 H851999:H852002 JD851999:JD852002 SZ851999:SZ852002 ACV851999:ACV852002 AMR851999:AMR852002 AWN851999:AWN852002 BGJ851999:BGJ852002 BQF851999:BQF852002 CAB851999:CAB852002 CJX851999:CJX852002 CTT851999:CTT852002 DDP851999:DDP852002 DNL851999:DNL852002 DXH851999:DXH852002 EHD851999:EHD852002 EQZ851999:EQZ852002 FAV851999:FAV852002 FKR851999:FKR852002 FUN851999:FUN852002 GEJ851999:GEJ852002 GOF851999:GOF852002 GYB851999:GYB852002 HHX851999:HHX852002 HRT851999:HRT852002 IBP851999:IBP852002 ILL851999:ILL852002 IVH851999:IVH852002 JFD851999:JFD852002 JOZ851999:JOZ852002 JYV851999:JYV852002 KIR851999:KIR852002 KSN851999:KSN852002 LCJ851999:LCJ852002 LMF851999:LMF852002 LWB851999:LWB852002 MFX851999:MFX852002 MPT851999:MPT852002 MZP851999:MZP852002 NJL851999:NJL852002 NTH851999:NTH852002 ODD851999:ODD852002 OMZ851999:OMZ852002 OWV851999:OWV852002 PGR851999:PGR852002 PQN851999:PQN852002 QAJ851999:QAJ852002 QKF851999:QKF852002 QUB851999:QUB852002 RDX851999:RDX852002 RNT851999:RNT852002 RXP851999:RXP852002 SHL851999:SHL852002 SRH851999:SRH852002 TBD851999:TBD852002 TKZ851999:TKZ852002 TUV851999:TUV852002 UER851999:UER852002 UON851999:UON852002 UYJ851999:UYJ852002 VIF851999:VIF852002 VSB851999:VSB852002 WBX851999:WBX852002 WLT851999:WLT852002 WVP851999:WVP852002 H917535:H917538 JD917535:JD917538 SZ917535:SZ917538 ACV917535:ACV917538 AMR917535:AMR917538 AWN917535:AWN917538 BGJ917535:BGJ917538 BQF917535:BQF917538 CAB917535:CAB917538 CJX917535:CJX917538 CTT917535:CTT917538 DDP917535:DDP917538 DNL917535:DNL917538 DXH917535:DXH917538 EHD917535:EHD917538 EQZ917535:EQZ917538 FAV917535:FAV917538 FKR917535:FKR917538 FUN917535:FUN917538 GEJ917535:GEJ917538 GOF917535:GOF917538 GYB917535:GYB917538 HHX917535:HHX917538 HRT917535:HRT917538 IBP917535:IBP917538 ILL917535:ILL917538 IVH917535:IVH917538 JFD917535:JFD917538 JOZ917535:JOZ917538 JYV917535:JYV917538 KIR917535:KIR917538 KSN917535:KSN917538 LCJ917535:LCJ917538 LMF917535:LMF917538 LWB917535:LWB917538 MFX917535:MFX917538 MPT917535:MPT917538 MZP917535:MZP917538 NJL917535:NJL917538 NTH917535:NTH917538 ODD917535:ODD917538 OMZ917535:OMZ917538 OWV917535:OWV917538 PGR917535:PGR917538 PQN917535:PQN917538 QAJ917535:QAJ917538 QKF917535:QKF917538 QUB917535:QUB917538 RDX917535:RDX917538 RNT917535:RNT917538 RXP917535:RXP917538 SHL917535:SHL917538 SRH917535:SRH917538 TBD917535:TBD917538 TKZ917535:TKZ917538 TUV917535:TUV917538 UER917535:UER917538 UON917535:UON917538 UYJ917535:UYJ917538 VIF917535:VIF917538 VSB917535:VSB917538 WBX917535:WBX917538 WLT917535:WLT917538 WVP917535:WVP917538 H983071:H983074 JD983071:JD983074 SZ983071:SZ983074 ACV983071:ACV983074 AMR983071:AMR983074 AWN983071:AWN983074 BGJ983071:BGJ983074 BQF983071:BQF983074 CAB983071:CAB983074 CJX983071:CJX983074 CTT983071:CTT983074 DDP983071:DDP983074 DNL983071:DNL983074 DXH983071:DXH983074 EHD983071:EHD983074 EQZ983071:EQZ983074 FAV983071:FAV983074 FKR983071:FKR983074 FUN983071:FUN983074 GEJ983071:GEJ983074 GOF983071:GOF983074 GYB983071:GYB983074 HHX983071:HHX983074 HRT983071:HRT983074 IBP983071:IBP983074 ILL983071:ILL983074 IVH983071:IVH983074 JFD983071:JFD983074 JOZ983071:JOZ983074 JYV983071:JYV983074 KIR983071:KIR983074 KSN983071:KSN983074 LCJ983071:LCJ983074 LMF983071:LMF983074 LWB983071:LWB983074 MFX983071:MFX983074 MPT983071:MPT983074 MZP983071:MZP983074 NJL983071:NJL983074 NTH983071:NTH983074 ODD983071:ODD983074 OMZ983071:OMZ983074 OWV983071:OWV983074 PGR983071:PGR983074 PQN983071:PQN983074 QAJ983071:QAJ983074 QKF983071:QKF983074 QUB983071:QUB983074 RDX983071:RDX983074 RNT983071:RNT983074 RXP983071:RXP983074 SHL983071:SHL983074 SRH983071:SRH983074 TBD983071:TBD983074 TKZ983071:TKZ983074 TUV983071:TUV983074 UER983071:UER983074 UON983071:UON983074 UYJ983071:UYJ983074 VIF983071:VIF983074 VSB983071:VSB983074 WBX983071:WBX983074 WLT983071:WLT983074 WVP983071:WVP983074 VIF983064:VIF983067 JD16:JD21 SZ16:SZ21 ACV16:ACV21 AMR16:AMR21 AWN16:AWN21 BGJ16:BGJ21 BQF16:BQF21 CAB16:CAB21 CJX16:CJX21 CTT16:CTT21 DDP16:DDP21 DNL16:DNL21 DXH16:DXH21 EHD16:EHD21 EQZ16:EQZ21 FAV16:FAV21 FKR16:FKR21 FUN16:FUN21 GEJ16:GEJ21 GOF16:GOF21 GYB16:GYB21 HHX16:HHX21 HRT16:HRT21 IBP16:IBP21 ILL16:ILL21 IVH16:IVH21 JFD16:JFD21 JOZ16:JOZ21 JYV16:JYV21 KIR16:KIR21 KSN16:KSN21 LCJ16:LCJ21 LMF16:LMF21 LWB16:LWB21 MFX16:MFX21 MPT16:MPT21 MZP16:MZP21 NJL16:NJL21 NTH16:NTH21 ODD16:ODD21 OMZ16:OMZ21 OWV16:OWV21 PGR16:PGR21 PQN16:PQN21 QAJ16:QAJ21 QKF16:QKF21 QUB16:QUB21 RDX16:RDX21 RNT16:RNT21 RXP16:RXP21 SHL16:SHL21 SRH16:SRH21 TBD16:TBD21 TKZ16:TKZ21 TUV16:TUV21 UER16:UER21 UON16:UON21 UYJ16:UYJ21 VIF16:VIF21 VSB16:VSB21 WBX16:WBX21 WLT16:WLT21 WVP16:WVP21 H65552:H65557 JD65552:JD65557 SZ65552:SZ65557 ACV65552:ACV65557 AMR65552:AMR65557 AWN65552:AWN65557 BGJ65552:BGJ65557 BQF65552:BQF65557 CAB65552:CAB65557 CJX65552:CJX65557 CTT65552:CTT65557 DDP65552:DDP65557 DNL65552:DNL65557 DXH65552:DXH65557 EHD65552:EHD65557 EQZ65552:EQZ65557 FAV65552:FAV65557 FKR65552:FKR65557 FUN65552:FUN65557 GEJ65552:GEJ65557 GOF65552:GOF65557 GYB65552:GYB65557 HHX65552:HHX65557 HRT65552:HRT65557 IBP65552:IBP65557 ILL65552:ILL65557 IVH65552:IVH65557 JFD65552:JFD65557 JOZ65552:JOZ65557 JYV65552:JYV65557 KIR65552:KIR65557 KSN65552:KSN65557 LCJ65552:LCJ65557 LMF65552:LMF65557 LWB65552:LWB65557 MFX65552:MFX65557 MPT65552:MPT65557 MZP65552:MZP65557 NJL65552:NJL65557 NTH65552:NTH65557 ODD65552:ODD65557 OMZ65552:OMZ65557 OWV65552:OWV65557 PGR65552:PGR65557 PQN65552:PQN65557 QAJ65552:QAJ65557 QKF65552:QKF65557 QUB65552:QUB65557 RDX65552:RDX65557 RNT65552:RNT65557 RXP65552:RXP65557 SHL65552:SHL65557 SRH65552:SRH65557 TBD65552:TBD65557 TKZ65552:TKZ65557 TUV65552:TUV65557 UER65552:UER65557 UON65552:UON65557 UYJ65552:UYJ65557 VIF65552:VIF65557 VSB65552:VSB65557 WBX65552:WBX65557 WLT65552:WLT65557 WVP65552:WVP65557 H131088:H131093 JD131088:JD131093 SZ131088:SZ131093 ACV131088:ACV131093 AMR131088:AMR131093 AWN131088:AWN131093 BGJ131088:BGJ131093 BQF131088:BQF131093 CAB131088:CAB131093 CJX131088:CJX131093 CTT131088:CTT131093 DDP131088:DDP131093 DNL131088:DNL131093 DXH131088:DXH131093 EHD131088:EHD131093 EQZ131088:EQZ131093 FAV131088:FAV131093 FKR131088:FKR131093 FUN131088:FUN131093 GEJ131088:GEJ131093 GOF131088:GOF131093 GYB131088:GYB131093 HHX131088:HHX131093 HRT131088:HRT131093 IBP131088:IBP131093 ILL131088:ILL131093 IVH131088:IVH131093 JFD131088:JFD131093 JOZ131088:JOZ131093 JYV131088:JYV131093 KIR131088:KIR131093 KSN131088:KSN131093 LCJ131088:LCJ131093 LMF131088:LMF131093 LWB131088:LWB131093 MFX131088:MFX131093 MPT131088:MPT131093 MZP131088:MZP131093 NJL131088:NJL131093 NTH131088:NTH131093 ODD131088:ODD131093 OMZ131088:OMZ131093 OWV131088:OWV131093 PGR131088:PGR131093 PQN131088:PQN131093 QAJ131088:QAJ131093 QKF131088:QKF131093 QUB131088:QUB131093 RDX131088:RDX131093 RNT131088:RNT131093 RXP131088:RXP131093 SHL131088:SHL131093 SRH131088:SRH131093 TBD131088:TBD131093 TKZ131088:TKZ131093 TUV131088:TUV131093 UER131088:UER131093 UON131088:UON131093 UYJ131088:UYJ131093 VIF131088:VIF131093 VSB131088:VSB131093 WBX131088:WBX131093 WLT131088:WLT131093 WVP131088:WVP131093 H196624:H196629 JD196624:JD196629 SZ196624:SZ196629 ACV196624:ACV196629 AMR196624:AMR196629 AWN196624:AWN196629 BGJ196624:BGJ196629 BQF196624:BQF196629 CAB196624:CAB196629 CJX196624:CJX196629 CTT196624:CTT196629 DDP196624:DDP196629 DNL196624:DNL196629 DXH196624:DXH196629 EHD196624:EHD196629 EQZ196624:EQZ196629 FAV196624:FAV196629 FKR196624:FKR196629 FUN196624:FUN196629 GEJ196624:GEJ196629 GOF196624:GOF196629 GYB196624:GYB196629 HHX196624:HHX196629 HRT196624:HRT196629 IBP196624:IBP196629 ILL196624:ILL196629 IVH196624:IVH196629 JFD196624:JFD196629 JOZ196624:JOZ196629 JYV196624:JYV196629 KIR196624:KIR196629 KSN196624:KSN196629 LCJ196624:LCJ196629 LMF196624:LMF196629 LWB196624:LWB196629 MFX196624:MFX196629 MPT196624:MPT196629 MZP196624:MZP196629 NJL196624:NJL196629 NTH196624:NTH196629 ODD196624:ODD196629 OMZ196624:OMZ196629 OWV196624:OWV196629 PGR196624:PGR196629 PQN196624:PQN196629 QAJ196624:QAJ196629 QKF196624:QKF196629 QUB196624:QUB196629 RDX196624:RDX196629 RNT196624:RNT196629 RXP196624:RXP196629 SHL196624:SHL196629 SRH196624:SRH196629 TBD196624:TBD196629 TKZ196624:TKZ196629 TUV196624:TUV196629 UER196624:UER196629 UON196624:UON196629 UYJ196624:UYJ196629 VIF196624:VIF196629 VSB196624:VSB196629 WBX196624:WBX196629 WLT196624:WLT196629 WVP196624:WVP196629 H262160:H262165 JD262160:JD262165 SZ262160:SZ262165 ACV262160:ACV262165 AMR262160:AMR262165 AWN262160:AWN262165 BGJ262160:BGJ262165 BQF262160:BQF262165 CAB262160:CAB262165 CJX262160:CJX262165 CTT262160:CTT262165 DDP262160:DDP262165 DNL262160:DNL262165 DXH262160:DXH262165 EHD262160:EHD262165 EQZ262160:EQZ262165 FAV262160:FAV262165 FKR262160:FKR262165 FUN262160:FUN262165 GEJ262160:GEJ262165 GOF262160:GOF262165 GYB262160:GYB262165 HHX262160:HHX262165 HRT262160:HRT262165 IBP262160:IBP262165 ILL262160:ILL262165 IVH262160:IVH262165 JFD262160:JFD262165 JOZ262160:JOZ262165 JYV262160:JYV262165 KIR262160:KIR262165 KSN262160:KSN262165 LCJ262160:LCJ262165 LMF262160:LMF262165 LWB262160:LWB262165 MFX262160:MFX262165 MPT262160:MPT262165 MZP262160:MZP262165 NJL262160:NJL262165 NTH262160:NTH262165 ODD262160:ODD262165 OMZ262160:OMZ262165 OWV262160:OWV262165 PGR262160:PGR262165 PQN262160:PQN262165 QAJ262160:QAJ262165 QKF262160:QKF262165 QUB262160:QUB262165 RDX262160:RDX262165 RNT262160:RNT262165 RXP262160:RXP262165 SHL262160:SHL262165 SRH262160:SRH262165 TBD262160:TBD262165 TKZ262160:TKZ262165 TUV262160:TUV262165 UER262160:UER262165 UON262160:UON262165 UYJ262160:UYJ262165 VIF262160:VIF262165 VSB262160:VSB262165 WBX262160:WBX262165 WLT262160:WLT262165 WVP262160:WVP262165 H327696:H327701 JD327696:JD327701 SZ327696:SZ327701 ACV327696:ACV327701 AMR327696:AMR327701 AWN327696:AWN327701 BGJ327696:BGJ327701 BQF327696:BQF327701 CAB327696:CAB327701 CJX327696:CJX327701 CTT327696:CTT327701 DDP327696:DDP327701 DNL327696:DNL327701 DXH327696:DXH327701 EHD327696:EHD327701 EQZ327696:EQZ327701 FAV327696:FAV327701 FKR327696:FKR327701 FUN327696:FUN327701 GEJ327696:GEJ327701 GOF327696:GOF327701 GYB327696:GYB327701 HHX327696:HHX327701 HRT327696:HRT327701 IBP327696:IBP327701 ILL327696:ILL327701 IVH327696:IVH327701 JFD327696:JFD327701 JOZ327696:JOZ327701 JYV327696:JYV327701 KIR327696:KIR327701 KSN327696:KSN327701 LCJ327696:LCJ327701 LMF327696:LMF327701 LWB327696:LWB327701 MFX327696:MFX327701 MPT327696:MPT327701 MZP327696:MZP327701 NJL327696:NJL327701 NTH327696:NTH327701 ODD327696:ODD327701 OMZ327696:OMZ327701 OWV327696:OWV327701 PGR327696:PGR327701 PQN327696:PQN327701 QAJ327696:QAJ327701 QKF327696:QKF327701 QUB327696:QUB327701 RDX327696:RDX327701 RNT327696:RNT327701 RXP327696:RXP327701 SHL327696:SHL327701 SRH327696:SRH327701 TBD327696:TBD327701 TKZ327696:TKZ327701 TUV327696:TUV327701 UER327696:UER327701 UON327696:UON327701 UYJ327696:UYJ327701 VIF327696:VIF327701 VSB327696:VSB327701 WBX327696:WBX327701 WLT327696:WLT327701 WVP327696:WVP327701 H393232:H393237 JD393232:JD393237 SZ393232:SZ393237 ACV393232:ACV393237 AMR393232:AMR393237 AWN393232:AWN393237 BGJ393232:BGJ393237 BQF393232:BQF393237 CAB393232:CAB393237 CJX393232:CJX393237 CTT393232:CTT393237 DDP393232:DDP393237 DNL393232:DNL393237 DXH393232:DXH393237 EHD393232:EHD393237 EQZ393232:EQZ393237 FAV393232:FAV393237 FKR393232:FKR393237 FUN393232:FUN393237 GEJ393232:GEJ393237 GOF393232:GOF393237 GYB393232:GYB393237 HHX393232:HHX393237 HRT393232:HRT393237 IBP393232:IBP393237 ILL393232:ILL393237 IVH393232:IVH393237 JFD393232:JFD393237 JOZ393232:JOZ393237 JYV393232:JYV393237 KIR393232:KIR393237 KSN393232:KSN393237 LCJ393232:LCJ393237 LMF393232:LMF393237 LWB393232:LWB393237 MFX393232:MFX393237 MPT393232:MPT393237 MZP393232:MZP393237 NJL393232:NJL393237 NTH393232:NTH393237 ODD393232:ODD393237 OMZ393232:OMZ393237 OWV393232:OWV393237 PGR393232:PGR393237 PQN393232:PQN393237 QAJ393232:QAJ393237 QKF393232:QKF393237 QUB393232:QUB393237 RDX393232:RDX393237 RNT393232:RNT393237 RXP393232:RXP393237 SHL393232:SHL393237 SRH393232:SRH393237 TBD393232:TBD393237 TKZ393232:TKZ393237 TUV393232:TUV393237 UER393232:UER393237 UON393232:UON393237 UYJ393232:UYJ393237 VIF393232:VIF393237 VSB393232:VSB393237 WBX393232:WBX393237 WLT393232:WLT393237 WVP393232:WVP393237 H458768:H458773 JD458768:JD458773 SZ458768:SZ458773 ACV458768:ACV458773 AMR458768:AMR458773 AWN458768:AWN458773 BGJ458768:BGJ458773 BQF458768:BQF458773 CAB458768:CAB458773 CJX458768:CJX458773 CTT458768:CTT458773 DDP458768:DDP458773 DNL458768:DNL458773 DXH458768:DXH458773 EHD458768:EHD458773 EQZ458768:EQZ458773 FAV458768:FAV458773 FKR458768:FKR458773 FUN458768:FUN458773 GEJ458768:GEJ458773 GOF458768:GOF458773 GYB458768:GYB458773 HHX458768:HHX458773 HRT458768:HRT458773 IBP458768:IBP458773 ILL458768:ILL458773 IVH458768:IVH458773 JFD458768:JFD458773 JOZ458768:JOZ458773 JYV458768:JYV458773 KIR458768:KIR458773 KSN458768:KSN458773 LCJ458768:LCJ458773 LMF458768:LMF458773 LWB458768:LWB458773 MFX458768:MFX458773 MPT458768:MPT458773 MZP458768:MZP458773 NJL458768:NJL458773 NTH458768:NTH458773 ODD458768:ODD458773 OMZ458768:OMZ458773 OWV458768:OWV458773 PGR458768:PGR458773 PQN458768:PQN458773 QAJ458768:QAJ458773 QKF458768:QKF458773 QUB458768:QUB458773 RDX458768:RDX458773 RNT458768:RNT458773 RXP458768:RXP458773 SHL458768:SHL458773 SRH458768:SRH458773 TBD458768:TBD458773 TKZ458768:TKZ458773 TUV458768:TUV458773 UER458768:UER458773 UON458768:UON458773 UYJ458768:UYJ458773 VIF458768:VIF458773 VSB458768:VSB458773 WBX458768:WBX458773 WLT458768:WLT458773 WVP458768:WVP458773 H524304:H524309 JD524304:JD524309 SZ524304:SZ524309 ACV524304:ACV524309 AMR524304:AMR524309 AWN524304:AWN524309 BGJ524304:BGJ524309 BQF524304:BQF524309 CAB524304:CAB524309 CJX524304:CJX524309 CTT524304:CTT524309 DDP524304:DDP524309 DNL524304:DNL524309 DXH524304:DXH524309 EHD524304:EHD524309 EQZ524304:EQZ524309 FAV524304:FAV524309 FKR524304:FKR524309 FUN524304:FUN524309 GEJ524304:GEJ524309 GOF524304:GOF524309 GYB524304:GYB524309 HHX524304:HHX524309 HRT524304:HRT524309 IBP524304:IBP524309 ILL524304:ILL524309 IVH524304:IVH524309 JFD524304:JFD524309 JOZ524304:JOZ524309 JYV524304:JYV524309 KIR524304:KIR524309 KSN524304:KSN524309 LCJ524304:LCJ524309 LMF524304:LMF524309 LWB524304:LWB524309 MFX524304:MFX524309 MPT524304:MPT524309 MZP524304:MZP524309 NJL524304:NJL524309 NTH524304:NTH524309 ODD524304:ODD524309 OMZ524304:OMZ524309 OWV524304:OWV524309 PGR524304:PGR524309 PQN524304:PQN524309 QAJ524304:QAJ524309 QKF524304:QKF524309 QUB524304:QUB524309 RDX524304:RDX524309 RNT524304:RNT524309 RXP524304:RXP524309 SHL524304:SHL524309 SRH524304:SRH524309 TBD524304:TBD524309 TKZ524304:TKZ524309 TUV524304:TUV524309 UER524304:UER524309 UON524304:UON524309 UYJ524304:UYJ524309 VIF524304:VIF524309 VSB524304:VSB524309 WBX524304:WBX524309 WLT524304:WLT524309 WVP524304:WVP524309 H589840:H589845 JD589840:JD589845 SZ589840:SZ589845 ACV589840:ACV589845 AMR589840:AMR589845 AWN589840:AWN589845 BGJ589840:BGJ589845 BQF589840:BQF589845 CAB589840:CAB589845 CJX589840:CJX589845 CTT589840:CTT589845 DDP589840:DDP589845 DNL589840:DNL589845 DXH589840:DXH589845 EHD589840:EHD589845 EQZ589840:EQZ589845 FAV589840:FAV589845 FKR589840:FKR589845 FUN589840:FUN589845 GEJ589840:GEJ589845 GOF589840:GOF589845 GYB589840:GYB589845 HHX589840:HHX589845 HRT589840:HRT589845 IBP589840:IBP589845 ILL589840:ILL589845 IVH589840:IVH589845 JFD589840:JFD589845 JOZ589840:JOZ589845 JYV589840:JYV589845 KIR589840:KIR589845 KSN589840:KSN589845 LCJ589840:LCJ589845 LMF589840:LMF589845 LWB589840:LWB589845 MFX589840:MFX589845 MPT589840:MPT589845 MZP589840:MZP589845 NJL589840:NJL589845 NTH589840:NTH589845 ODD589840:ODD589845 OMZ589840:OMZ589845 OWV589840:OWV589845 PGR589840:PGR589845 PQN589840:PQN589845 QAJ589840:QAJ589845 QKF589840:QKF589845 QUB589840:QUB589845 RDX589840:RDX589845 RNT589840:RNT589845 RXP589840:RXP589845 SHL589840:SHL589845 SRH589840:SRH589845 TBD589840:TBD589845 TKZ589840:TKZ589845 TUV589840:TUV589845 UER589840:UER589845 UON589840:UON589845 UYJ589840:UYJ589845 VIF589840:VIF589845 VSB589840:VSB589845 WBX589840:WBX589845 WLT589840:WLT589845 WVP589840:WVP589845 H655376:H655381 JD655376:JD655381 SZ655376:SZ655381 ACV655376:ACV655381 AMR655376:AMR655381 AWN655376:AWN655381 BGJ655376:BGJ655381 BQF655376:BQF655381 CAB655376:CAB655381 CJX655376:CJX655381 CTT655376:CTT655381 DDP655376:DDP655381 DNL655376:DNL655381 DXH655376:DXH655381 EHD655376:EHD655381 EQZ655376:EQZ655381 FAV655376:FAV655381 FKR655376:FKR655381 FUN655376:FUN655381 GEJ655376:GEJ655381 GOF655376:GOF655381 GYB655376:GYB655381 HHX655376:HHX655381 HRT655376:HRT655381 IBP655376:IBP655381 ILL655376:ILL655381 IVH655376:IVH655381 JFD655376:JFD655381 JOZ655376:JOZ655381 JYV655376:JYV655381 KIR655376:KIR655381 KSN655376:KSN655381 LCJ655376:LCJ655381 LMF655376:LMF655381 LWB655376:LWB655381 MFX655376:MFX655381 MPT655376:MPT655381 MZP655376:MZP655381 NJL655376:NJL655381 NTH655376:NTH655381 ODD655376:ODD655381 OMZ655376:OMZ655381 OWV655376:OWV655381 PGR655376:PGR655381 PQN655376:PQN655381 QAJ655376:QAJ655381 QKF655376:QKF655381 QUB655376:QUB655381 RDX655376:RDX655381 RNT655376:RNT655381 RXP655376:RXP655381 SHL655376:SHL655381 SRH655376:SRH655381 TBD655376:TBD655381 TKZ655376:TKZ655381 TUV655376:TUV655381 UER655376:UER655381 UON655376:UON655381 UYJ655376:UYJ655381 VIF655376:VIF655381 VSB655376:VSB655381 WBX655376:WBX655381 WLT655376:WLT655381 WVP655376:WVP655381 H720912:H720917 JD720912:JD720917 SZ720912:SZ720917 ACV720912:ACV720917 AMR720912:AMR720917 AWN720912:AWN720917 BGJ720912:BGJ720917 BQF720912:BQF720917 CAB720912:CAB720917 CJX720912:CJX720917 CTT720912:CTT720917 DDP720912:DDP720917 DNL720912:DNL720917 DXH720912:DXH720917 EHD720912:EHD720917 EQZ720912:EQZ720917 FAV720912:FAV720917 FKR720912:FKR720917 FUN720912:FUN720917 GEJ720912:GEJ720917 GOF720912:GOF720917 GYB720912:GYB720917 HHX720912:HHX720917 HRT720912:HRT720917 IBP720912:IBP720917 ILL720912:ILL720917 IVH720912:IVH720917 JFD720912:JFD720917 JOZ720912:JOZ720917 JYV720912:JYV720917 KIR720912:KIR720917 KSN720912:KSN720917 LCJ720912:LCJ720917 LMF720912:LMF720917 LWB720912:LWB720917 MFX720912:MFX720917 MPT720912:MPT720917 MZP720912:MZP720917 NJL720912:NJL720917 NTH720912:NTH720917 ODD720912:ODD720917 OMZ720912:OMZ720917 OWV720912:OWV720917 PGR720912:PGR720917 PQN720912:PQN720917 QAJ720912:QAJ720917 QKF720912:QKF720917 QUB720912:QUB720917 RDX720912:RDX720917 RNT720912:RNT720917 RXP720912:RXP720917 SHL720912:SHL720917 SRH720912:SRH720917 TBD720912:TBD720917 TKZ720912:TKZ720917 TUV720912:TUV720917 UER720912:UER720917 UON720912:UON720917 UYJ720912:UYJ720917 VIF720912:VIF720917 VSB720912:VSB720917 WBX720912:WBX720917 WLT720912:WLT720917 WVP720912:WVP720917 H786448:H786453 JD786448:JD786453 SZ786448:SZ786453 ACV786448:ACV786453 AMR786448:AMR786453 AWN786448:AWN786453 BGJ786448:BGJ786453 BQF786448:BQF786453 CAB786448:CAB786453 CJX786448:CJX786453 CTT786448:CTT786453 DDP786448:DDP786453 DNL786448:DNL786453 DXH786448:DXH786453 EHD786448:EHD786453 EQZ786448:EQZ786453 FAV786448:FAV786453 FKR786448:FKR786453 FUN786448:FUN786453 GEJ786448:GEJ786453 GOF786448:GOF786453 GYB786448:GYB786453 HHX786448:HHX786453 HRT786448:HRT786453 IBP786448:IBP786453 ILL786448:ILL786453 IVH786448:IVH786453 JFD786448:JFD786453 JOZ786448:JOZ786453 JYV786448:JYV786453 KIR786448:KIR786453 KSN786448:KSN786453 LCJ786448:LCJ786453 LMF786448:LMF786453 LWB786448:LWB786453 MFX786448:MFX786453 MPT786448:MPT786453 MZP786448:MZP786453 NJL786448:NJL786453 NTH786448:NTH786453 ODD786448:ODD786453 OMZ786448:OMZ786453 OWV786448:OWV786453 PGR786448:PGR786453 PQN786448:PQN786453 QAJ786448:QAJ786453 QKF786448:QKF786453 QUB786448:QUB786453 RDX786448:RDX786453 RNT786448:RNT786453 RXP786448:RXP786453 SHL786448:SHL786453 SRH786448:SRH786453 TBD786448:TBD786453 TKZ786448:TKZ786453 TUV786448:TUV786453 UER786448:UER786453 UON786448:UON786453 UYJ786448:UYJ786453 VIF786448:VIF786453 VSB786448:VSB786453 WBX786448:WBX786453 WLT786448:WLT786453 WVP786448:WVP786453 H851984:H851989 JD851984:JD851989 SZ851984:SZ851989 ACV851984:ACV851989 AMR851984:AMR851989 AWN851984:AWN851989 BGJ851984:BGJ851989 BQF851984:BQF851989 CAB851984:CAB851989 CJX851984:CJX851989 CTT851984:CTT851989 DDP851984:DDP851989 DNL851984:DNL851989 DXH851984:DXH851989 EHD851984:EHD851989 EQZ851984:EQZ851989 FAV851984:FAV851989 FKR851984:FKR851989 FUN851984:FUN851989 GEJ851984:GEJ851989 GOF851984:GOF851989 GYB851984:GYB851989 HHX851984:HHX851989 HRT851984:HRT851989 IBP851984:IBP851989 ILL851984:ILL851989 IVH851984:IVH851989 JFD851984:JFD851989 JOZ851984:JOZ851989 JYV851984:JYV851989 KIR851984:KIR851989 KSN851984:KSN851989 LCJ851984:LCJ851989 LMF851984:LMF851989 LWB851984:LWB851989 MFX851984:MFX851989 MPT851984:MPT851989 MZP851984:MZP851989 NJL851984:NJL851989 NTH851984:NTH851989 ODD851984:ODD851989 OMZ851984:OMZ851989 OWV851984:OWV851989 PGR851984:PGR851989 PQN851984:PQN851989 QAJ851984:QAJ851989 QKF851984:QKF851989 QUB851984:QUB851989 RDX851984:RDX851989 RNT851984:RNT851989 RXP851984:RXP851989 SHL851984:SHL851989 SRH851984:SRH851989 TBD851984:TBD851989 TKZ851984:TKZ851989 TUV851984:TUV851989 UER851984:UER851989 UON851984:UON851989 UYJ851984:UYJ851989 VIF851984:VIF851989 VSB851984:VSB851989 WBX851984:WBX851989 WLT851984:WLT851989 WVP851984:WVP851989 H917520:H917525 JD917520:JD917525 SZ917520:SZ917525 ACV917520:ACV917525 AMR917520:AMR917525 AWN917520:AWN917525 BGJ917520:BGJ917525 BQF917520:BQF917525 CAB917520:CAB917525 CJX917520:CJX917525 CTT917520:CTT917525 DDP917520:DDP917525 DNL917520:DNL917525 DXH917520:DXH917525 EHD917520:EHD917525 EQZ917520:EQZ917525 FAV917520:FAV917525 FKR917520:FKR917525 FUN917520:FUN917525 GEJ917520:GEJ917525 GOF917520:GOF917525 GYB917520:GYB917525 HHX917520:HHX917525 HRT917520:HRT917525 IBP917520:IBP917525 ILL917520:ILL917525 IVH917520:IVH917525 JFD917520:JFD917525 JOZ917520:JOZ917525 JYV917520:JYV917525 KIR917520:KIR917525 KSN917520:KSN917525 LCJ917520:LCJ917525 LMF917520:LMF917525 LWB917520:LWB917525 MFX917520:MFX917525 MPT917520:MPT917525 MZP917520:MZP917525 NJL917520:NJL917525 NTH917520:NTH917525 ODD917520:ODD917525 OMZ917520:OMZ917525 OWV917520:OWV917525 PGR917520:PGR917525 PQN917520:PQN917525 QAJ917520:QAJ917525 QKF917520:QKF917525 QUB917520:QUB917525 RDX917520:RDX917525 RNT917520:RNT917525 RXP917520:RXP917525 SHL917520:SHL917525 SRH917520:SRH917525 TBD917520:TBD917525 TKZ917520:TKZ917525 TUV917520:TUV917525 UER917520:UER917525 UON917520:UON917525 UYJ917520:UYJ917525 VIF917520:VIF917525 VSB917520:VSB917525 WBX917520:WBX917525 WLT917520:WLT917525 WVP917520:WVP917525 H983056:H983061 JD983056:JD983061 SZ983056:SZ983061 ACV983056:ACV983061 AMR983056:AMR983061 AWN983056:AWN983061 BGJ983056:BGJ983061 BQF983056:BQF983061 CAB983056:CAB983061 CJX983056:CJX983061 CTT983056:CTT983061 DDP983056:DDP983061 DNL983056:DNL983061 DXH983056:DXH983061 EHD983056:EHD983061 EQZ983056:EQZ983061 FAV983056:FAV983061 FKR983056:FKR983061 FUN983056:FUN983061 GEJ983056:GEJ983061 GOF983056:GOF983061 GYB983056:GYB983061 HHX983056:HHX983061 HRT983056:HRT983061 IBP983056:IBP983061 ILL983056:ILL983061 IVH983056:IVH983061 JFD983056:JFD983061 JOZ983056:JOZ983061 JYV983056:JYV983061 KIR983056:KIR983061 KSN983056:KSN983061 LCJ983056:LCJ983061 LMF983056:LMF983061 LWB983056:LWB983061 MFX983056:MFX983061 MPT983056:MPT983061 MZP983056:MZP983061 NJL983056:NJL983061 NTH983056:NTH983061 ODD983056:ODD983061 OMZ983056:OMZ983061 OWV983056:OWV983061 PGR983056:PGR983061 PQN983056:PQN983061 QAJ983056:QAJ983061 QKF983056:QKF983061 QUB983056:QUB983061 RDX983056:RDX983061 RNT983056:RNT983061 RXP983056:RXP983061 SHL983056:SHL983061 SRH983056:SRH983061 TBD983056:TBD983061 TKZ983056:TKZ983061 TUV983056:TUV983061 UER983056:UER983061 UON983056:UON983061 UYJ983056:UYJ983061 VIF983056:VIF983061 VSB983056:VSB983061 WBX983056:WBX983061 WLT983056:WLT983061 WVP983056:WVP983061 WVP983064:WVP983067 JD46:JD51 SZ46:SZ51 ACV46:ACV51 AMR46:AMR51 AWN46:AWN51 BGJ46:BGJ51 BQF46:BQF51 CAB46:CAB51 CJX46:CJX51 CTT46:CTT51 DDP46:DDP51 DNL46:DNL51 DXH46:DXH51 EHD46:EHD51 EQZ46:EQZ51 FAV46:FAV51 FKR46:FKR51 FUN46:FUN51 GEJ46:GEJ51 GOF46:GOF51 GYB46:GYB51 HHX46:HHX51 HRT46:HRT51 IBP46:IBP51 ILL46:ILL51 IVH46:IVH51 JFD46:JFD51 JOZ46:JOZ51 JYV46:JYV51 KIR46:KIR51 KSN46:KSN51 LCJ46:LCJ51 LMF46:LMF51 LWB46:LWB51 MFX46:MFX51 MPT46:MPT51 MZP46:MZP51 NJL46:NJL51 NTH46:NTH51 ODD46:ODD51 OMZ46:OMZ51 OWV46:OWV51 PGR46:PGR51 PQN46:PQN51 QAJ46:QAJ51 QKF46:QKF51 QUB46:QUB51 RDX46:RDX51 RNT46:RNT51 RXP46:RXP51 SHL46:SHL51 SRH46:SRH51 TBD46:TBD51 TKZ46:TKZ51 TUV46:TUV51 UER46:UER51 UON46:UON51 UYJ46:UYJ51 VIF46:VIF51 VSB46:VSB51 WBX46:WBX51 WLT46:WLT51 WVP46:WVP51 H65582:H65587 JD65582:JD65587 SZ65582:SZ65587 ACV65582:ACV65587 AMR65582:AMR65587 AWN65582:AWN65587 BGJ65582:BGJ65587 BQF65582:BQF65587 CAB65582:CAB65587 CJX65582:CJX65587 CTT65582:CTT65587 DDP65582:DDP65587 DNL65582:DNL65587 DXH65582:DXH65587 EHD65582:EHD65587 EQZ65582:EQZ65587 FAV65582:FAV65587 FKR65582:FKR65587 FUN65582:FUN65587 GEJ65582:GEJ65587 GOF65582:GOF65587 GYB65582:GYB65587 HHX65582:HHX65587 HRT65582:HRT65587 IBP65582:IBP65587 ILL65582:ILL65587 IVH65582:IVH65587 JFD65582:JFD65587 JOZ65582:JOZ65587 JYV65582:JYV65587 KIR65582:KIR65587 KSN65582:KSN65587 LCJ65582:LCJ65587 LMF65582:LMF65587 LWB65582:LWB65587 MFX65582:MFX65587 MPT65582:MPT65587 MZP65582:MZP65587 NJL65582:NJL65587 NTH65582:NTH65587 ODD65582:ODD65587 OMZ65582:OMZ65587 OWV65582:OWV65587 PGR65582:PGR65587 PQN65582:PQN65587 QAJ65582:QAJ65587 QKF65582:QKF65587 QUB65582:QUB65587 RDX65582:RDX65587 RNT65582:RNT65587 RXP65582:RXP65587 SHL65582:SHL65587 SRH65582:SRH65587 TBD65582:TBD65587 TKZ65582:TKZ65587 TUV65582:TUV65587 UER65582:UER65587 UON65582:UON65587 UYJ65582:UYJ65587 VIF65582:VIF65587 VSB65582:VSB65587 WBX65582:WBX65587 WLT65582:WLT65587 WVP65582:WVP65587 H131118:H131123 JD131118:JD131123 SZ131118:SZ131123 ACV131118:ACV131123 AMR131118:AMR131123 AWN131118:AWN131123 BGJ131118:BGJ131123 BQF131118:BQF131123 CAB131118:CAB131123 CJX131118:CJX131123 CTT131118:CTT131123 DDP131118:DDP131123 DNL131118:DNL131123 DXH131118:DXH131123 EHD131118:EHD131123 EQZ131118:EQZ131123 FAV131118:FAV131123 FKR131118:FKR131123 FUN131118:FUN131123 GEJ131118:GEJ131123 GOF131118:GOF131123 GYB131118:GYB131123 HHX131118:HHX131123 HRT131118:HRT131123 IBP131118:IBP131123 ILL131118:ILL131123 IVH131118:IVH131123 JFD131118:JFD131123 JOZ131118:JOZ131123 JYV131118:JYV131123 KIR131118:KIR131123 KSN131118:KSN131123 LCJ131118:LCJ131123 LMF131118:LMF131123 LWB131118:LWB131123 MFX131118:MFX131123 MPT131118:MPT131123 MZP131118:MZP131123 NJL131118:NJL131123 NTH131118:NTH131123 ODD131118:ODD131123 OMZ131118:OMZ131123 OWV131118:OWV131123 PGR131118:PGR131123 PQN131118:PQN131123 QAJ131118:QAJ131123 QKF131118:QKF131123 QUB131118:QUB131123 RDX131118:RDX131123 RNT131118:RNT131123 RXP131118:RXP131123 SHL131118:SHL131123 SRH131118:SRH131123 TBD131118:TBD131123 TKZ131118:TKZ131123 TUV131118:TUV131123 UER131118:UER131123 UON131118:UON131123 UYJ131118:UYJ131123 VIF131118:VIF131123 VSB131118:VSB131123 WBX131118:WBX131123 WLT131118:WLT131123 WVP131118:WVP131123 H196654:H196659 JD196654:JD196659 SZ196654:SZ196659 ACV196654:ACV196659 AMR196654:AMR196659 AWN196654:AWN196659 BGJ196654:BGJ196659 BQF196654:BQF196659 CAB196654:CAB196659 CJX196654:CJX196659 CTT196654:CTT196659 DDP196654:DDP196659 DNL196654:DNL196659 DXH196654:DXH196659 EHD196654:EHD196659 EQZ196654:EQZ196659 FAV196654:FAV196659 FKR196654:FKR196659 FUN196654:FUN196659 GEJ196654:GEJ196659 GOF196654:GOF196659 GYB196654:GYB196659 HHX196654:HHX196659 HRT196654:HRT196659 IBP196654:IBP196659 ILL196654:ILL196659 IVH196654:IVH196659 JFD196654:JFD196659 JOZ196654:JOZ196659 JYV196654:JYV196659 KIR196654:KIR196659 KSN196654:KSN196659 LCJ196654:LCJ196659 LMF196654:LMF196659 LWB196654:LWB196659 MFX196654:MFX196659 MPT196654:MPT196659 MZP196654:MZP196659 NJL196654:NJL196659 NTH196654:NTH196659 ODD196654:ODD196659 OMZ196654:OMZ196659 OWV196654:OWV196659 PGR196654:PGR196659 PQN196654:PQN196659 QAJ196654:QAJ196659 QKF196654:QKF196659 QUB196654:QUB196659 RDX196654:RDX196659 RNT196654:RNT196659 RXP196654:RXP196659 SHL196654:SHL196659 SRH196654:SRH196659 TBD196654:TBD196659 TKZ196654:TKZ196659 TUV196654:TUV196659 UER196654:UER196659 UON196654:UON196659 UYJ196654:UYJ196659 VIF196654:VIF196659 VSB196654:VSB196659 WBX196654:WBX196659 WLT196654:WLT196659 WVP196654:WVP196659 H262190:H262195 JD262190:JD262195 SZ262190:SZ262195 ACV262190:ACV262195 AMR262190:AMR262195 AWN262190:AWN262195 BGJ262190:BGJ262195 BQF262190:BQF262195 CAB262190:CAB262195 CJX262190:CJX262195 CTT262190:CTT262195 DDP262190:DDP262195 DNL262190:DNL262195 DXH262190:DXH262195 EHD262190:EHD262195 EQZ262190:EQZ262195 FAV262190:FAV262195 FKR262190:FKR262195 FUN262190:FUN262195 GEJ262190:GEJ262195 GOF262190:GOF262195 GYB262190:GYB262195 HHX262190:HHX262195 HRT262190:HRT262195 IBP262190:IBP262195 ILL262190:ILL262195 IVH262190:IVH262195 JFD262190:JFD262195 JOZ262190:JOZ262195 JYV262190:JYV262195 KIR262190:KIR262195 KSN262190:KSN262195 LCJ262190:LCJ262195 LMF262190:LMF262195 LWB262190:LWB262195 MFX262190:MFX262195 MPT262190:MPT262195 MZP262190:MZP262195 NJL262190:NJL262195 NTH262190:NTH262195 ODD262190:ODD262195 OMZ262190:OMZ262195 OWV262190:OWV262195 PGR262190:PGR262195 PQN262190:PQN262195 QAJ262190:QAJ262195 QKF262190:QKF262195 QUB262190:QUB262195 RDX262190:RDX262195 RNT262190:RNT262195 RXP262190:RXP262195 SHL262190:SHL262195 SRH262190:SRH262195 TBD262190:TBD262195 TKZ262190:TKZ262195 TUV262190:TUV262195 UER262190:UER262195 UON262190:UON262195 UYJ262190:UYJ262195 VIF262190:VIF262195 VSB262190:VSB262195 WBX262190:WBX262195 WLT262190:WLT262195 WVP262190:WVP262195 H327726:H327731 JD327726:JD327731 SZ327726:SZ327731 ACV327726:ACV327731 AMR327726:AMR327731 AWN327726:AWN327731 BGJ327726:BGJ327731 BQF327726:BQF327731 CAB327726:CAB327731 CJX327726:CJX327731 CTT327726:CTT327731 DDP327726:DDP327731 DNL327726:DNL327731 DXH327726:DXH327731 EHD327726:EHD327731 EQZ327726:EQZ327731 FAV327726:FAV327731 FKR327726:FKR327731 FUN327726:FUN327731 GEJ327726:GEJ327731 GOF327726:GOF327731 GYB327726:GYB327731 HHX327726:HHX327731 HRT327726:HRT327731 IBP327726:IBP327731 ILL327726:ILL327731 IVH327726:IVH327731 JFD327726:JFD327731 JOZ327726:JOZ327731 JYV327726:JYV327731 KIR327726:KIR327731 KSN327726:KSN327731 LCJ327726:LCJ327731 LMF327726:LMF327731 LWB327726:LWB327731 MFX327726:MFX327731 MPT327726:MPT327731 MZP327726:MZP327731 NJL327726:NJL327731 NTH327726:NTH327731 ODD327726:ODD327731 OMZ327726:OMZ327731 OWV327726:OWV327731 PGR327726:PGR327731 PQN327726:PQN327731 QAJ327726:QAJ327731 QKF327726:QKF327731 QUB327726:QUB327731 RDX327726:RDX327731 RNT327726:RNT327731 RXP327726:RXP327731 SHL327726:SHL327731 SRH327726:SRH327731 TBD327726:TBD327731 TKZ327726:TKZ327731 TUV327726:TUV327731 UER327726:UER327731 UON327726:UON327731 UYJ327726:UYJ327731 VIF327726:VIF327731 VSB327726:VSB327731 WBX327726:WBX327731 WLT327726:WLT327731 WVP327726:WVP327731 H393262:H393267 JD393262:JD393267 SZ393262:SZ393267 ACV393262:ACV393267 AMR393262:AMR393267 AWN393262:AWN393267 BGJ393262:BGJ393267 BQF393262:BQF393267 CAB393262:CAB393267 CJX393262:CJX393267 CTT393262:CTT393267 DDP393262:DDP393267 DNL393262:DNL393267 DXH393262:DXH393267 EHD393262:EHD393267 EQZ393262:EQZ393267 FAV393262:FAV393267 FKR393262:FKR393267 FUN393262:FUN393267 GEJ393262:GEJ393267 GOF393262:GOF393267 GYB393262:GYB393267 HHX393262:HHX393267 HRT393262:HRT393267 IBP393262:IBP393267 ILL393262:ILL393267 IVH393262:IVH393267 JFD393262:JFD393267 JOZ393262:JOZ393267 JYV393262:JYV393267 KIR393262:KIR393267 KSN393262:KSN393267 LCJ393262:LCJ393267 LMF393262:LMF393267 LWB393262:LWB393267 MFX393262:MFX393267 MPT393262:MPT393267 MZP393262:MZP393267 NJL393262:NJL393267 NTH393262:NTH393267 ODD393262:ODD393267 OMZ393262:OMZ393267 OWV393262:OWV393267 PGR393262:PGR393267 PQN393262:PQN393267 QAJ393262:QAJ393267 QKF393262:QKF393267 QUB393262:QUB393267 RDX393262:RDX393267 RNT393262:RNT393267 RXP393262:RXP393267 SHL393262:SHL393267 SRH393262:SRH393267 TBD393262:TBD393267 TKZ393262:TKZ393267 TUV393262:TUV393267 UER393262:UER393267 UON393262:UON393267 UYJ393262:UYJ393267 VIF393262:VIF393267 VSB393262:VSB393267 WBX393262:WBX393267 WLT393262:WLT393267 WVP393262:WVP393267 H458798:H458803 JD458798:JD458803 SZ458798:SZ458803 ACV458798:ACV458803 AMR458798:AMR458803 AWN458798:AWN458803 BGJ458798:BGJ458803 BQF458798:BQF458803 CAB458798:CAB458803 CJX458798:CJX458803 CTT458798:CTT458803 DDP458798:DDP458803 DNL458798:DNL458803 DXH458798:DXH458803 EHD458798:EHD458803 EQZ458798:EQZ458803 FAV458798:FAV458803 FKR458798:FKR458803 FUN458798:FUN458803 GEJ458798:GEJ458803 GOF458798:GOF458803 GYB458798:GYB458803 HHX458798:HHX458803 HRT458798:HRT458803 IBP458798:IBP458803 ILL458798:ILL458803 IVH458798:IVH458803 JFD458798:JFD458803 JOZ458798:JOZ458803 JYV458798:JYV458803 KIR458798:KIR458803 KSN458798:KSN458803 LCJ458798:LCJ458803 LMF458798:LMF458803 LWB458798:LWB458803 MFX458798:MFX458803 MPT458798:MPT458803 MZP458798:MZP458803 NJL458798:NJL458803 NTH458798:NTH458803 ODD458798:ODD458803 OMZ458798:OMZ458803 OWV458798:OWV458803 PGR458798:PGR458803 PQN458798:PQN458803 QAJ458798:QAJ458803 QKF458798:QKF458803 QUB458798:QUB458803 RDX458798:RDX458803 RNT458798:RNT458803 RXP458798:RXP458803 SHL458798:SHL458803 SRH458798:SRH458803 TBD458798:TBD458803 TKZ458798:TKZ458803 TUV458798:TUV458803 UER458798:UER458803 UON458798:UON458803 UYJ458798:UYJ458803 VIF458798:VIF458803 VSB458798:VSB458803 WBX458798:WBX458803 WLT458798:WLT458803 WVP458798:WVP458803 H524334:H524339 JD524334:JD524339 SZ524334:SZ524339 ACV524334:ACV524339 AMR524334:AMR524339 AWN524334:AWN524339 BGJ524334:BGJ524339 BQF524334:BQF524339 CAB524334:CAB524339 CJX524334:CJX524339 CTT524334:CTT524339 DDP524334:DDP524339 DNL524334:DNL524339 DXH524334:DXH524339 EHD524334:EHD524339 EQZ524334:EQZ524339 FAV524334:FAV524339 FKR524334:FKR524339 FUN524334:FUN524339 GEJ524334:GEJ524339 GOF524334:GOF524339 GYB524334:GYB524339 HHX524334:HHX524339 HRT524334:HRT524339 IBP524334:IBP524339 ILL524334:ILL524339 IVH524334:IVH524339 JFD524334:JFD524339 JOZ524334:JOZ524339 JYV524334:JYV524339 KIR524334:KIR524339 KSN524334:KSN524339 LCJ524334:LCJ524339 LMF524334:LMF524339 LWB524334:LWB524339 MFX524334:MFX524339 MPT524334:MPT524339 MZP524334:MZP524339 NJL524334:NJL524339 NTH524334:NTH524339 ODD524334:ODD524339 OMZ524334:OMZ524339 OWV524334:OWV524339 PGR524334:PGR524339 PQN524334:PQN524339 QAJ524334:QAJ524339 QKF524334:QKF524339 QUB524334:QUB524339 RDX524334:RDX524339 RNT524334:RNT524339 RXP524334:RXP524339 SHL524334:SHL524339 SRH524334:SRH524339 TBD524334:TBD524339 TKZ524334:TKZ524339 TUV524334:TUV524339 UER524334:UER524339 UON524334:UON524339 UYJ524334:UYJ524339 VIF524334:VIF524339 VSB524334:VSB524339 WBX524334:WBX524339 WLT524334:WLT524339 WVP524334:WVP524339 H589870:H589875 JD589870:JD589875 SZ589870:SZ589875 ACV589870:ACV589875 AMR589870:AMR589875 AWN589870:AWN589875 BGJ589870:BGJ589875 BQF589870:BQF589875 CAB589870:CAB589875 CJX589870:CJX589875 CTT589870:CTT589875 DDP589870:DDP589875 DNL589870:DNL589875 DXH589870:DXH589875 EHD589870:EHD589875 EQZ589870:EQZ589875 FAV589870:FAV589875 FKR589870:FKR589875 FUN589870:FUN589875 GEJ589870:GEJ589875 GOF589870:GOF589875 GYB589870:GYB589875 HHX589870:HHX589875 HRT589870:HRT589875 IBP589870:IBP589875 ILL589870:ILL589875 IVH589870:IVH589875 JFD589870:JFD589875 JOZ589870:JOZ589875 JYV589870:JYV589875 KIR589870:KIR589875 KSN589870:KSN589875 LCJ589870:LCJ589875 LMF589870:LMF589875 LWB589870:LWB589875 MFX589870:MFX589875 MPT589870:MPT589875 MZP589870:MZP589875 NJL589870:NJL589875 NTH589870:NTH589875 ODD589870:ODD589875 OMZ589870:OMZ589875 OWV589870:OWV589875 PGR589870:PGR589875 PQN589870:PQN589875 QAJ589870:QAJ589875 QKF589870:QKF589875 QUB589870:QUB589875 RDX589870:RDX589875 RNT589870:RNT589875 RXP589870:RXP589875 SHL589870:SHL589875 SRH589870:SRH589875 TBD589870:TBD589875 TKZ589870:TKZ589875 TUV589870:TUV589875 UER589870:UER589875 UON589870:UON589875 UYJ589870:UYJ589875 VIF589870:VIF589875 VSB589870:VSB589875 WBX589870:WBX589875 WLT589870:WLT589875 WVP589870:WVP589875 H655406:H655411 JD655406:JD655411 SZ655406:SZ655411 ACV655406:ACV655411 AMR655406:AMR655411 AWN655406:AWN655411 BGJ655406:BGJ655411 BQF655406:BQF655411 CAB655406:CAB655411 CJX655406:CJX655411 CTT655406:CTT655411 DDP655406:DDP655411 DNL655406:DNL655411 DXH655406:DXH655411 EHD655406:EHD655411 EQZ655406:EQZ655411 FAV655406:FAV655411 FKR655406:FKR655411 FUN655406:FUN655411 GEJ655406:GEJ655411 GOF655406:GOF655411 GYB655406:GYB655411 HHX655406:HHX655411 HRT655406:HRT655411 IBP655406:IBP655411 ILL655406:ILL655411 IVH655406:IVH655411 JFD655406:JFD655411 JOZ655406:JOZ655411 JYV655406:JYV655411 KIR655406:KIR655411 KSN655406:KSN655411 LCJ655406:LCJ655411 LMF655406:LMF655411 LWB655406:LWB655411 MFX655406:MFX655411 MPT655406:MPT655411 MZP655406:MZP655411 NJL655406:NJL655411 NTH655406:NTH655411 ODD655406:ODD655411 OMZ655406:OMZ655411 OWV655406:OWV655411 PGR655406:PGR655411 PQN655406:PQN655411 QAJ655406:QAJ655411 QKF655406:QKF655411 QUB655406:QUB655411 RDX655406:RDX655411 RNT655406:RNT655411 RXP655406:RXP655411 SHL655406:SHL655411 SRH655406:SRH655411 TBD655406:TBD655411 TKZ655406:TKZ655411 TUV655406:TUV655411 UER655406:UER655411 UON655406:UON655411 UYJ655406:UYJ655411 VIF655406:VIF655411 VSB655406:VSB655411 WBX655406:WBX655411 WLT655406:WLT655411 WVP655406:WVP655411 H720942:H720947 JD720942:JD720947 SZ720942:SZ720947 ACV720942:ACV720947 AMR720942:AMR720947 AWN720942:AWN720947 BGJ720942:BGJ720947 BQF720942:BQF720947 CAB720942:CAB720947 CJX720942:CJX720947 CTT720942:CTT720947 DDP720942:DDP720947 DNL720942:DNL720947 DXH720942:DXH720947 EHD720942:EHD720947 EQZ720942:EQZ720947 FAV720942:FAV720947 FKR720942:FKR720947 FUN720942:FUN720947 GEJ720942:GEJ720947 GOF720942:GOF720947 GYB720942:GYB720947 HHX720942:HHX720947 HRT720942:HRT720947 IBP720942:IBP720947 ILL720942:ILL720947 IVH720942:IVH720947 JFD720942:JFD720947 JOZ720942:JOZ720947 JYV720942:JYV720947 KIR720942:KIR720947 KSN720942:KSN720947 LCJ720942:LCJ720947 LMF720942:LMF720947 LWB720942:LWB720947 MFX720942:MFX720947 MPT720942:MPT720947 MZP720942:MZP720947 NJL720942:NJL720947 NTH720942:NTH720947 ODD720942:ODD720947 OMZ720942:OMZ720947 OWV720942:OWV720947 PGR720942:PGR720947 PQN720942:PQN720947 QAJ720942:QAJ720947 QKF720942:QKF720947 QUB720942:QUB720947 RDX720942:RDX720947 RNT720942:RNT720947 RXP720942:RXP720947 SHL720942:SHL720947 SRH720942:SRH720947 TBD720942:TBD720947 TKZ720942:TKZ720947 TUV720942:TUV720947 UER720942:UER720947 UON720942:UON720947 UYJ720942:UYJ720947 VIF720942:VIF720947 VSB720942:VSB720947 WBX720942:WBX720947 WLT720942:WLT720947 WVP720942:WVP720947 H786478:H786483 JD786478:JD786483 SZ786478:SZ786483 ACV786478:ACV786483 AMR786478:AMR786483 AWN786478:AWN786483 BGJ786478:BGJ786483 BQF786478:BQF786483 CAB786478:CAB786483 CJX786478:CJX786483 CTT786478:CTT786483 DDP786478:DDP786483 DNL786478:DNL786483 DXH786478:DXH786483 EHD786478:EHD786483 EQZ786478:EQZ786483 FAV786478:FAV786483 FKR786478:FKR786483 FUN786478:FUN786483 GEJ786478:GEJ786483 GOF786478:GOF786483 GYB786478:GYB786483 HHX786478:HHX786483 HRT786478:HRT786483 IBP786478:IBP786483 ILL786478:ILL786483 IVH786478:IVH786483 JFD786478:JFD786483 JOZ786478:JOZ786483 JYV786478:JYV786483 KIR786478:KIR786483 KSN786478:KSN786483 LCJ786478:LCJ786483 LMF786478:LMF786483 LWB786478:LWB786483 MFX786478:MFX786483 MPT786478:MPT786483 MZP786478:MZP786483 NJL786478:NJL786483 NTH786478:NTH786483 ODD786478:ODD786483 OMZ786478:OMZ786483 OWV786478:OWV786483 PGR786478:PGR786483 PQN786478:PQN786483 QAJ786478:QAJ786483 QKF786478:QKF786483 QUB786478:QUB786483 RDX786478:RDX786483 RNT786478:RNT786483 RXP786478:RXP786483 SHL786478:SHL786483 SRH786478:SRH786483 TBD786478:TBD786483 TKZ786478:TKZ786483 TUV786478:TUV786483 UER786478:UER786483 UON786478:UON786483 UYJ786478:UYJ786483 VIF786478:VIF786483 VSB786478:VSB786483 WBX786478:WBX786483 WLT786478:WLT786483 WVP786478:WVP786483 H852014:H852019 JD852014:JD852019 SZ852014:SZ852019 ACV852014:ACV852019 AMR852014:AMR852019 AWN852014:AWN852019 BGJ852014:BGJ852019 BQF852014:BQF852019 CAB852014:CAB852019 CJX852014:CJX852019 CTT852014:CTT852019 DDP852014:DDP852019 DNL852014:DNL852019 DXH852014:DXH852019 EHD852014:EHD852019 EQZ852014:EQZ852019 FAV852014:FAV852019 FKR852014:FKR852019 FUN852014:FUN852019 GEJ852014:GEJ852019 GOF852014:GOF852019 GYB852014:GYB852019 HHX852014:HHX852019 HRT852014:HRT852019 IBP852014:IBP852019 ILL852014:ILL852019 IVH852014:IVH852019 JFD852014:JFD852019 JOZ852014:JOZ852019 JYV852014:JYV852019 KIR852014:KIR852019 KSN852014:KSN852019 LCJ852014:LCJ852019 LMF852014:LMF852019 LWB852014:LWB852019 MFX852014:MFX852019 MPT852014:MPT852019 MZP852014:MZP852019 NJL852014:NJL852019 NTH852014:NTH852019 ODD852014:ODD852019 OMZ852014:OMZ852019 OWV852014:OWV852019 PGR852014:PGR852019 PQN852014:PQN852019 QAJ852014:QAJ852019 QKF852014:QKF852019 QUB852014:QUB852019 RDX852014:RDX852019 RNT852014:RNT852019 RXP852014:RXP852019 SHL852014:SHL852019 SRH852014:SRH852019 TBD852014:TBD852019 TKZ852014:TKZ852019 TUV852014:TUV852019 UER852014:UER852019 UON852014:UON852019 UYJ852014:UYJ852019 VIF852014:VIF852019 VSB852014:VSB852019 WBX852014:WBX852019 WLT852014:WLT852019 WVP852014:WVP852019 H917550:H917555 JD917550:JD917555 SZ917550:SZ917555 ACV917550:ACV917555 AMR917550:AMR917555 AWN917550:AWN917555 BGJ917550:BGJ917555 BQF917550:BQF917555 CAB917550:CAB917555 CJX917550:CJX917555 CTT917550:CTT917555 DDP917550:DDP917555 DNL917550:DNL917555 DXH917550:DXH917555 EHD917550:EHD917555 EQZ917550:EQZ917555 FAV917550:FAV917555 FKR917550:FKR917555 FUN917550:FUN917555 GEJ917550:GEJ917555 GOF917550:GOF917555 GYB917550:GYB917555 HHX917550:HHX917555 HRT917550:HRT917555 IBP917550:IBP917555 ILL917550:ILL917555 IVH917550:IVH917555 JFD917550:JFD917555 JOZ917550:JOZ917555 JYV917550:JYV917555 KIR917550:KIR917555 KSN917550:KSN917555 LCJ917550:LCJ917555 LMF917550:LMF917555 LWB917550:LWB917555 MFX917550:MFX917555 MPT917550:MPT917555 MZP917550:MZP917555 NJL917550:NJL917555 NTH917550:NTH917555 ODD917550:ODD917555 OMZ917550:OMZ917555 OWV917550:OWV917555 PGR917550:PGR917555 PQN917550:PQN917555 QAJ917550:QAJ917555 QKF917550:QKF917555 QUB917550:QUB917555 RDX917550:RDX917555 RNT917550:RNT917555 RXP917550:RXP917555 SHL917550:SHL917555 SRH917550:SRH917555 TBD917550:TBD917555 TKZ917550:TKZ917555 TUV917550:TUV917555 UER917550:UER917555 UON917550:UON917555 UYJ917550:UYJ917555 VIF917550:VIF917555 VSB917550:VSB917555 WBX917550:WBX917555 WLT917550:WLT917555 WVP917550:WVP917555 H983086:H983091 JD983086:JD983091 SZ983086:SZ983091 ACV983086:ACV983091 AMR983086:AMR983091 AWN983086:AWN983091 BGJ983086:BGJ983091 BQF983086:BQF983091 CAB983086:CAB983091 CJX983086:CJX983091 CTT983086:CTT983091 DDP983086:DDP983091 DNL983086:DNL983091 DXH983086:DXH983091 EHD983086:EHD983091 EQZ983086:EQZ983091 FAV983086:FAV983091 FKR983086:FKR983091 FUN983086:FUN983091 GEJ983086:GEJ983091 GOF983086:GOF983091 GYB983086:GYB983091 HHX983086:HHX983091 HRT983086:HRT983091 IBP983086:IBP983091 ILL983086:ILL983091 IVH983086:IVH983091 JFD983086:JFD983091 JOZ983086:JOZ983091 JYV983086:JYV983091 KIR983086:KIR983091 KSN983086:KSN983091 LCJ983086:LCJ983091 LMF983086:LMF983091 LWB983086:LWB983091 MFX983086:MFX983091 MPT983086:MPT983091 MZP983086:MZP983091 NJL983086:NJL983091 NTH983086:NTH983091 ODD983086:ODD983091 OMZ983086:OMZ983091 OWV983086:OWV983091 PGR983086:PGR983091 PQN983086:PQN983091 QAJ983086:QAJ983091 QKF983086:QKF983091 QUB983086:QUB983091 RDX983086:RDX983091 RNT983086:RNT983091 RXP983086:RXP983091 SHL983086:SHL983091 SRH983086:SRH983091 TBD983086:TBD983091 TKZ983086:TKZ983091 TUV983086:TUV983091 UER983086:UER983091 UON983086:UON983091 UYJ983086:UYJ983091 VIF983086:VIF983091 VSB983086:VSB983091 WBX983086:WBX983091 WLT983086:WLT983091 WVP983086:WVP983091 VSB983064:VSB983067 JD37:JD42 SZ37:SZ42 ACV37:ACV42 AMR37:AMR42 AWN37:AWN42 BGJ37:BGJ42 BQF37:BQF42 CAB37:CAB42 CJX37:CJX42 CTT37:CTT42 DDP37:DDP42 DNL37:DNL42 DXH37:DXH42 EHD37:EHD42 EQZ37:EQZ42 FAV37:FAV42 FKR37:FKR42 FUN37:FUN42 GEJ37:GEJ42 GOF37:GOF42 GYB37:GYB42 HHX37:HHX42 HRT37:HRT42 IBP37:IBP42 ILL37:ILL42 IVH37:IVH42 JFD37:JFD42 JOZ37:JOZ42 JYV37:JYV42 KIR37:KIR42 KSN37:KSN42 LCJ37:LCJ42 LMF37:LMF42 LWB37:LWB42 MFX37:MFX42 MPT37:MPT42 MZP37:MZP42 NJL37:NJL42 NTH37:NTH42 ODD37:ODD42 OMZ37:OMZ42 OWV37:OWV42 PGR37:PGR42 PQN37:PQN42 QAJ37:QAJ42 QKF37:QKF42 QUB37:QUB42 RDX37:RDX42 RNT37:RNT42 RXP37:RXP42 SHL37:SHL42 SRH37:SRH42 TBD37:TBD42 TKZ37:TKZ42 TUV37:TUV42 UER37:UER42 UON37:UON42 UYJ37:UYJ42 VIF37:VIF42 VSB37:VSB42 WBX37:WBX42 WLT37:WLT42 WVP37:WVP42 H65573:H65578 JD65573:JD65578 SZ65573:SZ65578 ACV65573:ACV65578 AMR65573:AMR65578 AWN65573:AWN65578 BGJ65573:BGJ65578 BQF65573:BQF65578 CAB65573:CAB65578 CJX65573:CJX65578 CTT65573:CTT65578 DDP65573:DDP65578 DNL65573:DNL65578 DXH65573:DXH65578 EHD65573:EHD65578 EQZ65573:EQZ65578 FAV65573:FAV65578 FKR65573:FKR65578 FUN65573:FUN65578 GEJ65573:GEJ65578 GOF65573:GOF65578 GYB65573:GYB65578 HHX65573:HHX65578 HRT65573:HRT65578 IBP65573:IBP65578 ILL65573:ILL65578 IVH65573:IVH65578 JFD65573:JFD65578 JOZ65573:JOZ65578 JYV65573:JYV65578 KIR65573:KIR65578 KSN65573:KSN65578 LCJ65573:LCJ65578 LMF65573:LMF65578 LWB65573:LWB65578 MFX65573:MFX65578 MPT65573:MPT65578 MZP65573:MZP65578 NJL65573:NJL65578 NTH65573:NTH65578 ODD65573:ODD65578 OMZ65573:OMZ65578 OWV65573:OWV65578 PGR65573:PGR65578 PQN65573:PQN65578 QAJ65573:QAJ65578 QKF65573:QKF65578 QUB65573:QUB65578 RDX65573:RDX65578 RNT65573:RNT65578 RXP65573:RXP65578 SHL65573:SHL65578 SRH65573:SRH65578 TBD65573:TBD65578 TKZ65573:TKZ65578 TUV65573:TUV65578 UER65573:UER65578 UON65573:UON65578 UYJ65573:UYJ65578 VIF65573:VIF65578 VSB65573:VSB65578 WBX65573:WBX65578 WLT65573:WLT65578 WVP65573:WVP65578 H131109:H131114 JD131109:JD131114 SZ131109:SZ131114 ACV131109:ACV131114 AMR131109:AMR131114 AWN131109:AWN131114 BGJ131109:BGJ131114 BQF131109:BQF131114 CAB131109:CAB131114 CJX131109:CJX131114 CTT131109:CTT131114 DDP131109:DDP131114 DNL131109:DNL131114 DXH131109:DXH131114 EHD131109:EHD131114 EQZ131109:EQZ131114 FAV131109:FAV131114 FKR131109:FKR131114 FUN131109:FUN131114 GEJ131109:GEJ131114 GOF131109:GOF131114 GYB131109:GYB131114 HHX131109:HHX131114 HRT131109:HRT131114 IBP131109:IBP131114 ILL131109:ILL131114 IVH131109:IVH131114 JFD131109:JFD131114 JOZ131109:JOZ131114 JYV131109:JYV131114 KIR131109:KIR131114 KSN131109:KSN131114 LCJ131109:LCJ131114 LMF131109:LMF131114 LWB131109:LWB131114 MFX131109:MFX131114 MPT131109:MPT131114 MZP131109:MZP131114 NJL131109:NJL131114 NTH131109:NTH131114 ODD131109:ODD131114 OMZ131109:OMZ131114 OWV131109:OWV131114 PGR131109:PGR131114 PQN131109:PQN131114 QAJ131109:QAJ131114 QKF131109:QKF131114 QUB131109:QUB131114 RDX131109:RDX131114 RNT131109:RNT131114 RXP131109:RXP131114 SHL131109:SHL131114 SRH131109:SRH131114 TBD131109:TBD131114 TKZ131109:TKZ131114 TUV131109:TUV131114 UER131109:UER131114 UON131109:UON131114 UYJ131109:UYJ131114 VIF131109:VIF131114 VSB131109:VSB131114 WBX131109:WBX131114 WLT131109:WLT131114 WVP131109:WVP131114 H196645:H196650 JD196645:JD196650 SZ196645:SZ196650 ACV196645:ACV196650 AMR196645:AMR196650 AWN196645:AWN196650 BGJ196645:BGJ196650 BQF196645:BQF196650 CAB196645:CAB196650 CJX196645:CJX196650 CTT196645:CTT196650 DDP196645:DDP196650 DNL196645:DNL196650 DXH196645:DXH196650 EHD196645:EHD196650 EQZ196645:EQZ196650 FAV196645:FAV196650 FKR196645:FKR196650 FUN196645:FUN196650 GEJ196645:GEJ196650 GOF196645:GOF196650 GYB196645:GYB196650 HHX196645:HHX196650 HRT196645:HRT196650 IBP196645:IBP196650 ILL196645:ILL196650 IVH196645:IVH196650 JFD196645:JFD196650 JOZ196645:JOZ196650 JYV196645:JYV196650 KIR196645:KIR196650 KSN196645:KSN196650 LCJ196645:LCJ196650 LMF196645:LMF196650 LWB196645:LWB196650 MFX196645:MFX196650 MPT196645:MPT196650 MZP196645:MZP196650 NJL196645:NJL196650 NTH196645:NTH196650 ODD196645:ODD196650 OMZ196645:OMZ196650 OWV196645:OWV196650 PGR196645:PGR196650 PQN196645:PQN196650 QAJ196645:QAJ196650 QKF196645:QKF196650 QUB196645:QUB196650 RDX196645:RDX196650 RNT196645:RNT196650 RXP196645:RXP196650 SHL196645:SHL196650 SRH196645:SRH196650 TBD196645:TBD196650 TKZ196645:TKZ196650 TUV196645:TUV196650 UER196645:UER196650 UON196645:UON196650 UYJ196645:UYJ196650 VIF196645:VIF196650 VSB196645:VSB196650 WBX196645:WBX196650 WLT196645:WLT196650 WVP196645:WVP196650 H262181:H262186 JD262181:JD262186 SZ262181:SZ262186 ACV262181:ACV262186 AMR262181:AMR262186 AWN262181:AWN262186 BGJ262181:BGJ262186 BQF262181:BQF262186 CAB262181:CAB262186 CJX262181:CJX262186 CTT262181:CTT262186 DDP262181:DDP262186 DNL262181:DNL262186 DXH262181:DXH262186 EHD262181:EHD262186 EQZ262181:EQZ262186 FAV262181:FAV262186 FKR262181:FKR262186 FUN262181:FUN262186 GEJ262181:GEJ262186 GOF262181:GOF262186 GYB262181:GYB262186 HHX262181:HHX262186 HRT262181:HRT262186 IBP262181:IBP262186 ILL262181:ILL262186 IVH262181:IVH262186 JFD262181:JFD262186 JOZ262181:JOZ262186 JYV262181:JYV262186 KIR262181:KIR262186 KSN262181:KSN262186 LCJ262181:LCJ262186 LMF262181:LMF262186 LWB262181:LWB262186 MFX262181:MFX262186 MPT262181:MPT262186 MZP262181:MZP262186 NJL262181:NJL262186 NTH262181:NTH262186 ODD262181:ODD262186 OMZ262181:OMZ262186 OWV262181:OWV262186 PGR262181:PGR262186 PQN262181:PQN262186 QAJ262181:QAJ262186 QKF262181:QKF262186 QUB262181:QUB262186 RDX262181:RDX262186 RNT262181:RNT262186 RXP262181:RXP262186 SHL262181:SHL262186 SRH262181:SRH262186 TBD262181:TBD262186 TKZ262181:TKZ262186 TUV262181:TUV262186 UER262181:UER262186 UON262181:UON262186 UYJ262181:UYJ262186 VIF262181:VIF262186 VSB262181:VSB262186 WBX262181:WBX262186 WLT262181:WLT262186 WVP262181:WVP262186 H327717:H327722 JD327717:JD327722 SZ327717:SZ327722 ACV327717:ACV327722 AMR327717:AMR327722 AWN327717:AWN327722 BGJ327717:BGJ327722 BQF327717:BQF327722 CAB327717:CAB327722 CJX327717:CJX327722 CTT327717:CTT327722 DDP327717:DDP327722 DNL327717:DNL327722 DXH327717:DXH327722 EHD327717:EHD327722 EQZ327717:EQZ327722 FAV327717:FAV327722 FKR327717:FKR327722 FUN327717:FUN327722 GEJ327717:GEJ327722 GOF327717:GOF327722 GYB327717:GYB327722 HHX327717:HHX327722 HRT327717:HRT327722 IBP327717:IBP327722 ILL327717:ILL327722 IVH327717:IVH327722 JFD327717:JFD327722 JOZ327717:JOZ327722 JYV327717:JYV327722 KIR327717:KIR327722 KSN327717:KSN327722 LCJ327717:LCJ327722 LMF327717:LMF327722 LWB327717:LWB327722 MFX327717:MFX327722 MPT327717:MPT327722 MZP327717:MZP327722 NJL327717:NJL327722 NTH327717:NTH327722 ODD327717:ODD327722 OMZ327717:OMZ327722 OWV327717:OWV327722 PGR327717:PGR327722 PQN327717:PQN327722 QAJ327717:QAJ327722 QKF327717:QKF327722 QUB327717:QUB327722 RDX327717:RDX327722 RNT327717:RNT327722 RXP327717:RXP327722 SHL327717:SHL327722 SRH327717:SRH327722 TBD327717:TBD327722 TKZ327717:TKZ327722 TUV327717:TUV327722 UER327717:UER327722 UON327717:UON327722 UYJ327717:UYJ327722 VIF327717:VIF327722 VSB327717:VSB327722 WBX327717:WBX327722 WLT327717:WLT327722 WVP327717:WVP327722 H393253:H393258 JD393253:JD393258 SZ393253:SZ393258 ACV393253:ACV393258 AMR393253:AMR393258 AWN393253:AWN393258 BGJ393253:BGJ393258 BQF393253:BQF393258 CAB393253:CAB393258 CJX393253:CJX393258 CTT393253:CTT393258 DDP393253:DDP393258 DNL393253:DNL393258 DXH393253:DXH393258 EHD393253:EHD393258 EQZ393253:EQZ393258 FAV393253:FAV393258 FKR393253:FKR393258 FUN393253:FUN393258 GEJ393253:GEJ393258 GOF393253:GOF393258 GYB393253:GYB393258 HHX393253:HHX393258 HRT393253:HRT393258 IBP393253:IBP393258 ILL393253:ILL393258 IVH393253:IVH393258 JFD393253:JFD393258 JOZ393253:JOZ393258 JYV393253:JYV393258 KIR393253:KIR393258 KSN393253:KSN393258 LCJ393253:LCJ393258 LMF393253:LMF393258 LWB393253:LWB393258 MFX393253:MFX393258 MPT393253:MPT393258 MZP393253:MZP393258 NJL393253:NJL393258 NTH393253:NTH393258 ODD393253:ODD393258 OMZ393253:OMZ393258 OWV393253:OWV393258 PGR393253:PGR393258 PQN393253:PQN393258 QAJ393253:QAJ393258 QKF393253:QKF393258 QUB393253:QUB393258 RDX393253:RDX393258 RNT393253:RNT393258 RXP393253:RXP393258 SHL393253:SHL393258 SRH393253:SRH393258 TBD393253:TBD393258 TKZ393253:TKZ393258 TUV393253:TUV393258 UER393253:UER393258 UON393253:UON393258 UYJ393253:UYJ393258 VIF393253:VIF393258 VSB393253:VSB393258 WBX393253:WBX393258 WLT393253:WLT393258 WVP393253:WVP393258 H458789:H458794 JD458789:JD458794 SZ458789:SZ458794 ACV458789:ACV458794 AMR458789:AMR458794 AWN458789:AWN458794 BGJ458789:BGJ458794 BQF458789:BQF458794 CAB458789:CAB458794 CJX458789:CJX458794 CTT458789:CTT458794 DDP458789:DDP458794 DNL458789:DNL458794 DXH458789:DXH458794 EHD458789:EHD458794 EQZ458789:EQZ458794 FAV458789:FAV458794 FKR458789:FKR458794 FUN458789:FUN458794 GEJ458789:GEJ458794 GOF458789:GOF458794 GYB458789:GYB458794 HHX458789:HHX458794 HRT458789:HRT458794 IBP458789:IBP458794 ILL458789:ILL458794 IVH458789:IVH458794 JFD458789:JFD458794 JOZ458789:JOZ458794 JYV458789:JYV458794 KIR458789:KIR458794 KSN458789:KSN458794 LCJ458789:LCJ458794 LMF458789:LMF458794 LWB458789:LWB458794 MFX458789:MFX458794 MPT458789:MPT458794 MZP458789:MZP458794 NJL458789:NJL458794 NTH458789:NTH458794 ODD458789:ODD458794 OMZ458789:OMZ458794 OWV458789:OWV458794 PGR458789:PGR458794 PQN458789:PQN458794 QAJ458789:QAJ458794 QKF458789:QKF458794 QUB458789:QUB458794 RDX458789:RDX458794 RNT458789:RNT458794 RXP458789:RXP458794 SHL458789:SHL458794 SRH458789:SRH458794 TBD458789:TBD458794 TKZ458789:TKZ458794 TUV458789:TUV458794 UER458789:UER458794 UON458789:UON458794 UYJ458789:UYJ458794 VIF458789:VIF458794 VSB458789:VSB458794 WBX458789:WBX458794 WLT458789:WLT458794 WVP458789:WVP458794 H524325:H524330 JD524325:JD524330 SZ524325:SZ524330 ACV524325:ACV524330 AMR524325:AMR524330 AWN524325:AWN524330 BGJ524325:BGJ524330 BQF524325:BQF524330 CAB524325:CAB524330 CJX524325:CJX524330 CTT524325:CTT524330 DDP524325:DDP524330 DNL524325:DNL524330 DXH524325:DXH524330 EHD524325:EHD524330 EQZ524325:EQZ524330 FAV524325:FAV524330 FKR524325:FKR524330 FUN524325:FUN524330 GEJ524325:GEJ524330 GOF524325:GOF524330 GYB524325:GYB524330 HHX524325:HHX524330 HRT524325:HRT524330 IBP524325:IBP524330 ILL524325:ILL524330 IVH524325:IVH524330 JFD524325:JFD524330 JOZ524325:JOZ524330 JYV524325:JYV524330 KIR524325:KIR524330 KSN524325:KSN524330 LCJ524325:LCJ524330 LMF524325:LMF524330 LWB524325:LWB524330 MFX524325:MFX524330 MPT524325:MPT524330 MZP524325:MZP524330 NJL524325:NJL524330 NTH524325:NTH524330 ODD524325:ODD524330 OMZ524325:OMZ524330 OWV524325:OWV524330 PGR524325:PGR524330 PQN524325:PQN524330 QAJ524325:QAJ524330 QKF524325:QKF524330 QUB524325:QUB524330 RDX524325:RDX524330 RNT524325:RNT524330 RXP524325:RXP524330 SHL524325:SHL524330 SRH524325:SRH524330 TBD524325:TBD524330 TKZ524325:TKZ524330 TUV524325:TUV524330 UER524325:UER524330 UON524325:UON524330 UYJ524325:UYJ524330 VIF524325:VIF524330 VSB524325:VSB524330 WBX524325:WBX524330 WLT524325:WLT524330 WVP524325:WVP524330 H589861:H589866 JD589861:JD589866 SZ589861:SZ589866 ACV589861:ACV589866 AMR589861:AMR589866 AWN589861:AWN589866 BGJ589861:BGJ589866 BQF589861:BQF589866 CAB589861:CAB589866 CJX589861:CJX589866 CTT589861:CTT589866 DDP589861:DDP589866 DNL589861:DNL589866 DXH589861:DXH589866 EHD589861:EHD589866 EQZ589861:EQZ589866 FAV589861:FAV589866 FKR589861:FKR589866 FUN589861:FUN589866 GEJ589861:GEJ589866 GOF589861:GOF589866 GYB589861:GYB589866 HHX589861:HHX589866 HRT589861:HRT589866 IBP589861:IBP589866 ILL589861:ILL589866 IVH589861:IVH589866 JFD589861:JFD589866 JOZ589861:JOZ589866 JYV589861:JYV589866 KIR589861:KIR589866 KSN589861:KSN589866 LCJ589861:LCJ589866 LMF589861:LMF589866 LWB589861:LWB589866 MFX589861:MFX589866 MPT589861:MPT589866 MZP589861:MZP589866 NJL589861:NJL589866 NTH589861:NTH589866 ODD589861:ODD589866 OMZ589861:OMZ589866 OWV589861:OWV589866 PGR589861:PGR589866 PQN589861:PQN589866 QAJ589861:QAJ589866 QKF589861:QKF589866 QUB589861:QUB589866 RDX589861:RDX589866 RNT589861:RNT589866 RXP589861:RXP589866 SHL589861:SHL589866 SRH589861:SRH589866 TBD589861:TBD589866 TKZ589861:TKZ589866 TUV589861:TUV589866 UER589861:UER589866 UON589861:UON589866 UYJ589861:UYJ589866 VIF589861:VIF589866 VSB589861:VSB589866 WBX589861:WBX589866 WLT589861:WLT589866 WVP589861:WVP589866 H655397:H655402 JD655397:JD655402 SZ655397:SZ655402 ACV655397:ACV655402 AMR655397:AMR655402 AWN655397:AWN655402 BGJ655397:BGJ655402 BQF655397:BQF655402 CAB655397:CAB655402 CJX655397:CJX655402 CTT655397:CTT655402 DDP655397:DDP655402 DNL655397:DNL655402 DXH655397:DXH655402 EHD655397:EHD655402 EQZ655397:EQZ655402 FAV655397:FAV655402 FKR655397:FKR655402 FUN655397:FUN655402 GEJ655397:GEJ655402 GOF655397:GOF655402 GYB655397:GYB655402 HHX655397:HHX655402 HRT655397:HRT655402 IBP655397:IBP655402 ILL655397:ILL655402 IVH655397:IVH655402 JFD655397:JFD655402 JOZ655397:JOZ655402 JYV655397:JYV655402 KIR655397:KIR655402 KSN655397:KSN655402 LCJ655397:LCJ655402 LMF655397:LMF655402 LWB655397:LWB655402 MFX655397:MFX655402 MPT655397:MPT655402 MZP655397:MZP655402 NJL655397:NJL655402 NTH655397:NTH655402 ODD655397:ODD655402 OMZ655397:OMZ655402 OWV655397:OWV655402 PGR655397:PGR655402 PQN655397:PQN655402 QAJ655397:QAJ655402 QKF655397:QKF655402 QUB655397:QUB655402 RDX655397:RDX655402 RNT655397:RNT655402 RXP655397:RXP655402 SHL655397:SHL655402 SRH655397:SRH655402 TBD655397:TBD655402 TKZ655397:TKZ655402 TUV655397:TUV655402 UER655397:UER655402 UON655397:UON655402 UYJ655397:UYJ655402 VIF655397:VIF655402 VSB655397:VSB655402 WBX655397:WBX655402 WLT655397:WLT655402 WVP655397:WVP655402 H720933:H720938 JD720933:JD720938 SZ720933:SZ720938 ACV720933:ACV720938 AMR720933:AMR720938 AWN720933:AWN720938 BGJ720933:BGJ720938 BQF720933:BQF720938 CAB720933:CAB720938 CJX720933:CJX720938 CTT720933:CTT720938 DDP720933:DDP720938 DNL720933:DNL720938 DXH720933:DXH720938 EHD720933:EHD720938 EQZ720933:EQZ720938 FAV720933:FAV720938 FKR720933:FKR720938 FUN720933:FUN720938 GEJ720933:GEJ720938 GOF720933:GOF720938 GYB720933:GYB720938 HHX720933:HHX720938 HRT720933:HRT720938 IBP720933:IBP720938 ILL720933:ILL720938 IVH720933:IVH720938 JFD720933:JFD720938 JOZ720933:JOZ720938 JYV720933:JYV720938 KIR720933:KIR720938 KSN720933:KSN720938 LCJ720933:LCJ720938 LMF720933:LMF720938 LWB720933:LWB720938 MFX720933:MFX720938 MPT720933:MPT720938 MZP720933:MZP720938 NJL720933:NJL720938 NTH720933:NTH720938 ODD720933:ODD720938 OMZ720933:OMZ720938 OWV720933:OWV720938 PGR720933:PGR720938 PQN720933:PQN720938 QAJ720933:QAJ720938 QKF720933:QKF720938 QUB720933:QUB720938 RDX720933:RDX720938 RNT720933:RNT720938 RXP720933:RXP720938 SHL720933:SHL720938 SRH720933:SRH720938 TBD720933:TBD720938 TKZ720933:TKZ720938 TUV720933:TUV720938 UER720933:UER720938 UON720933:UON720938 UYJ720933:UYJ720938 VIF720933:VIF720938 VSB720933:VSB720938 WBX720933:WBX720938 WLT720933:WLT720938 WVP720933:WVP720938 H786469:H786474 JD786469:JD786474 SZ786469:SZ786474 ACV786469:ACV786474 AMR786469:AMR786474 AWN786469:AWN786474 BGJ786469:BGJ786474 BQF786469:BQF786474 CAB786469:CAB786474 CJX786469:CJX786474 CTT786469:CTT786474 DDP786469:DDP786474 DNL786469:DNL786474 DXH786469:DXH786474 EHD786469:EHD786474 EQZ786469:EQZ786474 FAV786469:FAV786474 FKR786469:FKR786474 FUN786469:FUN786474 GEJ786469:GEJ786474 GOF786469:GOF786474 GYB786469:GYB786474 HHX786469:HHX786474 HRT786469:HRT786474 IBP786469:IBP786474 ILL786469:ILL786474 IVH786469:IVH786474 JFD786469:JFD786474 JOZ786469:JOZ786474 JYV786469:JYV786474 KIR786469:KIR786474 KSN786469:KSN786474 LCJ786469:LCJ786474 LMF786469:LMF786474 LWB786469:LWB786474 MFX786469:MFX786474 MPT786469:MPT786474 MZP786469:MZP786474 NJL786469:NJL786474 NTH786469:NTH786474 ODD786469:ODD786474 OMZ786469:OMZ786474 OWV786469:OWV786474 PGR786469:PGR786474 PQN786469:PQN786474 QAJ786469:QAJ786474 QKF786469:QKF786474 QUB786469:QUB786474 RDX786469:RDX786474 RNT786469:RNT786474 RXP786469:RXP786474 SHL786469:SHL786474 SRH786469:SRH786474 TBD786469:TBD786474 TKZ786469:TKZ786474 TUV786469:TUV786474 UER786469:UER786474 UON786469:UON786474 UYJ786469:UYJ786474 VIF786469:VIF786474 VSB786469:VSB786474 WBX786469:WBX786474 WLT786469:WLT786474 WVP786469:WVP786474 H852005:H852010 JD852005:JD852010 SZ852005:SZ852010 ACV852005:ACV852010 AMR852005:AMR852010 AWN852005:AWN852010 BGJ852005:BGJ852010 BQF852005:BQF852010 CAB852005:CAB852010 CJX852005:CJX852010 CTT852005:CTT852010 DDP852005:DDP852010 DNL852005:DNL852010 DXH852005:DXH852010 EHD852005:EHD852010 EQZ852005:EQZ852010 FAV852005:FAV852010 FKR852005:FKR852010 FUN852005:FUN852010 GEJ852005:GEJ852010 GOF852005:GOF852010 GYB852005:GYB852010 HHX852005:HHX852010 HRT852005:HRT852010 IBP852005:IBP852010 ILL852005:ILL852010 IVH852005:IVH852010 JFD852005:JFD852010 JOZ852005:JOZ852010 JYV852005:JYV852010 KIR852005:KIR852010 KSN852005:KSN852010 LCJ852005:LCJ852010 LMF852005:LMF852010 LWB852005:LWB852010 MFX852005:MFX852010 MPT852005:MPT852010 MZP852005:MZP852010 NJL852005:NJL852010 NTH852005:NTH852010 ODD852005:ODD852010 OMZ852005:OMZ852010 OWV852005:OWV852010 PGR852005:PGR852010 PQN852005:PQN852010 QAJ852005:QAJ852010 QKF852005:QKF852010 QUB852005:QUB852010 RDX852005:RDX852010 RNT852005:RNT852010 RXP852005:RXP852010 SHL852005:SHL852010 SRH852005:SRH852010 TBD852005:TBD852010 TKZ852005:TKZ852010 TUV852005:TUV852010 UER852005:UER852010 UON852005:UON852010 UYJ852005:UYJ852010 VIF852005:VIF852010 VSB852005:VSB852010 WBX852005:WBX852010 WLT852005:WLT852010 WVP852005:WVP852010 H917541:H917546 JD917541:JD917546 SZ917541:SZ917546 ACV917541:ACV917546 AMR917541:AMR917546 AWN917541:AWN917546 BGJ917541:BGJ917546 BQF917541:BQF917546 CAB917541:CAB917546 CJX917541:CJX917546 CTT917541:CTT917546 DDP917541:DDP917546 DNL917541:DNL917546 DXH917541:DXH917546 EHD917541:EHD917546 EQZ917541:EQZ917546 FAV917541:FAV917546 FKR917541:FKR917546 FUN917541:FUN917546 GEJ917541:GEJ917546 GOF917541:GOF917546 GYB917541:GYB917546 HHX917541:HHX917546 HRT917541:HRT917546 IBP917541:IBP917546 ILL917541:ILL917546 IVH917541:IVH917546 JFD917541:JFD917546 JOZ917541:JOZ917546 JYV917541:JYV917546 KIR917541:KIR917546 KSN917541:KSN917546 LCJ917541:LCJ917546 LMF917541:LMF917546 LWB917541:LWB917546 MFX917541:MFX917546 MPT917541:MPT917546 MZP917541:MZP917546 NJL917541:NJL917546 NTH917541:NTH917546 ODD917541:ODD917546 OMZ917541:OMZ917546 OWV917541:OWV917546 PGR917541:PGR917546 PQN917541:PQN917546 QAJ917541:QAJ917546 QKF917541:QKF917546 QUB917541:QUB917546 RDX917541:RDX917546 RNT917541:RNT917546 RXP917541:RXP917546 SHL917541:SHL917546 SRH917541:SRH917546 TBD917541:TBD917546 TKZ917541:TKZ917546 TUV917541:TUV917546 UER917541:UER917546 UON917541:UON917546 UYJ917541:UYJ917546 VIF917541:VIF917546 VSB917541:VSB917546 WBX917541:WBX917546 WLT917541:WLT917546 WVP917541:WVP917546 H983077:H983082 JD983077:JD983082 SZ983077:SZ983082 ACV983077:ACV983082 AMR983077:AMR983082 AWN983077:AWN983082 BGJ983077:BGJ983082 BQF983077:BQF983082 CAB983077:CAB983082 CJX983077:CJX983082 CTT983077:CTT983082 DDP983077:DDP983082 DNL983077:DNL983082 DXH983077:DXH983082 EHD983077:EHD983082 EQZ983077:EQZ983082 FAV983077:FAV983082 FKR983077:FKR983082 FUN983077:FUN983082 GEJ983077:GEJ983082 GOF983077:GOF983082 GYB983077:GYB983082 HHX983077:HHX983082 HRT983077:HRT983082 IBP983077:IBP983082 ILL983077:ILL983082 IVH983077:IVH983082 JFD983077:JFD983082 JOZ983077:JOZ983082 JYV983077:JYV983082 KIR983077:KIR983082 KSN983077:KSN983082 LCJ983077:LCJ983082 LMF983077:LMF983082 LWB983077:LWB983082 MFX983077:MFX983082 MPT983077:MPT983082 MZP983077:MZP983082 NJL983077:NJL983082 NTH983077:NTH983082 ODD983077:ODD983082 OMZ983077:OMZ983082 OWV983077:OWV983082 PGR983077:PGR983082 PQN983077:PQN983082 QAJ983077:QAJ983082 QKF983077:QKF983082 QUB983077:QUB983082 RDX983077:RDX983082 RNT983077:RNT983082 RXP983077:RXP983082 SHL983077:SHL983082 SRH983077:SRH983082 TBD983077:TBD983082 TKZ983077:TKZ983082 TUV983077:TUV983082 UER983077:UER983082 UON983077:UON983082 UYJ983077:UYJ983082 VIF983077:VIF983082 VSB983077:VSB983082 WBX983077:WBX983082 WLT983077:WLT983082 WVP983077:WVP983082 WLT983064:WLT98306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60:H65563 JD65560:JD65563 SZ65560:SZ65563 ACV65560:ACV65563 AMR65560:AMR65563 AWN65560:AWN65563 BGJ65560:BGJ65563 BQF65560:BQF65563 CAB65560:CAB65563 CJX65560:CJX65563 CTT65560:CTT65563 DDP65560:DDP65563 DNL65560:DNL65563 DXH65560:DXH65563 EHD65560:EHD65563 EQZ65560:EQZ65563 FAV65560:FAV65563 FKR65560:FKR65563 FUN65560:FUN65563 GEJ65560:GEJ65563 GOF65560:GOF65563 GYB65560:GYB65563 HHX65560:HHX65563 HRT65560:HRT65563 IBP65560:IBP65563 ILL65560:ILL65563 IVH65560:IVH65563 JFD65560:JFD65563 JOZ65560:JOZ65563 JYV65560:JYV65563 KIR65560:KIR65563 KSN65560:KSN65563 LCJ65560:LCJ65563 LMF65560:LMF65563 LWB65560:LWB65563 MFX65560:MFX65563 MPT65560:MPT65563 MZP65560:MZP65563 NJL65560:NJL65563 NTH65560:NTH65563 ODD65560:ODD65563 OMZ65560:OMZ65563 OWV65560:OWV65563 PGR65560:PGR65563 PQN65560:PQN65563 QAJ65560:QAJ65563 QKF65560:QKF65563 QUB65560:QUB65563 RDX65560:RDX65563 RNT65560:RNT65563 RXP65560:RXP65563 SHL65560:SHL65563 SRH65560:SRH65563 TBD65560:TBD65563 TKZ65560:TKZ65563 TUV65560:TUV65563 UER65560:UER65563 UON65560:UON65563 UYJ65560:UYJ65563 VIF65560:VIF65563 VSB65560:VSB65563 WBX65560:WBX65563 WLT65560:WLT65563 WVP65560:WVP65563 H131096:H131099 JD131096:JD131099 SZ131096:SZ131099 ACV131096:ACV131099 AMR131096:AMR131099 AWN131096:AWN131099 BGJ131096:BGJ131099 BQF131096:BQF131099 CAB131096:CAB131099 CJX131096:CJX131099 CTT131096:CTT131099 DDP131096:DDP131099 DNL131096:DNL131099 DXH131096:DXH131099 EHD131096:EHD131099 EQZ131096:EQZ131099 FAV131096:FAV131099 FKR131096:FKR131099 FUN131096:FUN131099 GEJ131096:GEJ131099 GOF131096:GOF131099 GYB131096:GYB131099 HHX131096:HHX131099 HRT131096:HRT131099 IBP131096:IBP131099 ILL131096:ILL131099 IVH131096:IVH131099 JFD131096:JFD131099 JOZ131096:JOZ131099 JYV131096:JYV131099 KIR131096:KIR131099 KSN131096:KSN131099 LCJ131096:LCJ131099 LMF131096:LMF131099 LWB131096:LWB131099 MFX131096:MFX131099 MPT131096:MPT131099 MZP131096:MZP131099 NJL131096:NJL131099 NTH131096:NTH131099 ODD131096:ODD131099 OMZ131096:OMZ131099 OWV131096:OWV131099 PGR131096:PGR131099 PQN131096:PQN131099 QAJ131096:QAJ131099 QKF131096:QKF131099 QUB131096:QUB131099 RDX131096:RDX131099 RNT131096:RNT131099 RXP131096:RXP131099 SHL131096:SHL131099 SRH131096:SRH131099 TBD131096:TBD131099 TKZ131096:TKZ131099 TUV131096:TUV131099 UER131096:UER131099 UON131096:UON131099 UYJ131096:UYJ131099 VIF131096:VIF131099 VSB131096:VSB131099 WBX131096:WBX131099 WLT131096:WLT131099 WVP131096:WVP131099 H196632:H196635 JD196632:JD196635 SZ196632:SZ196635 ACV196632:ACV196635 AMR196632:AMR196635 AWN196632:AWN196635 BGJ196632:BGJ196635 BQF196632:BQF196635 CAB196632:CAB196635 CJX196632:CJX196635 CTT196632:CTT196635 DDP196632:DDP196635 DNL196632:DNL196635 DXH196632:DXH196635 EHD196632:EHD196635 EQZ196632:EQZ196635 FAV196632:FAV196635 FKR196632:FKR196635 FUN196632:FUN196635 GEJ196632:GEJ196635 GOF196632:GOF196635 GYB196632:GYB196635 HHX196632:HHX196635 HRT196632:HRT196635 IBP196632:IBP196635 ILL196632:ILL196635 IVH196632:IVH196635 JFD196632:JFD196635 JOZ196632:JOZ196635 JYV196632:JYV196635 KIR196632:KIR196635 KSN196632:KSN196635 LCJ196632:LCJ196635 LMF196632:LMF196635 LWB196632:LWB196635 MFX196632:MFX196635 MPT196632:MPT196635 MZP196632:MZP196635 NJL196632:NJL196635 NTH196632:NTH196635 ODD196632:ODD196635 OMZ196632:OMZ196635 OWV196632:OWV196635 PGR196632:PGR196635 PQN196632:PQN196635 QAJ196632:QAJ196635 QKF196632:QKF196635 QUB196632:QUB196635 RDX196632:RDX196635 RNT196632:RNT196635 RXP196632:RXP196635 SHL196632:SHL196635 SRH196632:SRH196635 TBD196632:TBD196635 TKZ196632:TKZ196635 TUV196632:TUV196635 UER196632:UER196635 UON196632:UON196635 UYJ196632:UYJ196635 VIF196632:VIF196635 VSB196632:VSB196635 WBX196632:WBX196635 WLT196632:WLT196635 WVP196632:WVP196635 H262168:H262171 JD262168:JD262171 SZ262168:SZ262171 ACV262168:ACV262171 AMR262168:AMR262171 AWN262168:AWN262171 BGJ262168:BGJ262171 BQF262168:BQF262171 CAB262168:CAB262171 CJX262168:CJX262171 CTT262168:CTT262171 DDP262168:DDP262171 DNL262168:DNL262171 DXH262168:DXH262171 EHD262168:EHD262171 EQZ262168:EQZ262171 FAV262168:FAV262171 FKR262168:FKR262171 FUN262168:FUN262171 GEJ262168:GEJ262171 GOF262168:GOF262171 GYB262168:GYB262171 HHX262168:HHX262171 HRT262168:HRT262171 IBP262168:IBP262171 ILL262168:ILL262171 IVH262168:IVH262171 JFD262168:JFD262171 JOZ262168:JOZ262171 JYV262168:JYV262171 KIR262168:KIR262171 KSN262168:KSN262171 LCJ262168:LCJ262171 LMF262168:LMF262171 LWB262168:LWB262171 MFX262168:MFX262171 MPT262168:MPT262171 MZP262168:MZP262171 NJL262168:NJL262171 NTH262168:NTH262171 ODD262168:ODD262171 OMZ262168:OMZ262171 OWV262168:OWV262171 PGR262168:PGR262171 PQN262168:PQN262171 QAJ262168:QAJ262171 QKF262168:QKF262171 QUB262168:QUB262171 RDX262168:RDX262171 RNT262168:RNT262171 RXP262168:RXP262171 SHL262168:SHL262171 SRH262168:SRH262171 TBD262168:TBD262171 TKZ262168:TKZ262171 TUV262168:TUV262171 UER262168:UER262171 UON262168:UON262171 UYJ262168:UYJ262171 VIF262168:VIF262171 VSB262168:VSB262171 WBX262168:WBX262171 WLT262168:WLT262171 WVP262168:WVP262171 H327704:H327707 JD327704:JD327707 SZ327704:SZ327707 ACV327704:ACV327707 AMR327704:AMR327707 AWN327704:AWN327707 BGJ327704:BGJ327707 BQF327704:BQF327707 CAB327704:CAB327707 CJX327704:CJX327707 CTT327704:CTT327707 DDP327704:DDP327707 DNL327704:DNL327707 DXH327704:DXH327707 EHD327704:EHD327707 EQZ327704:EQZ327707 FAV327704:FAV327707 FKR327704:FKR327707 FUN327704:FUN327707 GEJ327704:GEJ327707 GOF327704:GOF327707 GYB327704:GYB327707 HHX327704:HHX327707 HRT327704:HRT327707 IBP327704:IBP327707 ILL327704:ILL327707 IVH327704:IVH327707 JFD327704:JFD327707 JOZ327704:JOZ327707 JYV327704:JYV327707 KIR327704:KIR327707 KSN327704:KSN327707 LCJ327704:LCJ327707 LMF327704:LMF327707 LWB327704:LWB327707 MFX327704:MFX327707 MPT327704:MPT327707 MZP327704:MZP327707 NJL327704:NJL327707 NTH327704:NTH327707 ODD327704:ODD327707 OMZ327704:OMZ327707 OWV327704:OWV327707 PGR327704:PGR327707 PQN327704:PQN327707 QAJ327704:QAJ327707 QKF327704:QKF327707 QUB327704:QUB327707 RDX327704:RDX327707 RNT327704:RNT327707 RXP327704:RXP327707 SHL327704:SHL327707 SRH327704:SRH327707 TBD327704:TBD327707 TKZ327704:TKZ327707 TUV327704:TUV327707 UER327704:UER327707 UON327704:UON327707 UYJ327704:UYJ327707 VIF327704:VIF327707 VSB327704:VSB327707 WBX327704:WBX327707 WLT327704:WLT327707 WVP327704:WVP327707 H393240:H393243 JD393240:JD393243 SZ393240:SZ393243 ACV393240:ACV393243 AMR393240:AMR393243 AWN393240:AWN393243 BGJ393240:BGJ393243 BQF393240:BQF393243 CAB393240:CAB393243 CJX393240:CJX393243 CTT393240:CTT393243 DDP393240:DDP393243 DNL393240:DNL393243 DXH393240:DXH393243 EHD393240:EHD393243 EQZ393240:EQZ393243 FAV393240:FAV393243 FKR393240:FKR393243 FUN393240:FUN393243 GEJ393240:GEJ393243 GOF393240:GOF393243 GYB393240:GYB393243 HHX393240:HHX393243 HRT393240:HRT393243 IBP393240:IBP393243 ILL393240:ILL393243 IVH393240:IVH393243 JFD393240:JFD393243 JOZ393240:JOZ393243 JYV393240:JYV393243 KIR393240:KIR393243 KSN393240:KSN393243 LCJ393240:LCJ393243 LMF393240:LMF393243 LWB393240:LWB393243 MFX393240:MFX393243 MPT393240:MPT393243 MZP393240:MZP393243 NJL393240:NJL393243 NTH393240:NTH393243 ODD393240:ODD393243 OMZ393240:OMZ393243 OWV393240:OWV393243 PGR393240:PGR393243 PQN393240:PQN393243 QAJ393240:QAJ393243 QKF393240:QKF393243 QUB393240:QUB393243 RDX393240:RDX393243 RNT393240:RNT393243 RXP393240:RXP393243 SHL393240:SHL393243 SRH393240:SRH393243 TBD393240:TBD393243 TKZ393240:TKZ393243 TUV393240:TUV393243 UER393240:UER393243 UON393240:UON393243 UYJ393240:UYJ393243 VIF393240:VIF393243 VSB393240:VSB393243 WBX393240:WBX393243 WLT393240:WLT393243 WVP393240:WVP393243 H458776:H458779 JD458776:JD458779 SZ458776:SZ458779 ACV458776:ACV458779 AMR458776:AMR458779 AWN458776:AWN458779 BGJ458776:BGJ458779 BQF458776:BQF458779 CAB458776:CAB458779 CJX458776:CJX458779 CTT458776:CTT458779 DDP458776:DDP458779 DNL458776:DNL458779 DXH458776:DXH458779 EHD458776:EHD458779 EQZ458776:EQZ458779 FAV458776:FAV458779 FKR458776:FKR458779 FUN458776:FUN458779 GEJ458776:GEJ458779 GOF458776:GOF458779 GYB458776:GYB458779 HHX458776:HHX458779 HRT458776:HRT458779 IBP458776:IBP458779 ILL458776:ILL458779 IVH458776:IVH458779 JFD458776:JFD458779 JOZ458776:JOZ458779 JYV458776:JYV458779 KIR458776:KIR458779 KSN458776:KSN458779 LCJ458776:LCJ458779 LMF458776:LMF458779 LWB458776:LWB458779 MFX458776:MFX458779 MPT458776:MPT458779 MZP458776:MZP458779 NJL458776:NJL458779 NTH458776:NTH458779 ODD458776:ODD458779 OMZ458776:OMZ458779 OWV458776:OWV458779 PGR458776:PGR458779 PQN458776:PQN458779 QAJ458776:QAJ458779 QKF458776:QKF458779 QUB458776:QUB458779 RDX458776:RDX458779 RNT458776:RNT458779 RXP458776:RXP458779 SHL458776:SHL458779 SRH458776:SRH458779 TBD458776:TBD458779 TKZ458776:TKZ458779 TUV458776:TUV458779 UER458776:UER458779 UON458776:UON458779 UYJ458776:UYJ458779 VIF458776:VIF458779 VSB458776:VSB458779 WBX458776:WBX458779 WLT458776:WLT458779 WVP458776:WVP458779 H524312:H524315 JD524312:JD524315 SZ524312:SZ524315 ACV524312:ACV524315 AMR524312:AMR524315 AWN524312:AWN524315 BGJ524312:BGJ524315 BQF524312:BQF524315 CAB524312:CAB524315 CJX524312:CJX524315 CTT524312:CTT524315 DDP524312:DDP524315 DNL524312:DNL524315 DXH524312:DXH524315 EHD524312:EHD524315 EQZ524312:EQZ524315 FAV524312:FAV524315 FKR524312:FKR524315 FUN524312:FUN524315 GEJ524312:GEJ524315 GOF524312:GOF524315 GYB524312:GYB524315 HHX524312:HHX524315 HRT524312:HRT524315 IBP524312:IBP524315 ILL524312:ILL524315 IVH524312:IVH524315 JFD524312:JFD524315 JOZ524312:JOZ524315 JYV524312:JYV524315 KIR524312:KIR524315 KSN524312:KSN524315 LCJ524312:LCJ524315 LMF524312:LMF524315 LWB524312:LWB524315 MFX524312:MFX524315 MPT524312:MPT524315 MZP524312:MZP524315 NJL524312:NJL524315 NTH524312:NTH524315 ODD524312:ODD524315 OMZ524312:OMZ524315 OWV524312:OWV524315 PGR524312:PGR524315 PQN524312:PQN524315 QAJ524312:QAJ524315 QKF524312:QKF524315 QUB524312:QUB524315 RDX524312:RDX524315 RNT524312:RNT524315 RXP524312:RXP524315 SHL524312:SHL524315 SRH524312:SRH524315 TBD524312:TBD524315 TKZ524312:TKZ524315 TUV524312:TUV524315 UER524312:UER524315 UON524312:UON524315 UYJ524312:UYJ524315 VIF524312:VIF524315 VSB524312:VSB524315 WBX524312:WBX524315 WLT524312:WLT524315 WVP524312:WVP524315 H589848:H589851 JD589848:JD589851 SZ589848:SZ589851 ACV589848:ACV589851 AMR589848:AMR589851 AWN589848:AWN589851 BGJ589848:BGJ589851 BQF589848:BQF589851 CAB589848:CAB589851 CJX589848:CJX589851 CTT589848:CTT589851 DDP589848:DDP589851 DNL589848:DNL589851 DXH589848:DXH589851 EHD589848:EHD589851 EQZ589848:EQZ589851 FAV589848:FAV589851 FKR589848:FKR589851 FUN589848:FUN589851 GEJ589848:GEJ589851 GOF589848:GOF589851 GYB589848:GYB589851 HHX589848:HHX589851 HRT589848:HRT589851 IBP589848:IBP589851 ILL589848:ILL589851 IVH589848:IVH589851 JFD589848:JFD589851 JOZ589848:JOZ589851 JYV589848:JYV589851 KIR589848:KIR589851 KSN589848:KSN589851 LCJ589848:LCJ589851 LMF589848:LMF589851 LWB589848:LWB589851 MFX589848:MFX589851 MPT589848:MPT589851 MZP589848:MZP589851 NJL589848:NJL589851 NTH589848:NTH589851 ODD589848:ODD589851 OMZ589848:OMZ589851 OWV589848:OWV589851 PGR589848:PGR589851 PQN589848:PQN589851 QAJ589848:QAJ589851 QKF589848:QKF589851 QUB589848:QUB589851 RDX589848:RDX589851 RNT589848:RNT589851 RXP589848:RXP589851 SHL589848:SHL589851 SRH589848:SRH589851 TBD589848:TBD589851 TKZ589848:TKZ589851 TUV589848:TUV589851 UER589848:UER589851 UON589848:UON589851 UYJ589848:UYJ589851 VIF589848:VIF589851 VSB589848:VSB589851 WBX589848:WBX589851 WLT589848:WLT589851 WVP589848:WVP589851 H655384:H655387 JD655384:JD655387 SZ655384:SZ655387 ACV655384:ACV655387 AMR655384:AMR655387 AWN655384:AWN655387 BGJ655384:BGJ655387 BQF655384:BQF655387 CAB655384:CAB655387 CJX655384:CJX655387 CTT655384:CTT655387 DDP655384:DDP655387 DNL655384:DNL655387 DXH655384:DXH655387 EHD655384:EHD655387 EQZ655384:EQZ655387 FAV655384:FAV655387 FKR655384:FKR655387 FUN655384:FUN655387 GEJ655384:GEJ655387 GOF655384:GOF655387 GYB655384:GYB655387 HHX655384:HHX655387 HRT655384:HRT655387 IBP655384:IBP655387 ILL655384:ILL655387 IVH655384:IVH655387 JFD655384:JFD655387 JOZ655384:JOZ655387 JYV655384:JYV655387 KIR655384:KIR655387 KSN655384:KSN655387 LCJ655384:LCJ655387 LMF655384:LMF655387 LWB655384:LWB655387 MFX655384:MFX655387 MPT655384:MPT655387 MZP655384:MZP655387 NJL655384:NJL655387 NTH655384:NTH655387 ODD655384:ODD655387 OMZ655384:OMZ655387 OWV655384:OWV655387 PGR655384:PGR655387 PQN655384:PQN655387 QAJ655384:QAJ655387 QKF655384:QKF655387 QUB655384:QUB655387 RDX655384:RDX655387 RNT655384:RNT655387 RXP655384:RXP655387 SHL655384:SHL655387 SRH655384:SRH655387 TBD655384:TBD655387 TKZ655384:TKZ655387 TUV655384:TUV655387 UER655384:UER655387 UON655384:UON655387 UYJ655384:UYJ655387 VIF655384:VIF655387 VSB655384:VSB655387 WBX655384:WBX655387 WLT655384:WLT655387 WVP655384:WVP655387 H720920:H720923 JD720920:JD720923 SZ720920:SZ720923 ACV720920:ACV720923 AMR720920:AMR720923 AWN720920:AWN720923 BGJ720920:BGJ720923 BQF720920:BQF720923 CAB720920:CAB720923 CJX720920:CJX720923 CTT720920:CTT720923 DDP720920:DDP720923 DNL720920:DNL720923 DXH720920:DXH720923 EHD720920:EHD720923 EQZ720920:EQZ720923 FAV720920:FAV720923 FKR720920:FKR720923 FUN720920:FUN720923 GEJ720920:GEJ720923 GOF720920:GOF720923 GYB720920:GYB720923 HHX720920:HHX720923 HRT720920:HRT720923 IBP720920:IBP720923 ILL720920:ILL720923 IVH720920:IVH720923 JFD720920:JFD720923 JOZ720920:JOZ720923 JYV720920:JYV720923 KIR720920:KIR720923 KSN720920:KSN720923 LCJ720920:LCJ720923 LMF720920:LMF720923 LWB720920:LWB720923 MFX720920:MFX720923 MPT720920:MPT720923 MZP720920:MZP720923 NJL720920:NJL720923 NTH720920:NTH720923 ODD720920:ODD720923 OMZ720920:OMZ720923 OWV720920:OWV720923 PGR720920:PGR720923 PQN720920:PQN720923 QAJ720920:QAJ720923 QKF720920:QKF720923 QUB720920:QUB720923 RDX720920:RDX720923 RNT720920:RNT720923 RXP720920:RXP720923 SHL720920:SHL720923 SRH720920:SRH720923 TBD720920:TBD720923 TKZ720920:TKZ720923 TUV720920:TUV720923 UER720920:UER720923 UON720920:UON720923 UYJ720920:UYJ720923 VIF720920:VIF720923 VSB720920:VSB720923 WBX720920:WBX720923 WLT720920:WLT720923 WVP720920:WVP720923 H786456:H786459 JD786456:JD786459 SZ786456:SZ786459 ACV786456:ACV786459 AMR786456:AMR786459 AWN786456:AWN786459 BGJ786456:BGJ786459 BQF786456:BQF786459 CAB786456:CAB786459 CJX786456:CJX786459 CTT786456:CTT786459 DDP786456:DDP786459 DNL786456:DNL786459 DXH786456:DXH786459 EHD786456:EHD786459 EQZ786456:EQZ786459 FAV786456:FAV786459 FKR786456:FKR786459 FUN786456:FUN786459 GEJ786456:GEJ786459 GOF786456:GOF786459 GYB786456:GYB786459 HHX786456:HHX786459 HRT786456:HRT786459 IBP786456:IBP786459 ILL786456:ILL786459 IVH786456:IVH786459 JFD786456:JFD786459 JOZ786456:JOZ786459 JYV786456:JYV786459 KIR786456:KIR786459 KSN786456:KSN786459 LCJ786456:LCJ786459 LMF786456:LMF786459 LWB786456:LWB786459 MFX786456:MFX786459 MPT786456:MPT786459 MZP786456:MZP786459 NJL786456:NJL786459 NTH786456:NTH786459 ODD786456:ODD786459 OMZ786456:OMZ786459 OWV786456:OWV786459 PGR786456:PGR786459 PQN786456:PQN786459 QAJ786456:QAJ786459 QKF786456:QKF786459 QUB786456:QUB786459 RDX786456:RDX786459 RNT786456:RNT786459 RXP786456:RXP786459 SHL786456:SHL786459 SRH786456:SRH786459 TBD786456:TBD786459 TKZ786456:TKZ786459 TUV786456:TUV786459 UER786456:UER786459 UON786456:UON786459 UYJ786456:UYJ786459 VIF786456:VIF786459 VSB786456:VSB786459 WBX786456:WBX786459 WLT786456:WLT786459 WVP786456:WVP786459 H851992:H851995 JD851992:JD851995 SZ851992:SZ851995 ACV851992:ACV851995 AMR851992:AMR851995 AWN851992:AWN851995 BGJ851992:BGJ851995 BQF851992:BQF851995 CAB851992:CAB851995 CJX851992:CJX851995 CTT851992:CTT851995 DDP851992:DDP851995 DNL851992:DNL851995 DXH851992:DXH851995 EHD851992:EHD851995 EQZ851992:EQZ851995 FAV851992:FAV851995 FKR851992:FKR851995 FUN851992:FUN851995 GEJ851992:GEJ851995 GOF851992:GOF851995 GYB851992:GYB851995 HHX851992:HHX851995 HRT851992:HRT851995 IBP851992:IBP851995 ILL851992:ILL851995 IVH851992:IVH851995 JFD851992:JFD851995 JOZ851992:JOZ851995 JYV851992:JYV851995 KIR851992:KIR851995 KSN851992:KSN851995 LCJ851992:LCJ851995 LMF851992:LMF851995 LWB851992:LWB851995 MFX851992:MFX851995 MPT851992:MPT851995 MZP851992:MZP851995 NJL851992:NJL851995 NTH851992:NTH851995 ODD851992:ODD851995 OMZ851992:OMZ851995 OWV851992:OWV851995 PGR851992:PGR851995 PQN851992:PQN851995 QAJ851992:QAJ851995 QKF851992:QKF851995 QUB851992:QUB851995 RDX851992:RDX851995 RNT851992:RNT851995 RXP851992:RXP851995 SHL851992:SHL851995 SRH851992:SRH851995 TBD851992:TBD851995 TKZ851992:TKZ851995 TUV851992:TUV851995 UER851992:UER851995 UON851992:UON851995 UYJ851992:UYJ851995 VIF851992:VIF851995 VSB851992:VSB851995 WBX851992:WBX851995 WLT851992:WLT851995 WVP851992:WVP851995 H917528:H917531 JD917528:JD917531 SZ917528:SZ917531 ACV917528:ACV917531 AMR917528:AMR917531 AWN917528:AWN917531 BGJ917528:BGJ917531 BQF917528:BQF917531 CAB917528:CAB917531 CJX917528:CJX917531 CTT917528:CTT917531 DDP917528:DDP917531 DNL917528:DNL917531 DXH917528:DXH917531 EHD917528:EHD917531 EQZ917528:EQZ917531 FAV917528:FAV917531 FKR917528:FKR917531 FUN917528:FUN917531 GEJ917528:GEJ917531 GOF917528:GOF917531 GYB917528:GYB917531 HHX917528:HHX917531 HRT917528:HRT917531 IBP917528:IBP917531 ILL917528:ILL917531 IVH917528:IVH917531 JFD917528:JFD917531 JOZ917528:JOZ917531 JYV917528:JYV917531 KIR917528:KIR917531 KSN917528:KSN917531 LCJ917528:LCJ917531 LMF917528:LMF917531 LWB917528:LWB917531 MFX917528:MFX917531 MPT917528:MPT917531 MZP917528:MZP917531 NJL917528:NJL917531 NTH917528:NTH917531 ODD917528:ODD917531 OMZ917528:OMZ917531 OWV917528:OWV917531 PGR917528:PGR917531 PQN917528:PQN917531 QAJ917528:QAJ917531 QKF917528:QKF917531 QUB917528:QUB917531 RDX917528:RDX917531 RNT917528:RNT917531 RXP917528:RXP917531 SHL917528:SHL917531 SRH917528:SRH917531 TBD917528:TBD917531 TKZ917528:TKZ917531 TUV917528:TUV917531 UER917528:UER917531 UON917528:UON917531 UYJ917528:UYJ917531 VIF917528:VIF917531 VSB917528:VSB917531 WBX917528:WBX917531 WLT917528:WLT917531 WVP917528:WVP917531 H983064:H983067 JD983064:JD983067 SZ983064:SZ983067 ACV983064:ACV983067 AMR983064:AMR983067 AWN983064:AWN983067 BGJ983064:BGJ983067 BQF983064:BQF983067 CAB983064:CAB983067 CJX983064:CJX983067 CTT983064:CTT983067 DDP983064:DDP983067 DNL983064:DNL983067 DXH983064:DXH983067 EHD983064:EHD983067 EQZ983064:EQZ983067 FAV983064:FAV983067 FKR983064:FKR983067 FUN983064:FUN983067 GEJ983064:GEJ983067 GOF983064:GOF983067 GYB983064:GYB983067 HHX983064:HHX983067 HRT983064:HRT983067 IBP983064:IBP983067 ILL983064:ILL983067 IVH983064:IVH983067 JFD983064:JFD983067 JOZ983064:JOZ983067 JYV983064:JYV983067 KIR983064:KIR983067 KSN983064:KSN983067 LCJ983064:LCJ983067 LMF983064:LMF983067 LWB983064:LWB983067 MFX983064:MFX983067 MPT983064:MPT983067 MZP983064:MZP983067 NJL983064:NJL983067 NTH983064:NTH983067 ODD983064:ODD983067 OMZ983064:OMZ983067 OWV983064:OWV983067 PGR983064:PGR983067 PQN983064:PQN983067 QAJ983064:QAJ983067 QKF983064:QKF983067 QUB983064:QUB983067 RDX983064:RDX983067 RNT983064:RNT983067 RXP983064:RXP983067 SHL983064:SHL983067 SRH983064:SRH983067 TBD983064:TBD983067 TKZ983064:TKZ983067 TUV983064:TUV983067 UER983064:UER983067 UON983064:UON983067 UYJ983064:UYJ983067" xr:uid="{1987A351-D523-45FD-BD46-821B5679EAA8}">
      <formula1>$O$2:$O$4</formula1>
    </dataValidation>
    <dataValidation type="list" allowBlank="1" showInputMessage="1" showErrorMessage="1" prompt="Ollaanko rahoitusta vasta aikeissa hakea (haetaan), onko rahoitusta jo haettu (haettu) vai onko rahoitus jo varmistunut (varmistunut)?" sqref="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WVP983050:WVP98305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H65546:H65549 JD65546:JD65549 SZ65546:SZ65549 ACV65546:ACV65549 AMR65546:AMR65549 AWN65546:AWN65549 BGJ65546:BGJ65549 BQF65546:BQF65549 CAB65546:CAB65549 CJX65546:CJX65549 CTT65546:CTT65549 DDP65546:DDP65549 DNL65546:DNL65549 DXH65546:DXH65549 EHD65546:EHD65549 EQZ65546:EQZ65549 FAV65546:FAV65549 FKR65546:FKR65549 FUN65546:FUN65549 GEJ65546:GEJ65549 GOF65546:GOF65549 GYB65546:GYB65549 HHX65546:HHX65549 HRT65546:HRT65549 IBP65546:IBP65549 ILL65546:ILL65549 IVH65546:IVH65549 JFD65546:JFD65549 JOZ65546:JOZ65549 JYV65546:JYV65549 KIR65546:KIR65549 KSN65546:KSN65549 LCJ65546:LCJ65549 LMF65546:LMF65549 LWB65546:LWB65549 MFX65546:MFX65549 MPT65546:MPT65549 MZP65546:MZP65549 NJL65546:NJL65549 NTH65546:NTH65549 ODD65546:ODD65549 OMZ65546:OMZ65549 OWV65546:OWV65549 PGR65546:PGR65549 PQN65546:PQN65549 QAJ65546:QAJ65549 QKF65546:QKF65549 QUB65546:QUB65549 RDX65546:RDX65549 RNT65546:RNT65549 RXP65546:RXP65549 SHL65546:SHL65549 SRH65546:SRH65549 TBD65546:TBD65549 TKZ65546:TKZ65549 TUV65546:TUV65549 UER65546:UER65549 UON65546:UON65549 UYJ65546:UYJ65549 VIF65546:VIF65549 VSB65546:VSB65549 WBX65546:WBX65549 WLT65546:WLT65549 WVP65546:WVP65549 H131082:H131085 JD131082:JD131085 SZ131082:SZ131085 ACV131082:ACV131085 AMR131082:AMR131085 AWN131082:AWN131085 BGJ131082:BGJ131085 BQF131082:BQF131085 CAB131082:CAB131085 CJX131082:CJX131085 CTT131082:CTT131085 DDP131082:DDP131085 DNL131082:DNL131085 DXH131082:DXH131085 EHD131082:EHD131085 EQZ131082:EQZ131085 FAV131082:FAV131085 FKR131082:FKR131085 FUN131082:FUN131085 GEJ131082:GEJ131085 GOF131082:GOF131085 GYB131082:GYB131085 HHX131082:HHX131085 HRT131082:HRT131085 IBP131082:IBP131085 ILL131082:ILL131085 IVH131082:IVH131085 JFD131082:JFD131085 JOZ131082:JOZ131085 JYV131082:JYV131085 KIR131082:KIR131085 KSN131082:KSN131085 LCJ131082:LCJ131085 LMF131082:LMF131085 LWB131082:LWB131085 MFX131082:MFX131085 MPT131082:MPT131085 MZP131082:MZP131085 NJL131082:NJL131085 NTH131082:NTH131085 ODD131082:ODD131085 OMZ131082:OMZ131085 OWV131082:OWV131085 PGR131082:PGR131085 PQN131082:PQN131085 QAJ131082:QAJ131085 QKF131082:QKF131085 QUB131082:QUB131085 RDX131082:RDX131085 RNT131082:RNT131085 RXP131082:RXP131085 SHL131082:SHL131085 SRH131082:SRH131085 TBD131082:TBD131085 TKZ131082:TKZ131085 TUV131082:TUV131085 UER131082:UER131085 UON131082:UON131085 UYJ131082:UYJ131085 VIF131082:VIF131085 VSB131082:VSB131085 WBX131082:WBX131085 WLT131082:WLT131085 WVP131082:WVP131085 H196618:H196621 JD196618:JD196621 SZ196618:SZ196621 ACV196618:ACV196621 AMR196618:AMR196621 AWN196618:AWN196621 BGJ196618:BGJ196621 BQF196618:BQF196621 CAB196618:CAB196621 CJX196618:CJX196621 CTT196618:CTT196621 DDP196618:DDP196621 DNL196618:DNL196621 DXH196618:DXH196621 EHD196618:EHD196621 EQZ196618:EQZ196621 FAV196618:FAV196621 FKR196618:FKR196621 FUN196618:FUN196621 GEJ196618:GEJ196621 GOF196618:GOF196621 GYB196618:GYB196621 HHX196618:HHX196621 HRT196618:HRT196621 IBP196618:IBP196621 ILL196618:ILL196621 IVH196618:IVH196621 JFD196618:JFD196621 JOZ196618:JOZ196621 JYV196618:JYV196621 KIR196618:KIR196621 KSN196618:KSN196621 LCJ196618:LCJ196621 LMF196618:LMF196621 LWB196618:LWB196621 MFX196618:MFX196621 MPT196618:MPT196621 MZP196618:MZP196621 NJL196618:NJL196621 NTH196618:NTH196621 ODD196618:ODD196621 OMZ196618:OMZ196621 OWV196618:OWV196621 PGR196618:PGR196621 PQN196618:PQN196621 QAJ196618:QAJ196621 QKF196618:QKF196621 QUB196618:QUB196621 RDX196618:RDX196621 RNT196618:RNT196621 RXP196618:RXP196621 SHL196618:SHL196621 SRH196618:SRH196621 TBD196618:TBD196621 TKZ196618:TKZ196621 TUV196618:TUV196621 UER196618:UER196621 UON196618:UON196621 UYJ196618:UYJ196621 VIF196618:VIF196621 VSB196618:VSB196621 WBX196618:WBX196621 WLT196618:WLT196621 WVP196618:WVP196621 H262154:H262157 JD262154:JD262157 SZ262154:SZ262157 ACV262154:ACV262157 AMR262154:AMR262157 AWN262154:AWN262157 BGJ262154:BGJ262157 BQF262154:BQF262157 CAB262154:CAB262157 CJX262154:CJX262157 CTT262154:CTT262157 DDP262154:DDP262157 DNL262154:DNL262157 DXH262154:DXH262157 EHD262154:EHD262157 EQZ262154:EQZ262157 FAV262154:FAV262157 FKR262154:FKR262157 FUN262154:FUN262157 GEJ262154:GEJ262157 GOF262154:GOF262157 GYB262154:GYB262157 HHX262154:HHX262157 HRT262154:HRT262157 IBP262154:IBP262157 ILL262154:ILL262157 IVH262154:IVH262157 JFD262154:JFD262157 JOZ262154:JOZ262157 JYV262154:JYV262157 KIR262154:KIR262157 KSN262154:KSN262157 LCJ262154:LCJ262157 LMF262154:LMF262157 LWB262154:LWB262157 MFX262154:MFX262157 MPT262154:MPT262157 MZP262154:MZP262157 NJL262154:NJL262157 NTH262154:NTH262157 ODD262154:ODD262157 OMZ262154:OMZ262157 OWV262154:OWV262157 PGR262154:PGR262157 PQN262154:PQN262157 QAJ262154:QAJ262157 QKF262154:QKF262157 QUB262154:QUB262157 RDX262154:RDX262157 RNT262154:RNT262157 RXP262154:RXP262157 SHL262154:SHL262157 SRH262154:SRH262157 TBD262154:TBD262157 TKZ262154:TKZ262157 TUV262154:TUV262157 UER262154:UER262157 UON262154:UON262157 UYJ262154:UYJ262157 VIF262154:VIF262157 VSB262154:VSB262157 WBX262154:WBX262157 WLT262154:WLT262157 WVP262154:WVP262157 H327690:H327693 JD327690:JD327693 SZ327690:SZ327693 ACV327690:ACV327693 AMR327690:AMR327693 AWN327690:AWN327693 BGJ327690:BGJ327693 BQF327690:BQF327693 CAB327690:CAB327693 CJX327690:CJX327693 CTT327690:CTT327693 DDP327690:DDP327693 DNL327690:DNL327693 DXH327690:DXH327693 EHD327690:EHD327693 EQZ327690:EQZ327693 FAV327690:FAV327693 FKR327690:FKR327693 FUN327690:FUN327693 GEJ327690:GEJ327693 GOF327690:GOF327693 GYB327690:GYB327693 HHX327690:HHX327693 HRT327690:HRT327693 IBP327690:IBP327693 ILL327690:ILL327693 IVH327690:IVH327693 JFD327690:JFD327693 JOZ327690:JOZ327693 JYV327690:JYV327693 KIR327690:KIR327693 KSN327690:KSN327693 LCJ327690:LCJ327693 LMF327690:LMF327693 LWB327690:LWB327693 MFX327690:MFX327693 MPT327690:MPT327693 MZP327690:MZP327693 NJL327690:NJL327693 NTH327690:NTH327693 ODD327690:ODD327693 OMZ327690:OMZ327693 OWV327690:OWV327693 PGR327690:PGR327693 PQN327690:PQN327693 QAJ327690:QAJ327693 QKF327690:QKF327693 QUB327690:QUB327693 RDX327690:RDX327693 RNT327690:RNT327693 RXP327690:RXP327693 SHL327690:SHL327693 SRH327690:SRH327693 TBD327690:TBD327693 TKZ327690:TKZ327693 TUV327690:TUV327693 UER327690:UER327693 UON327690:UON327693 UYJ327690:UYJ327693 VIF327690:VIF327693 VSB327690:VSB327693 WBX327690:WBX327693 WLT327690:WLT327693 WVP327690:WVP327693 H393226:H393229 JD393226:JD393229 SZ393226:SZ393229 ACV393226:ACV393229 AMR393226:AMR393229 AWN393226:AWN393229 BGJ393226:BGJ393229 BQF393226:BQF393229 CAB393226:CAB393229 CJX393226:CJX393229 CTT393226:CTT393229 DDP393226:DDP393229 DNL393226:DNL393229 DXH393226:DXH393229 EHD393226:EHD393229 EQZ393226:EQZ393229 FAV393226:FAV393229 FKR393226:FKR393229 FUN393226:FUN393229 GEJ393226:GEJ393229 GOF393226:GOF393229 GYB393226:GYB393229 HHX393226:HHX393229 HRT393226:HRT393229 IBP393226:IBP393229 ILL393226:ILL393229 IVH393226:IVH393229 JFD393226:JFD393229 JOZ393226:JOZ393229 JYV393226:JYV393229 KIR393226:KIR393229 KSN393226:KSN393229 LCJ393226:LCJ393229 LMF393226:LMF393229 LWB393226:LWB393229 MFX393226:MFX393229 MPT393226:MPT393229 MZP393226:MZP393229 NJL393226:NJL393229 NTH393226:NTH393229 ODD393226:ODD393229 OMZ393226:OMZ393229 OWV393226:OWV393229 PGR393226:PGR393229 PQN393226:PQN393229 QAJ393226:QAJ393229 QKF393226:QKF393229 QUB393226:QUB393229 RDX393226:RDX393229 RNT393226:RNT393229 RXP393226:RXP393229 SHL393226:SHL393229 SRH393226:SRH393229 TBD393226:TBD393229 TKZ393226:TKZ393229 TUV393226:TUV393229 UER393226:UER393229 UON393226:UON393229 UYJ393226:UYJ393229 VIF393226:VIF393229 VSB393226:VSB393229 WBX393226:WBX393229 WLT393226:WLT393229 WVP393226:WVP393229 H458762:H458765 JD458762:JD458765 SZ458762:SZ458765 ACV458762:ACV458765 AMR458762:AMR458765 AWN458762:AWN458765 BGJ458762:BGJ458765 BQF458762:BQF458765 CAB458762:CAB458765 CJX458762:CJX458765 CTT458762:CTT458765 DDP458762:DDP458765 DNL458762:DNL458765 DXH458762:DXH458765 EHD458762:EHD458765 EQZ458762:EQZ458765 FAV458762:FAV458765 FKR458762:FKR458765 FUN458762:FUN458765 GEJ458762:GEJ458765 GOF458762:GOF458765 GYB458762:GYB458765 HHX458762:HHX458765 HRT458762:HRT458765 IBP458762:IBP458765 ILL458762:ILL458765 IVH458762:IVH458765 JFD458762:JFD458765 JOZ458762:JOZ458765 JYV458762:JYV458765 KIR458762:KIR458765 KSN458762:KSN458765 LCJ458762:LCJ458765 LMF458762:LMF458765 LWB458762:LWB458765 MFX458762:MFX458765 MPT458762:MPT458765 MZP458762:MZP458765 NJL458762:NJL458765 NTH458762:NTH458765 ODD458762:ODD458765 OMZ458762:OMZ458765 OWV458762:OWV458765 PGR458762:PGR458765 PQN458762:PQN458765 QAJ458762:QAJ458765 QKF458762:QKF458765 QUB458762:QUB458765 RDX458762:RDX458765 RNT458762:RNT458765 RXP458762:RXP458765 SHL458762:SHL458765 SRH458762:SRH458765 TBD458762:TBD458765 TKZ458762:TKZ458765 TUV458762:TUV458765 UER458762:UER458765 UON458762:UON458765 UYJ458762:UYJ458765 VIF458762:VIF458765 VSB458762:VSB458765 WBX458762:WBX458765 WLT458762:WLT458765 WVP458762:WVP458765 H524298:H524301 JD524298:JD524301 SZ524298:SZ524301 ACV524298:ACV524301 AMR524298:AMR524301 AWN524298:AWN524301 BGJ524298:BGJ524301 BQF524298:BQF524301 CAB524298:CAB524301 CJX524298:CJX524301 CTT524298:CTT524301 DDP524298:DDP524301 DNL524298:DNL524301 DXH524298:DXH524301 EHD524298:EHD524301 EQZ524298:EQZ524301 FAV524298:FAV524301 FKR524298:FKR524301 FUN524298:FUN524301 GEJ524298:GEJ524301 GOF524298:GOF524301 GYB524298:GYB524301 HHX524298:HHX524301 HRT524298:HRT524301 IBP524298:IBP524301 ILL524298:ILL524301 IVH524298:IVH524301 JFD524298:JFD524301 JOZ524298:JOZ524301 JYV524298:JYV524301 KIR524298:KIR524301 KSN524298:KSN524301 LCJ524298:LCJ524301 LMF524298:LMF524301 LWB524298:LWB524301 MFX524298:MFX524301 MPT524298:MPT524301 MZP524298:MZP524301 NJL524298:NJL524301 NTH524298:NTH524301 ODD524298:ODD524301 OMZ524298:OMZ524301 OWV524298:OWV524301 PGR524298:PGR524301 PQN524298:PQN524301 QAJ524298:QAJ524301 QKF524298:QKF524301 QUB524298:QUB524301 RDX524298:RDX524301 RNT524298:RNT524301 RXP524298:RXP524301 SHL524298:SHL524301 SRH524298:SRH524301 TBD524298:TBD524301 TKZ524298:TKZ524301 TUV524298:TUV524301 UER524298:UER524301 UON524298:UON524301 UYJ524298:UYJ524301 VIF524298:VIF524301 VSB524298:VSB524301 WBX524298:WBX524301 WLT524298:WLT524301 WVP524298:WVP524301 H589834:H589837 JD589834:JD589837 SZ589834:SZ589837 ACV589834:ACV589837 AMR589834:AMR589837 AWN589834:AWN589837 BGJ589834:BGJ589837 BQF589834:BQF589837 CAB589834:CAB589837 CJX589834:CJX589837 CTT589834:CTT589837 DDP589834:DDP589837 DNL589834:DNL589837 DXH589834:DXH589837 EHD589834:EHD589837 EQZ589834:EQZ589837 FAV589834:FAV589837 FKR589834:FKR589837 FUN589834:FUN589837 GEJ589834:GEJ589837 GOF589834:GOF589837 GYB589834:GYB589837 HHX589834:HHX589837 HRT589834:HRT589837 IBP589834:IBP589837 ILL589834:ILL589837 IVH589834:IVH589837 JFD589834:JFD589837 JOZ589834:JOZ589837 JYV589834:JYV589837 KIR589834:KIR589837 KSN589834:KSN589837 LCJ589834:LCJ589837 LMF589834:LMF589837 LWB589834:LWB589837 MFX589834:MFX589837 MPT589834:MPT589837 MZP589834:MZP589837 NJL589834:NJL589837 NTH589834:NTH589837 ODD589834:ODD589837 OMZ589834:OMZ589837 OWV589834:OWV589837 PGR589834:PGR589837 PQN589834:PQN589837 QAJ589834:QAJ589837 QKF589834:QKF589837 QUB589834:QUB589837 RDX589834:RDX589837 RNT589834:RNT589837 RXP589834:RXP589837 SHL589834:SHL589837 SRH589834:SRH589837 TBD589834:TBD589837 TKZ589834:TKZ589837 TUV589834:TUV589837 UER589834:UER589837 UON589834:UON589837 UYJ589834:UYJ589837 VIF589834:VIF589837 VSB589834:VSB589837 WBX589834:WBX589837 WLT589834:WLT589837 WVP589834:WVP589837 H655370:H655373 JD655370:JD655373 SZ655370:SZ655373 ACV655370:ACV655373 AMR655370:AMR655373 AWN655370:AWN655373 BGJ655370:BGJ655373 BQF655370:BQF655373 CAB655370:CAB655373 CJX655370:CJX655373 CTT655370:CTT655373 DDP655370:DDP655373 DNL655370:DNL655373 DXH655370:DXH655373 EHD655370:EHD655373 EQZ655370:EQZ655373 FAV655370:FAV655373 FKR655370:FKR655373 FUN655370:FUN655373 GEJ655370:GEJ655373 GOF655370:GOF655373 GYB655370:GYB655373 HHX655370:HHX655373 HRT655370:HRT655373 IBP655370:IBP655373 ILL655370:ILL655373 IVH655370:IVH655373 JFD655370:JFD655373 JOZ655370:JOZ655373 JYV655370:JYV655373 KIR655370:KIR655373 KSN655370:KSN655373 LCJ655370:LCJ655373 LMF655370:LMF655373 LWB655370:LWB655373 MFX655370:MFX655373 MPT655370:MPT655373 MZP655370:MZP655373 NJL655370:NJL655373 NTH655370:NTH655373 ODD655370:ODD655373 OMZ655370:OMZ655373 OWV655370:OWV655373 PGR655370:PGR655373 PQN655370:PQN655373 QAJ655370:QAJ655373 QKF655370:QKF655373 QUB655370:QUB655373 RDX655370:RDX655373 RNT655370:RNT655373 RXP655370:RXP655373 SHL655370:SHL655373 SRH655370:SRH655373 TBD655370:TBD655373 TKZ655370:TKZ655373 TUV655370:TUV655373 UER655370:UER655373 UON655370:UON655373 UYJ655370:UYJ655373 VIF655370:VIF655373 VSB655370:VSB655373 WBX655370:WBX655373 WLT655370:WLT655373 WVP655370:WVP655373 H720906:H720909 JD720906:JD720909 SZ720906:SZ720909 ACV720906:ACV720909 AMR720906:AMR720909 AWN720906:AWN720909 BGJ720906:BGJ720909 BQF720906:BQF720909 CAB720906:CAB720909 CJX720906:CJX720909 CTT720906:CTT720909 DDP720906:DDP720909 DNL720906:DNL720909 DXH720906:DXH720909 EHD720906:EHD720909 EQZ720906:EQZ720909 FAV720906:FAV720909 FKR720906:FKR720909 FUN720906:FUN720909 GEJ720906:GEJ720909 GOF720906:GOF720909 GYB720906:GYB720909 HHX720906:HHX720909 HRT720906:HRT720909 IBP720906:IBP720909 ILL720906:ILL720909 IVH720906:IVH720909 JFD720906:JFD720909 JOZ720906:JOZ720909 JYV720906:JYV720909 KIR720906:KIR720909 KSN720906:KSN720909 LCJ720906:LCJ720909 LMF720906:LMF720909 LWB720906:LWB720909 MFX720906:MFX720909 MPT720906:MPT720909 MZP720906:MZP720909 NJL720906:NJL720909 NTH720906:NTH720909 ODD720906:ODD720909 OMZ720906:OMZ720909 OWV720906:OWV720909 PGR720906:PGR720909 PQN720906:PQN720909 QAJ720906:QAJ720909 QKF720906:QKF720909 QUB720906:QUB720909 RDX720906:RDX720909 RNT720906:RNT720909 RXP720906:RXP720909 SHL720906:SHL720909 SRH720906:SRH720909 TBD720906:TBD720909 TKZ720906:TKZ720909 TUV720906:TUV720909 UER720906:UER720909 UON720906:UON720909 UYJ720906:UYJ720909 VIF720906:VIF720909 VSB720906:VSB720909 WBX720906:WBX720909 WLT720906:WLT720909 WVP720906:WVP720909 H786442:H786445 JD786442:JD786445 SZ786442:SZ786445 ACV786442:ACV786445 AMR786442:AMR786445 AWN786442:AWN786445 BGJ786442:BGJ786445 BQF786442:BQF786445 CAB786442:CAB786445 CJX786442:CJX786445 CTT786442:CTT786445 DDP786442:DDP786445 DNL786442:DNL786445 DXH786442:DXH786445 EHD786442:EHD786445 EQZ786442:EQZ786445 FAV786442:FAV786445 FKR786442:FKR786445 FUN786442:FUN786445 GEJ786442:GEJ786445 GOF786442:GOF786445 GYB786442:GYB786445 HHX786442:HHX786445 HRT786442:HRT786445 IBP786442:IBP786445 ILL786442:ILL786445 IVH786442:IVH786445 JFD786442:JFD786445 JOZ786442:JOZ786445 JYV786442:JYV786445 KIR786442:KIR786445 KSN786442:KSN786445 LCJ786442:LCJ786445 LMF786442:LMF786445 LWB786442:LWB786445 MFX786442:MFX786445 MPT786442:MPT786445 MZP786442:MZP786445 NJL786442:NJL786445 NTH786442:NTH786445 ODD786442:ODD786445 OMZ786442:OMZ786445 OWV786442:OWV786445 PGR786442:PGR786445 PQN786442:PQN786445 QAJ786442:QAJ786445 QKF786442:QKF786445 QUB786442:QUB786445 RDX786442:RDX786445 RNT786442:RNT786445 RXP786442:RXP786445 SHL786442:SHL786445 SRH786442:SRH786445 TBD786442:TBD786445 TKZ786442:TKZ786445 TUV786442:TUV786445 UER786442:UER786445 UON786442:UON786445 UYJ786442:UYJ786445 VIF786442:VIF786445 VSB786442:VSB786445 WBX786442:WBX786445 WLT786442:WLT786445 WVP786442:WVP786445 H851978:H851981 JD851978:JD851981 SZ851978:SZ851981 ACV851978:ACV851981 AMR851978:AMR851981 AWN851978:AWN851981 BGJ851978:BGJ851981 BQF851978:BQF851981 CAB851978:CAB851981 CJX851978:CJX851981 CTT851978:CTT851981 DDP851978:DDP851981 DNL851978:DNL851981 DXH851978:DXH851981 EHD851978:EHD851981 EQZ851978:EQZ851981 FAV851978:FAV851981 FKR851978:FKR851981 FUN851978:FUN851981 GEJ851978:GEJ851981 GOF851978:GOF851981 GYB851978:GYB851981 HHX851978:HHX851981 HRT851978:HRT851981 IBP851978:IBP851981 ILL851978:ILL851981 IVH851978:IVH851981 JFD851978:JFD851981 JOZ851978:JOZ851981 JYV851978:JYV851981 KIR851978:KIR851981 KSN851978:KSN851981 LCJ851978:LCJ851981 LMF851978:LMF851981 LWB851978:LWB851981 MFX851978:MFX851981 MPT851978:MPT851981 MZP851978:MZP851981 NJL851978:NJL851981 NTH851978:NTH851981 ODD851978:ODD851981 OMZ851978:OMZ851981 OWV851978:OWV851981 PGR851978:PGR851981 PQN851978:PQN851981 QAJ851978:QAJ851981 QKF851978:QKF851981 QUB851978:QUB851981 RDX851978:RDX851981 RNT851978:RNT851981 RXP851978:RXP851981 SHL851978:SHL851981 SRH851978:SRH851981 TBD851978:TBD851981 TKZ851978:TKZ851981 TUV851978:TUV851981 UER851978:UER851981 UON851978:UON851981 UYJ851978:UYJ851981 VIF851978:VIF851981 VSB851978:VSB851981 WBX851978:WBX851981 WLT851978:WLT851981 WVP851978:WVP851981 H917514:H917517 JD917514:JD917517 SZ917514:SZ917517 ACV917514:ACV917517 AMR917514:AMR917517 AWN917514:AWN917517 BGJ917514:BGJ917517 BQF917514:BQF917517 CAB917514:CAB917517 CJX917514:CJX917517 CTT917514:CTT917517 DDP917514:DDP917517 DNL917514:DNL917517 DXH917514:DXH917517 EHD917514:EHD917517 EQZ917514:EQZ917517 FAV917514:FAV917517 FKR917514:FKR917517 FUN917514:FUN917517 GEJ917514:GEJ917517 GOF917514:GOF917517 GYB917514:GYB917517 HHX917514:HHX917517 HRT917514:HRT917517 IBP917514:IBP917517 ILL917514:ILL917517 IVH917514:IVH917517 JFD917514:JFD917517 JOZ917514:JOZ917517 JYV917514:JYV917517 KIR917514:KIR917517 KSN917514:KSN917517 LCJ917514:LCJ917517 LMF917514:LMF917517 LWB917514:LWB917517 MFX917514:MFX917517 MPT917514:MPT917517 MZP917514:MZP917517 NJL917514:NJL917517 NTH917514:NTH917517 ODD917514:ODD917517 OMZ917514:OMZ917517 OWV917514:OWV917517 PGR917514:PGR917517 PQN917514:PQN917517 QAJ917514:QAJ917517 QKF917514:QKF917517 QUB917514:QUB917517 RDX917514:RDX917517 RNT917514:RNT917517 RXP917514:RXP917517 SHL917514:SHL917517 SRH917514:SRH917517 TBD917514:TBD917517 TKZ917514:TKZ917517 TUV917514:TUV917517 UER917514:UER917517 UON917514:UON917517 UYJ917514:UYJ917517 VIF917514:VIF917517 VSB917514:VSB917517 WBX917514:WBX917517 WLT917514:WLT917517 WVP917514:WVP917517 H983050:H983053 JD983050:JD983053 SZ983050:SZ983053 ACV983050:ACV983053 AMR983050:AMR983053 AWN983050:AWN983053 BGJ983050:BGJ983053 BQF983050:BQF983053 CAB983050:CAB983053 CJX983050:CJX983053 CTT983050:CTT983053 DDP983050:DDP983053 DNL983050:DNL983053 DXH983050:DXH983053 EHD983050:EHD983053 EQZ983050:EQZ983053 FAV983050:FAV983053 FKR983050:FKR983053 FUN983050:FUN983053 GEJ983050:GEJ983053 GOF983050:GOF983053 GYB983050:GYB983053 HHX983050:HHX983053 HRT983050:HRT983053 IBP983050:IBP983053 ILL983050:ILL983053 IVH983050:IVH983053 JFD983050:JFD983053 JOZ983050:JOZ983053 JYV983050:JYV983053 KIR983050:KIR983053 KSN983050:KSN983053 LCJ983050:LCJ983053 LMF983050:LMF983053 LWB983050:LWB983053 MFX983050:MFX983053 MPT983050:MPT983053 MZP983050:MZP983053 NJL983050:NJL983053 NTH983050:NTH983053 ODD983050:ODD983053 OMZ983050:OMZ983053 OWV983050:OWV983053 PGR983050:PGR983053 PQN983050:PQN983053 QAJ983050:QAJ983053 QKF983050:QKF983053 QUB983050:QUB983053 RDX983050:RDX983053 RNT983050:RNT983053 RXP983050:RXP983053 SHL983050:SHL983053 SRH983050:SRH983053 TBD983050:TBD983053 TKZ983050:TKZ983053 TUV983050:TUV983053 UER983050:UER983053 UON983050:UON983053 UYJ983050:UYJ983053 VIF983050:VIF983053 VSB983050:VSB983053 WBX983050:WBX983053 WLT983050:WLT983053" xr:uid="{73C96296-EC65-4A3B-8029-0B18AB2BC218}">
      <formula1>$O$2:$O$4</formula1>
    </dataValidation>
    <dataValidation type="list" allowBlank="1" showInputMessage="1" showErrorMessage="1" prompt="Ollaanko tukea vasta aikeissa hakea (haetaan), onko tuki jo haettu (haettu) vai onko tuki jo varmistunu (varmistnut)?" sqref="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xr:uid="{C1C1A33C-72E7-40F2-9780-69A67B51F3B8}">
      <formula1>$O$2:$O$4</formula1>
    </dataValidation>
    <dataValidation type="list" allowBlank="1" showInputMessage="1" showErrorMessage="1" prompt="Har man planer på att söka financiering (söks), har finansiering redan sökts (sökt) eller är finansiering redan säkerställd (säkrat)?" sqref="H46 H10 H11 H12 H13 H16 H17 H18 H19 H20 H24 H25 H26 H27 H28 H31 H32 H33 H34 H37 H38 H39 H40 H41 H42 H47 H48 H49 H50 H51" xr:uid="{2A5E8486-841A-4F17-A177-7939079D43D7}">
      <formula1>$O$2:$O$4</formula1>
    </dataValidation>
    <dataValidation type="list" allowBlank="1" showInputMessage="1" showErrorMessage="1" prompt="Har man planer på att söka financiering (söks), har finansiering redan sökts (sökt) eller är finansiering redan säkerställd (säkrat)?_x000a_" sqref="H21" xr:uid="{CD3BA3C5-8628-4781-AB47-E510E645B4E1}">
      <formula1>$O$2:$O$4</formula1>
    </dataValidation>
  </dataValidations>
  <pageMargins left="0.39370078740157483" right="0" top="0.19685039370078741" bottom="0" header="0.31496062992125984" footer="0.31496062992125984"/>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26"/>
  <sheetViews>
    <sheetView zoomScaleNormal="100" workbookViewId="0">
      <selection activeCell="J3" sqref="J3"/>
    </sheetView>
  </sheetViews>
  <sheetFormatPr defaultColWidth="11.42578125" defaultRowHeight="12.75" x14ac:dyDescent="0.2"/>
  <cols>
    <col min="1" max="1" width="2.28515625" style="49" customWidth="1"/>
    <col min="2" max="2" width="21.7109375" style="49" customWidth="1"/>
    <col min="3" max="3" width="12.42578125" style="49" customWidth="1"/>
    <col min="4" max="5" width="11.7109375" style="49" customWidth="1"/>
    <col min="6" max="6" width="5.7109375" style="49" customWidth="1"/>
    <col min="7" max="7" width="11.42578125" style="49" customWidth="1"/>
    <col min="8" max="8" width="10.7109375" style="66" customWidth="1"/>
    <col min="9" max="9" width="12.5703125" style="49" customWidth="1"/>
    <col min="10" max="10" width="13.7109375" style="49" customWidth="1"/>
    <col min="11" max="11" width="11.7109375" style="49" customWidth="1"/>
    <col min="12" max="12" width="12.7109375" style="49" customWidth="1"/>
    <col min="13" max="13" width="12.7109375" style="669" customWidth="1"/>
    <col min="14" max="14" width="12.7109375" style="657" customWidth="1"/>
    <col min="15" max="16384" width="11.42578125" style="49"/>
  </cols>
  <sheetData>
    <row r="1" spans="1:14" ht="17.25" customHeight="1" x14ac:dyDescent="0.25">
      <c r="B1" s="647" t="s">
        <v>568</v>
      </c>
      <c r="C1" s="647"/>
      <c r="D1" s="648"/>
      <c r="E1" s="648"/>
      <c r="F1" s="648"/>
      <c r="G1" s="649" t="s">
        <v>569</v>
      </c>
      <c r="H1" s="650"/>
      <c r="I1" s="651" t="s">
        <v>570</v>
      </c>
      <c r="J1" s="652"/>
      <c r="K1" s="653"/>
      <c r="L1" s="654"/>
      <c r="M1" s="51"/>
      <c r="N1" s="655" t="s">
        <v>571</v>
      </c>
    </row>
    <row r="2" spans="1:14" ht="6" customHeight="1" x14ac:dyDescent="0.2">
      <c r="E2" s="50"/>
      <c r="F2" s="50"/>
      <c r="G2" s="655"/>
      <c r="I2" s="63"/>
      <c r="J2" s="656"/>
      <c r="K2" s="656"/>
      <c r="L2" s="645"/>
      <c r="M2" s="51"/>
    </row>
    <row r="3" spans="1:14" ht="16.5" customHeight="1" x14ac:dyDescent="0.25">
      <c r="B3" s="658" t="s">
        <v>572</v>
      </c>
      <c r="C3" s="659"/>
      <c r="D3" s="660"/>
      <c r="E3" s="660"/>
      <c r="F3" s="660"/>
      <c r="G3" s="649" t="s">
        <v>573</v>
      </c>
      <c r="H3" s="661"/>
      <c r="I3" s="651" t="s">
        <v>574</v>
      </c>
      <c r="J3" s="662"/>
      <c r="K3" s="663"/>
      <c r="L3" s="664"/>
      <c r="M3" s="51"/>
    </row>
    <row r="4" spans="1:14" ht="16.5" customHeight="1" thickBot="1" x14ac:dyDescent="0.35">
      <c r="B4" s="658"/>
      <c r="C4" s="658"/>
      <c r="D4" s="658"/>
      <c r="E4" s="665"/>
      <c r="F4" s="666"/>
      <c r="G4" s="649"/>
      <c r="H4" s="667"/>
      <c r="I4" s="668"/>
      <c r="J4" s="50"/>
      <c r="K4" s="50"/>
      <c r="L4" s="50"/>
      <c r="N4" s="670"/>
    </row>
    <row r="5" spans="1:14" ht="16.5" customHeight="1" x14ac:dyDescent="0.3">
      <c r="B5" s="671" t="s">
        <v>575</v>
      </c>
      <c r="C5" s="672">
        <f>C11</f>
        <v>0</v>
      </c>
      <c r="D5" s="673">
        <f>C50</f>
        <v>0</v>
      </c>
      <c r="E5" s="672">
        <f>C89</f>
        <v>0</v>
      </c>
      <c r="F5" s="983">
        <f>C128</f>
        <v>0</v>
      </c>
      <c r="G5" s="983"/>
      <c r="H5" s="674">
        <f>C167</f>
        <v>0</v>
      </c>
      <c r="J5" s="675" t="s">
        <v>576</v>
      </c>
      <c r="K5" s="676"/>
      <c r="L5" s="676"/>
      <c r="M5" s="677"/>
      <c r="N5" s="678"/>
    </row>
    <row r="6" spans="1:14" ht="17.100000000000001" customHeight="1" x14ac:dyDescent="0.3">
      <c r="B6" s="679"/>
      <c r="C6" s="680">
        <f>C10</f>
        <v>0</v>
      </c>
      <c r="D6" s="680">
        <f>C49</f>
        <v>0</v>
      </c>
      <c r="E6" s="680">
        <f>C88</f>
        <v>0</v>
      </c>
      <c r="F6" s="984">
        <f>C127</f>
        <v>0</v>
      </c>
      <c r="G6" s="984"/>
      <c r="H6" s="681">
        <f>C166</f>
        <v>0</v>
      </c>
      <c r="J6" s="682"/>
      <c r="K6" s="683"/>
      <c r="L6" s="683"/>
      <c r="M6" s="684"/>
      <c r="N6" s="685"/>
    </row>
    <row r="7" spans="1:14" ht="17.100000000000001" customHeight="1" x14ac:dyDescent="0.3">
      <c r="B7" s="686"/>
      <c r="C7" s="687">
        <f>G46</f>
        <v>0</v>
      </c>
      <c r="D7" s="688">
        <f>G85</f>
        <v>0</v>
      </c>
      <c r="E7" s="688">
        <f>G124</f>
        <v>0</v>
      </c>
      <c r="F7" s="985">
        <f>G163</f>
        <v>0</v>
      </c>
      <c r="G7" s="985"/>
      <c r="H7" s="688">
        <f>G202</f>
        <v>0</v>
      </c>
      <c r="J7" s="689">
        <f>C7+D7+E7+F7+H7</f>
        <v>0</v>
      </c>
      <c r="K7" s="690"/>
      <c r="L7" s="690"/>
      <c r="M7" s="691"/>
      <c r="N7" s="692"/>
    </row>
    <row r="8" spans="1:14" ht="17.100000000000001" customHeight="1" thickBot="1" x14ac:dyDescent="0.35">
      <c r="B8" s="693"/>
      <c r="C8" s="694" t="e">
        <f>H46</f>
        <v>#DIV/0!</v>
      </c>
      <c r="D8" s="695" t="e">
        <f>H85</f>
        <v>#DIV/0!</v>
      </c>
      <c r="E8" s="695" t="e">
        <f>H124</f>
        <v>#DIV/0!</v>
      </c>
      <c r="F8" s="986" t="e">
        <f>H163</f>
        <v>#DIV/0!</v>
      </c>
      <c r="G8" s="986"/>
      <c r="H8" s="695" t="e">
        <f>H202</f>
        <v>#DIV/0!</v>
      </c>
      <c r="I8" s="696"/>
      <c r="J8" s="695" t="e">
        <f>C8+D8+E8+F8+H8</f>
        <v>#DIV/0!</v>
      </c>
      <c r="K8" s="696"/>
      <c r="L8" s="696"/>
      <c r="M8" s="697"/>
      <c r="N8" s="670"/>
    </row>
    <row r="9" spans="1:14" ht="17.100000000000001" customHeight="1" x14ac:dyDescent="0.3">
      <c r="B9" s="698"/>
      <c r="C9" s="699"/>
      <c r="D9" s="699"/>
      <c r="E9" s="700"/>
      <c r="F9" s="700"/>
      <c r="G9" s="699"/>
      <c r="H9" s="699"/>
      <c r="I9" s="701"/>
      <c r="J9" s="702"/>
      <c r="K9" s="50"/>
      <c r="L9" s="50"/>
      <c r="M9" s="51"/>
      <c r="N9" s="604"/>
    </row>
    <row r="10" spans="1:14" ht="17.25" customHeight="1" x14ac:dyDescent="0.3">
      <c r="A10" s="50"/>
      <c r="B10" s="703" t="s">
        <v>577</v>
      </c>
      <c r="C10" s="704"/>
      <c r="G10" s="649"/>
      <c r="H10" s="667"/>
      <c r="I10" s="50"/>
      <c r="J10" s="50"/>
      <c r="L10" s="705" t="s">
        <v>578</v>
      </c>
      <c r="M10" s="705" t="s">
        <v>579</v>
      </c>
      <c r="N10" s="706" t="s">
        <v>580</v>
      </c>
    </row>
    <row r="11" spans="1:14" ht="17.25" customHeight="1" x14ac:dyDescent="0.3">
      <c r="A11" s="50"/>
      <c r="B11" s="706" t="s">
        <v>581</v>
      </c>
      <c r="C11" s="707"/>
      <c r="D11" s="706"/>
      <c r="E11" s="708"/>
      <c r="F11" s="708"/>
      <c r="G11" s="705" t="s">
        <v>582</v>
      </c>
      <c r="I11" s="709">
        <f>$J$1</f>
        <v>0</v>
      </c>
      <c r="J11" s="709">
        <f>$K$1</f>
        <v>0</v>
      </c>
      <c r="K11" s="710">
        <f>$L$1</f>
        <v>0</v>
      </c>
      <c r="L11" s="711" t="s">
        <v>583</v>
      </c>
      <c r="M11" s="711" t="s">
        <v>584</v>
      </c>
      <c r="N11" s="712"/>
    </row>
    <row r="12" spans="1:14" s="713" customFormat="1" ht="15" customHeight="1" x14ac:dyDescent="0.2">
      <c r="B12" s="714" t="s">
        <v>585</v>
      </c>
      <c r="C12" s="715"/>
      <c r="D12" s="715"/>
      <c r="E12" s="716"/>
      <c r="F12" s="716"/>
      <c r="G12" s="717"/>
      <c r="H12" s="718" t="s">
        <v>586</v>
      </c>
      <c r="I12" s="719"/>
      <c r="J12" s="719"/>
      <c r="K12" s="720"/>
      <c r="L12" s="720"/>
      <c r="M12" s="721"/>
      <c r="N12" s="722"/>
    </row>
    <row r="13" spans="1:14" ht="15" customHeight="1" x14ac:dyDescent="0.3">
      <c r="B13" s="979" t="s">
        <v>587</v>
      </c>
      <c r="C13" s="980"/>
      <c r="D13" s="980"/>
      <c r="E13" s="978"/>
      <c r="F13" s="723"/>
      <c r="G13" s="724"/>
      <c r="H13" s="725" t="e">
        <f>+G13/$J$7</f>
        <v>#DIV/0!</v>
      </c>
      <c r="I13" s="726">
        <f>G13*ca</f>
        <v>0</v>
      </c>
      <c r="J13" s="726">
        <f>G13*cb</f>
        <v>0</v>
      </c>
      <c r="K13" s="726">
        <f>I13*cc</f>
        <v>0</v>
      </c>
      <c r="L13" s="727"/>
      <c r="M13" s="727"/>
      <c r="N13" s="728"/>
    </row>
    <row r="14" spans="1:14" ht="15" customHeight="1" x14ac:dyDescent="0.3">
      <c r="B14" s="977" t="s">
        <v>588</v>
      </c>
      <c r="C14" s="978"/>
      <c r="D14" s="978"/>
      <c r="E14" s="978"/>
      <c r="F14" s="723"/>
      <c r="G14" s="724"/>
      <c r="H14" s="725" t="e">
        <f>+G14/$J$7</f>
        <v>#DIV/0!</v>
      </c>
      <c r="I14" s="726">
        <f>G14*ca</f>
        <v>0</v>
      </c>
      <c r="J14" s="726">
        <f>G14*cb</f>
        <v>0</v>
      </c>
      <c r="K14" s="726">
        <f>I14*cc</f>
        <v>0</v>
      </c>
      <c r="L14" s="727"/>
      <c r="M14" s="727"/>
      <c r="N14" s="728"/>
    </row>
    <row r="15" spans="1:14" ht="15" customHeight="1" x14ac:dyDescent="0.3">
      <c r="B15" s="729"/>
      <c r="C15" s="730"/>
      <c r="D15" s="730"/>
      <c r="E15" s="731" t="s">
        <v>589</v>
      </c>
      <c r="F15" s="731"/>
      <c r="G15" s="690">
        <f>SUM(G13:G14)</f>
        <v>0</v>
      </c>
      <c r="H15" s="732" t="e">
        <f>+G15/$J$7</f>
        <v>#DIV/0!</v>
      </c>
      <c r="I15" s="690">
        <f>SUM(I13:I14)</f>
        <v>0</v>
      </c>
      <c r="J15" s="690">
        <f>SUM(J13:J14)</f>
        <v>0</v>
      </c>
      <c r="K15" s="733">
        <f>SUM(K13:K14)</f>
        <v>0</v>
      </c>
      <c r="L15" s="734"/>
      <c r="M15" s="734"/>
      <c r="N15" s="735"/>
    </row>
    <row r="16" spans="1:14" s="713" customFormat="1" ht="15" customHeight="1" x14ac:dyDescent="0.2">
      <c r="B16" s="714" t="s">
        <v>590</v>
      </c>
      <c r="C16" s="736"/>
      <c r="D16" s="736"/>
      <c r="E16" s="716"/>
      <c r="F16" s="716"/>
      <c r="G16" s="737"/>
      <c r="H16" s="719"/>
      <c r="I16" s="719"/>
      <c r="J16" s="719"/>
      <c r="K16" s="720"/>
      <c r="L16" s="738"/>
      <c r="M16" s="738"/>
      <c r="N16" s="739"/>
    </row>
    <row r="17" spans="2:16" ht="15" customHeight="1" x14ac:dyDescent="0.3">
      <c r="B17" s="979"/>
      <c r="C17" s="980"/>
      <c r="D17" s="980"/>
      <c r="E17" s="980"/>
      <c r="F17" s="723"/>
      <c r="G17" s="724"/>
      <c r="H17" s="725" t="e">
        <f>+G17/$J$7</f>
        <v>#DIV/0!</v>
      </c>
      <c r="I17" s="726">
        <f>G17*ca</f>
        <v>0</v>
      </c>
      <c r="J17" s="726">
        <f>G17*cb</f>
        <v>0</v>
      </c>
      <c r="K17" s="726">
        <f>I17*cc</f>
        <v>0</v>
      </c>
      <c r="L17" s="727"/>
      <c r="M17" s="727"/>
      <c r="N17" s="740"/>
    </row>
    <row r="18" spans="2:16" ht="15" customHeight="1" x14ac:dyDescent="0.3">
      <c r="B18" s="977"/>
      <c r="C18" s="978"/>
      <c r="D18" s="978"/>
      <c r="E18" s="978"/>
      <c r="F18" s="723"/>
      <c r="G18" s="724"/>
      <c r="H18" s="725" t="e">
        <f>+G18/$J$7</f>
        <v>#DIV/0!</v>
      </c>
      <c r="I18" s="726">
        <f>G18*ca</f>
        <v>0</v>
      </c>
      <c r="J18" s="726">
        <f>G18*cb</f>
        <v>0</v>
      </c>
      <c r="K18" s="726">
        <f>I18*cc</f>
        <v>0</v>
      </c>
      <c r="L18" s="727"/>
      <c r="M18" s="727"/>
      <c r="N18" s="740"/>
    </row>
    <row r="19" spans="2:16" ht="15" customHeight="1" x14ac:dyDescent="0.3">
      <c r="B19" s="741"/>
      <c r="C19" s="730"/>
      <c r="D19" s="730"/>
      <c r="E19" s="731" t="s">
        <v>589</v>
      </c>
      <c r="F19" s="731"/>
      <c r="G19" s="690">
        <f>SUM(G17:G18)</f>
        <v>0</v>
      </c>
      <c r="H19" s="732" t="e">
        <f>+G19/$J$7</f>
        <v>#DIV/0!</v>
      </c>
      <c r="I19" s="690">
        <f>SUM(I17:I18)</f>
        <v>0</v>
      </c>
      <c r="J19" s="690">
        <f>SUM(J17:J18)</f>
        <v>0</v>
      </c>
      <c r="K19" s="733">
        <f>SUM(K17:K18)</f>
        <v>0</v>
      </c>
      <c r="L19" s="742"/>
      <c r="M19" s="742"/>
      <c r="N19" s="743"/>
    </row>
    <row r="20" spans="2:16" s="713" customFormat="1" ht="15" customHeight="1" x14ac:dyDescent="0.2">
      <c r="B20" s="744" t="s">
        <v>591</v>
      </c>
      <c r="C20" s="745"/>
      <c r="D20" s="745"/>
      <c r="E20" s="716"/>
      <c r="F20" s="716"/>
      <c r="G20" s="737"/>
      <c r="H20" s="719"/>
      <c r="I20" s="719"/>
      <c r="J20" s="719"/>
      <c r="K20" s="720"/>
      <c r="L20" s="738"/>
      <c r="M20" s="738"/>
      <c r="N20" s="739"/>
    </row>
    <row r="21" spans="2:16" ht="15" customHeight="1" x14ac:dyDescent="0.3">
      <c r="B21" s="977"/>
      <c r="C21" s="978"/>
      <c r="D21" s="978"/>
      <c r="E21" s="978"/>
      <c r="F21" s="723"/>
      <c r="G21" s="724"/>
      <c r="H21" s="725" t="e">
        <f>+G21/$J$7</f>
        <v>#DIV/0!</v>
      </c>
      <c r="I21" s="726">
        <f>G21*ca</f>
        <v>0</v>
      </c>
      <c r="J21" s="726">
        <f>G21*cb</f>
        <v>0</v>
      </c>
      <c r="K21" s="726">
        <f>I21*cc</f>
        <v>0</v>
      </c>
      <c r="L21" s="727"/>
      <c r="M21" s="727"/>
      <c r="N21" s="740"/>
    </row>
    <row r="22" spans="2:16" ht="15" customHeight="1" x14ac:dyDescent="0.3">
      <c r="B22" s="741"/>
      <c r="C22" s="746"/>
      <c r="D22" s="730"/>
      <c r="E22" s="731" t="s">
        <v>589</v>
      </c>
      <c r="F22" s="731"/>
      <c r="G22" s="690">
        <f>SUM(G21:G21)</f>
        <v>0</v>
      </c>
      <c r="H22" s="732" t="e">
        <f>+G22/$J$7</f>
        <v>#DIV/0!</v>
      </c>
      <c r="I22" s="690">
        <f>SUM(I21)</f>
        <v>0</v>
      </c>
      <c r="J22" s="690">
        <f>SUM(J21)</f>
        <v>0</v>
      </c>
      <c r="K22" s="733">
        <f>SUM(K21)</f>
        <v>0</v>
      </c>
      <c r="L22" s="747"/>
      <c r="M22" s="747"/>
      <c r="N22" s="743"/>
    </row>
    <row r="23" spans="2:16" s="713" customFormat="1" ht="15" customHeight="1" x14ac:dyDescent="0.2">
      <c r="B23" s="744" t="s">
        <v>592</v>
      </c>
      <c r="C23" s="748"/>
      <c r="D23" s="748"/>
      <c r="E23" s="716"/>
      <c r="F23" s="716"/>
      <c r="G23" s="737"/>
      <c r="H23" s="719"/>
      <c r="I23" s="719"/>
      <c r="J23" s="719"/>
      <c r="K23" s="720"/>
      <c r="L23" s="738"/>
      <c r="M23" s="738"/>
      <c r="N23" s="739"/>
    </row>
    <row r="24" spans="2:16" ht="15" customHeight="1" x14ac:dyDescent="0.3">
      <c r="B24" s="979"/>
      <c r="C24" s="980"/>
      <c r="D24" s="980"/>
      <c r="E24" s="980"/>
      <c r="F24" s="723"/>
      <c r="G24" s="724"/>
      <c r="H24" s="725" t="e">
        <f>+G24/$J$7</f>
        <v>#DIV/0!</v>
      </c>
      <c r="I24" s="726">
        <f>G24*ca</f>
        <v>0</v>
      </c>
      <c r="J24" s="726">
        <f>G24*cb</f>
        <v>0</v>
      </c>
      <c r="K24" s="726">
        <f>I24*cc</f>
        <v>0</v>
      </c>
      <c r="L24" s="727"/>
      <c r="M24" s="727"/>
      <c r="N24" s="740"/>
    </row>
    <row r="25" spans="2:16" ht="15" customHeight="1" x14ac:dyDescent="0.3">
      <c r="B25" s="749"/>
      <c r="C25" s="723"/>
      <c r="D25" s="723"/>
      <c r="E25" s="723"/>
      <c r="F25" s="723"/>
      <c r="G25" s="724"/>
      <c r="H25" s="725" t="e">
        <f>+G25/$J$7</f>
        <v>#DIV/0!</v>
      </c>
      <c r="I25" s="726">
        <f>G25*ca</f>
        <v>0</v>
      </c>
      <c r="J25" s="726">
        <f>G25*cb</f>
        <v>0</v>
      </c>
      <c r="K25" s="726">
        <f>I25*cc</f>
        <v>0</v>
      </c>
      <c r="L25" s="727"/>
      <c r="M25" s="727"/>
      <c r="N25" s="740"/>
    </row>
    <row r="26" spans="2:16" ht="15" customHeight="1" x14ac:dyDescent="0.3">
      <c r="B26" s="741"/>
      <c r="C26" s="730"/>
      <c r="D26" s="730"/>
      <c r="E26" s="731" t="s">
        <v>589</v>
      </c>
      <c r="F26" s="731"/>
      <c r="G26" s="690">
        <f>SUM(G24:G24)</f>
        <v>0</v>
      </c>
      <c r="H26" s="732" t="e">
        <f>+G26/$J$7</f>
        <v>#DIV/0!</v>
      </c>
      <c r="I26" s="690">
        <f>SUM(I24:I24)</f>
        <v>0</v>
      </c>
      <c r="J26" s="690">
        <f>SUM(J24:J24)</f>
        <v>0</v>
      </c>
      <c r="K26" s="733">
        <f>SUM(K24:K24)</f>
        <v>0</v>
      </c>
      <c r="L26" s="750"/>
      <c r="M26" s="742"/>
      <c r="N26" s="743"/>
    </row>
    <row r="27" spans="2:16" s="657" customFormat="1" ht="15" customHeight="1" x14ac:dyDescent="0.3">
      <c r="B27" s="751" t="s">
        <v>593</v>
      </c>
      <c r="C27" s="752"/>
      <c r="D27" s="752"/>
      <c r="E27" s="753"/>
      <c r="F27" s="753"/>
      <c r="G27" s="754"/>
      <c r="H27" s="755"/>
      <c r="I27" s="755"/>
      <c r="J27" s="755"/>
      <c r="K27" s="756"/>
      <c r="L27" s="757"/>
      <c r="M27" s="757"/>
      <c r="N27" s="758"/>
    </row>
    <row r="28" spans="2:16" ht="15" customHeight="1" x14ac:dyDescent="0.3">
      <c r="B28" s="979"/>
      <c r="C28" s="980"/>
      <c r="D28" s="980"/>
      <c r="E28" s="980"/>
      <c r="F28" s="723"/>
      <c r="G28" s="724"/>
      <c r="H28" s="725" t="e">
        <f t="shared" ref="H28:H33" si="0">+G28/$J$7</f>
        <v>#DIV/0!</v>
      </c>
      <c r="I28" s="726">
        <f>G28*ca</f>
        <v>0</v>
      </c>
      <c r="J28" s="726">
        <f>G28*cb</f>
        <v>0</v>
      </c>
      <c r="K28" s="726">
        <f>I28*cc</f>
        <v>0</v>
      </c>
      <c r="L28" s="727"/>
      <c r="M28" s="727"/>
      <c r="N28" s="740"/>
    </row>
    <row r="29" spans="2:16" ht="15" customHeight="1" x14ac:dyDescent="0.3">
      <c r="B29" s="981"/>
      <c r="C29" s="982"/>
      <c r="D29" s="982"/>
      <c r="E29" s="982"/>
      <c r="F29" s="759"/>
      <c r="G29" s="724"/>
      <c r="H29" s="725" t="e">
        <f t="shared" si="0"/>
        <v>#DIV/0!</v>
      </c>
      <c r="I29" s="726">
        <f>G29*ca</f>
        <v>0</v>
      </c>
      <c r="J29" s="726">
        <f>G29*cb</f>
        <v>0</v>
      </c>
      <c r="K29" s="726">
        <f>I29*cc</f>
        <v>0</v>
      </c>
      <c r="L29" s="727"/>
      <c r="M29" s="727"/>
      <c r="N29" s="740"/>
    </row>
    <row r="30" spans="2:16" ht="15" customHeight="1" x14ac:dyDescent="0.3">
      <c r="B30" s="977"/>
      <c r="C30" s="978"/>
      <c r="D30" s="978"/>
      <c r="E30" s="978"/>
      <c r="F30" s="723"/>
      <c r="G30" s="724"/>
      <c r="H30" s="725" t="e">
        <f t="shared" si="0"/>
        <v>#DIV/0!</v>
      </c>
      <c r="I30" s="726">
        <f>G30*ca</f>
        <v>0</v>
      </c>
      <c r="J30" s="726">
        <f>G30*cb</f>
        <v>0</v>
      </c>
      <c r="K30" s="726">
        <f>I30*cc</f>
        <v>0</v>
      </c>
      <c r="L30" s="727"/>
      <c r="M30" s="727"/>
      <c r="N30" s="740"/>
    </row>
    <row r="31" spans="2:16" ht="15" customHeight="1" x14ac:dyDescent="0.3">
      <c r="B31" s="749"/>
      <c r="C31" s="723"/>
      <c r="D31" s="723"/>
      <c r="E31" s="723"/>
      <c r="F31" s="723"/>
      <c r="G31" s="724"/>
      <c r="H31" s="725" t="e">
        <f t="shared" si="0"/>
        <v>#DIV/0!</v>
      </c>
      <c r="I31" s="726">
        <f>G31*ca</f>
        <v>0</v>
      </c>
      <c r="J31" s="726">
        <f>G31*cb</f>
        <v>0</v>
      </c>
      <c r="K31" s="726">
        <f>I31*cc</f>
        <v>0</v>
      </c>
      <c r="L31" s="727"/>
      <c r="M31" s="727"/>
      <c r="N31" s="740"/>
    </row>
    <row r="32" spans="2:16" ht="15" customHeight="1" x14ac:dyDescent="0.3">
      <c r="B32" s="977"/>
      <c r="C32" s="978"/>
      <c r="D32" s="978"/>
      <c r="E32" s="978"/>
      <c r="F32" s="723"/>
      <c r="G32" s="724"/>
      <c r="H32" s="725" t="e">
        <f t="shared" si="0"/>
        <v>#DIV/0!</v>
      </c>
      <c r="I32" s="726">
        <f>G32*ca</f>
        <v>0</v>
      </c>
      <c r="J32" s="726">
        <f>G32*cb</f>
        <v>0</v>
      </c>
      <c r="K32" s="726">
        <f>I32*cc</f>
        <v>0</v>
      </c>
      <c r="L32" s="727"/>
      <c r="M32" s="727"/>
      <c r="N32" s="740"/>
      <c r="P32" s="760"/>
    </row>
    <row r="33" spans="1:15" ht="15" customHeight="1" x14ac:dyDescent="0.3">
      <c r="B33" s="741"/>
      <c r="C33" s="730"/>
      <c r="D33" s="730"/>
      <c r="E33" s="731" t="s">
        <v>589</v>
      </c>
      <c r="F33" s="731"/>
      <c r="G33" s="690">
        <f>SUM(G28:G32)</f>
        <v>0</v>
      </c>
      <c r="H33" s="732" t="e">
        <f t="shared" si="0"/>
        <v>#DIV/0!</v>
      </c>
      <c r="I33" s="690">
        <f>SUM(I28:I32)</f>
        <v>0</v>
      </c>
      <c r="J33" s="690">
        <f>SUM(J28:J32)</f>
        <v>0</v>
      </c>
      <c r="K33" s="733">
        <f>SUM(K28:K32)</f>
        <v>0</v>
      </c>
      <c r="L33" s="750"/>
      <c r="M33" s="742"/>
      <c r="N33" s="743"/>
    </row>
    <row r="34" spans="1:15" s="713" customFormat="1" ht="15" customHeight="1" x14ac:dyDescent="0.2">
      <c r="B34" s="744" t="s">
        <v>594</v>
      </c>
      <c r="C34" s="745"/>
      <c r="D34" s="745"/>
      <c r="E34" s="716"/>
      <c r="F34" s="716"/>
      <c r="G34" s="737"/>
      <c r="H34" s="719"/>
      <c r="I34" s="719"/>
      <c r="J34" s="719"/>
      <c r="K34" s="720"/>
      <c r="L34" s="738"/>
      <c r="M34" s="738"/>
      <c r="N34" s="739"/>
    </row>
    <row r="35" spans="1:15" ht="15" customHeight="1" x14ac:dyDescent="0.3">
      <c r="B35" s="979"/>
      <c r="C35" s="980"/>
      <c r="D35" s="980"/>
      <c r="E35" s="980"/>
      <c r="F35" s="723"/>
      <c r="G35" s="724"/>
      <c r="H35" s="725" t="e">
        <f t="shared" ref="H35:H40" si="1">+G35/$J$7</f>
        <v>#DIV/0!</v>
      </c>
      <c r="I35" s="726">
        <f>G35*ca</f>
        <v>0</v>
      </c>
      <c r="J35" s="726">
        <f>G35*cb</f>
        <v>0</v>
      </c>
      <c r="K35" s="726">
        <f>I35*cc</f>
        <v>0</v>
      </c>
      <c r="L35" s="727"/>
      <c r="M35" s="727"/>
      <c r="N35" s="740"/>
    </row>
    <row r="36" spans="1:15" ht="15" customHeight="1" x14ac:dyDescent="0.3">
      <c r="B36" s="977"/>
      <c r="C36" s="978"/>
      <c r="D36" s="978"/>
      <c r="E36" s="978"/>
      <c r="F36" s="723"/>
      <c r="G36" s="724"/>
      <c r="H36" s="725" t="e">
        <f t="shared" si="1"/>
        <v>#DIV/0!</v>
      </c>
      <c r="I36" s="726">
        <f>G36*ca</f>
        <v>0</v>
      </c>
      <c r="J36" s="726">
        <f>G36*cb</f>
        <v>0</v>
      </c>
      <c r="K36" s="726">
        <f>I36*cc</f>
        <v>0</v>
      </c>
      <c r="L36" s="727"/>
      <c r="M36" s="727"/>
      <c r="N36" s="740"/>
    </row>
    <row r="37" spans="1:15" ht="15" customHeight="1" thickBot="1" x14ac:dyDescent="0.35">
      <c r="B37" s="761"/>
      <c r="C37" s="762"/>
      <c r="D37" s="762"/>
      <c r="E37" s="763" t="s">
        <v>589</v>
      </c>
      <c r="F37" s="763"/>
      <c r="G37" s="764">
        <f>SUM(G35:G36)</f>
        <v>0</v>
      </c>
      <c r="H37" s="765" t="e">
        <f t="shared" si="1"/>
        <v>#DIV/0!</v>
      </c>
      <c r="I37" s="764">
        <f>SUM(I35:I36)</f>
        <v>0</v>
      </c>
      <c r="J37" s="764">
        <f>SUM(J35:J36)</f>
        <v>0</v>
      </c>
      <c r="K37" s="764">
        <f>SUM(K35:K36)</f>
        <v>0</v>
      </c>
      <c r="L37" s="766"/>
      <c r="M37" s="766"/>
      <c r="N37" s="767"/>
    </row>
    <row r="38" spans="1:15" ht="15" customHeight="1" x14ac:dyDescent="0.3">
      <c r="B38" s="768"/>
      <c r="C38" s="769"/>
      <c r="D38" s="770"/>
      <c r="E38" s="771" t="s">
        <v>595</v>
      </c>
      <c r="F38" s="771"/>
      <c r="G38" s="772">
        <f>G37+G33+G26+G19+G15</f>
        <v>0</v>
      </c>
      <c r="H38" s="773" t="e">
        <f t="shared" si="1"/>
        <v>#DIV/0!</v>
      </c>
      <c r="I38" s="774"/>
      <c r="J38" s="774"/>
      <c r="K38" s="775"/>
      <c r="L38" s="776"/>
      <c r="M38" s="776"/>
      <c r="N38" s="777"/>
    </row>
    <row r="39" spans="1:15" ht="15" customHeight="1" x14ac:dyDescent="0.3">
      <c r="B39" s="778" t="s">
        <v>596</v>
      </c>
      <c r="C39" s="779" t="s">
        <v>589</v>
      </c>
      <c r="D39" s="780"/>
      <c r="E39" s="781" t="s">
        <v>597</v>
      </c>
      <c r="F39" s="782"/>
      <c r="G39" s="783">
        <f>D39*F39</f>
        <v>0</v>
      </c>
      <c r="H39" s="784" t="e">
        <f t="shared" si="1"/>
        <v>#DIV/0!</v>
      </c>
      <c r="I39" s="785">
        <f>G39*ca</f>
        <v>0</v>
      </c>
      <c r="J39" s="785">
        <f>G39*cb</f>
        <v>0</v>
      </c>
      <c r="K39" s="785">
        <f>I39*cc</f>
        <v>0</v>
      </c>
      <c r="L39" s="786"/>
      <c r="M39" s="786"/>
      <c r="N39" s="787"/>
      <c r="O39" s="788"/>
    </row>
    <row r="40" spans="1:15" ht="15" customHeight="1" x14ac:dyDescent="0.3">
      <c r="B40" s="789" t="s">
        <v>598</v>
      </c>
      <c r="C40" s="779" t="s">
        <v>589</v>
      </c>
      <c r="D40" s="790"/>
      <c r="E40" s="781" t="s">
        <v>597</v>
      </c>
      <c r="F40" s="782"/>
      <c r="G40" s="783">
        <f>D40*F40</f>
        <v>0</v>
      </c>
      <c r="H40" s="725" t="e">
        <f t="shared" si="1"/>
        <v>#DIV/0!</v>
      </c>
      <c r="I40" s="791">
        <f>G40*ca</f>
        <v>0</v>
      </c>
      <c r="J40" s="726">
        <f>G40*cb</f>
        <v>0</v>
      </c>
      <c r="K40" s="726">
        <f>I40*cc</f>
        <v>0</v>
      </c>
      <c r="L40" s="727"/>
      <c r="M40" s="727"/>
      <c r="N40" s="740"/>
      <c r="O40" s="788"/>
    </row>
    <row r="41" spans="1:15" ht="15" customHeight="1" x14ac:dyDescent="0.3">
      <c r="B41" s="778" t="s">
        <v>599</v>
      </c>
      <c r="C41" s="792"/>
      <c r="D41" s="793"/>
      <c r="E41" s="794"/>
      <c r="F41" s="795"/>
      <c r="G41" s="796"/>
      <c r="H41" s="796"/>
      <c r="I41" s="796"/>
      <c r="J41" s="796"/>
      <c r="K41" s="797"/>
      <c r="L41" s="798"/>
      <c r="M41" s="798"/>
      <c r="N41" s="799"/>
    </row>
    <row r="42" spans="1:15" ht="15" customHeight="1" x14ac:dyDescent="0.3">
      <c r="B42" s="749"/>
      <c r="C42" s="779" t="s">
        <v>589</v>
      </c>
      <c r="D42" s="800"/>
      <c r="E42" s="781" t="s">
        <v>597</v>
      </c>
      <c r="F42" s="782"/>
      <c r="G42" s="783">
        <f>D42*F42</f>
        <v>0</v>
      </c>
      <c r="H42" s="725" t="e">
        <f>+G42/$J$7</f>
        <v>#DIV/0!</v>
      </c>
      <c r="I42" s="791">
        <f>G42*ca</f>
        <v>0</v>
      </c>
      <c r="J42" s="726">
        <f>G42*cb</f>
        <v>0</v>
      </c>
      <c r="K42" s="726">
        <f>I42*cc</f>
        <v>0</v>
      </c>
      <c r="L42" s="727"/>
      <c r="M42" s="727"/>
      <c r="N42" s="740"/>
      <c r="O42" s="788"/>
    </row>
    <row r="43" spans="1:15" ht="15" customHeight="1" x14ac:dyDescent="0.3">
      <c r="B43" s="789" t="s">
        <v>600</v>
      </c>
      <c r="C43" s="801"/>
      <c r="D43" s="802"/>
      <c r="E43" s="803"/>
      <c r="F43" s="803"/>
      <c r="G43" s="796"/>
      <c r="H43" s="796"/>
      <c r="I43" s="796"/>
      <c r="J43" s="796"/>
      <c r="K43" s="797"/>
      <c r="L43" s="798"/>
      <c r="M43" s="798"/>
      <c r="N43" s="799"/>
      <c r="O43" s="804"/>
    </row>
    <row r="44" spans="1:15" ht="15" customHeight="1" x14ac:dyDescent="0.3">
      <c r="B44" s="749"/>
      <c r="C44" s="805" t="s">
        <v>589</v>
      </c>
      <c r="D44" s="800"/>
      <c r="E44" s="781" t="s">
        <v>597</v>
      </c>
      <c r="F44" s="806"/>
      <c r="G44" s="783">
        <f>D44*F44</f>
        <v>0</v>
      </c>
      <c r="H44" s="725" t="e">
        <f>+G44/$J$7</f>
        <v>#DIV/0!</v>
      </c>
      <c r="I44" s="791">
        <f>G44*ca</f>
        <v>0</v>
      </c>
      <c r="J44" s="726">
        <f>G44*cb</f>
        <v>0</v>
      </c>
      <c r="K44" s="726">
        <f>I44*cc</f>
        <v>0</v>
      </c>
      <c r="L44" s="727"/>
      <c r="M44" s="727"/>
      <c r="N44" s="740"/>
      <c r="O44" s="788"/>
    </row>
    <row r="45" spans="1:15" ht="8.25" customHeight="1" thickBot="1" x14ac:dyDescent="0.35">
      <c r="B45" s="807"/>
      <c r="C45" s="808"/>
      <c r="D45" s="808"/>
      <c r="E45" s="808"/>
      <c r="F45" s="808"/>
      <c r="G45" s="808"/>
      <c r="H45" s="809"/>
      <c r="I45" s="809"/>
      <c r="J45" s="809"/>
      <c r="K45" s="810"/>
      <c r="L45" s="811"/>
      <c r="M45" s="811"/>
      <c r="N45" s="812"/>
    </row>
    <row r="46" spans="1:15" ht="15" customHeight="1" x14ac:dyDescent="0.3">
      <c r="B46" s="813"/>
      <c r="C46" s="813"/>
      <c r="D46" s="813"/>
      <c r="E46" s="814" t="s">
        <v>601</v>
      </c>
      <c r="F46" s="814"/>
      <c r="G46" s="690">
        <f>G15+G19+G22+G26+G33+G37+G39+G40+G42+G44</f>
        <v>0</v>
      </c>
      <c r="H46" s="815" t="e">
        <f>G46/$J$7</f>
        <v>#DIV/0!</v>
      </c>
      <c r="I46" s="690">
        <f>I15+I19+I33+I37+I39+I42+I44</f>
        <v>0</v>
      </c>
      <c r="J46" s="690">
        <f>J15+J19+J33+J37+J39+J42+J44</f>
        <v>0</v>
      </c>
      <c r="K46" s="690">
        <f>K15+K19+K33+K37+K39+K42+K44</f>
        <v>0</v>
      </c>
      <c r="L46" s="656"/>
      <c r="M46" s="816"/>
      <c r="N46" s="817"/>
    </row>
    <row r="47" spans="1:15" x14ac:dyDescent="0.2">
      <c r="A47" s="50"/>
      <c r="B47" s="50"/>
      <c r="C47" s="50"/>
      <c r="D47" s="50"/>
      <c r="E47" s="50"/>
      <c r="F47" s="50"/>
      <c r="G47" s="50"/>
      <c r="H47" s="67"/>
      <c r="I47" s="818"/>
      <c r="J47" s="818"/>
      <c r="K47" s="50"/>
      <c r="L47" s="50"/>
      <c r="M47" s="50"/>
      <c r="N47" s="655" t="s">
        <v>602</v>
      </c>
    </row>
    <row r="48" spans="1:15" ht="16.5" customHeight="1" x14ac:dyDescent="0.2">
      <c r="A48" s="50"/>
      <c r="B48" s="50"/>
      <c r="C48" s="50"/>
      <c r="D48" s="50"/>
      <c r="E48" s="50"/>
      <c r="F48" s="50"/>
      <c r="G48" s="50"/>
      <c r="H48" s="67"/>
      <c r="I48" s="818"/>
      <c r="J48" s="818"/>
      <c r="K48" s="50"/>
      <c r="L48" s="50"/>
      <c r="M48" s="50"/>
      <c r="N48" s="655"/>
    </row>
    <row r="49" spans="1:14" ht="15" customHeight="1" x14ac:dyDescent="0.3">
      <c r="A49" s="50"/>
      <c r="B49" s="703" t="s">
        <v>603</v>
      </c>
      <c r="C49" s="704"/>
      <c r="G49" s="649"/>
      <c r="H49" s="667"/>
      <c r="I49" s="50"/>
      <c r="J49" s="50"/>
      <c r="L49" s="705" t="s">
        <v>578</v>
      </c>
      <c r="M49" s="705" t="s">
        <v>579</v>
      </c>
      <c r="N49" s="706" t="s">
        <v>580</v>
      </c>
    </row>
    <row r="50" spans="1:14" ht="16.5" customHeight="1" x14ac:dyDescent="0.3">
      <c r="B50" s="706" t="s">
        <v>581</v>
      </c>
      <c r="C50" s="707"/>
      <c r="D50" s="706"/>
      <c r="E50" s="708"/>
      <c r="F50" s="708"/>
      <c r="G50" s="705" t="s">
        <v>582</v>
      </c>
      <c r="I50" s="709">
        <f>$J$1</f>
        <v>0</v>
      </c>
      <c r="J50" s="709">
        <f>$K$1</f>
        <v>0</v>
      </c>
      <c r="K50" s="710">
        <f>$L$1</f>
        <v>0</v>
      </c>
      <c r="L50" s="711" t="s">
        <v>583</v>
      </c>
      <c r="M50" s="711" t="s">
        <v>584</v>
      </c>
      <c r="N50" s="712"/>
    </row>
    <row r="51" spans="1:14" ht="16.5" x14ac:dyDescent="0.2">
      <c r="B51" s="714" t="s">
        <v>585</v>
      </c>
      <c r="C51" s="715"/>
      <c r="D51" s="715"/>
      <c r="E51" s="716"/>
      <c r="F51" s="716"/>
      <c r="G51" s="717"/>
      <c r="H51" s="718" t="s">
        <v>586</v>
      </c>
      <c r="I51" s="719"/>
      <c r="J51" s="719"/>
      <c r="K51" s="720"/>
      <c r="L51" s="720"/>
      <c r="M51" s="721"/>
      <c r="N51" s="722"/>
    </row>
    <row r="52" spans="1:14" ht="16.5" x14ac:dyDescent="0.3">
      <c r="B52" s="979"/>
      <c r="C52" s="980"/>
      <c r="D52" s="980"/>
      <c r="E52" s="978"/>
      <c r="F52" s="723"/>
      <c r="G52" s="724"/>
      <c r="H52" s="725" t="e">
        <f>+G52/$J$7</f>
        <v>#DIV/0!</v>
      </c>
      <c r="I52" s="726">
        <f>G52*ca</f>
        <v>0</v>
      </c>
      <c r="J52" s="726">
        <f>G52*cb</f>
        <v>0</v>
      </c>
      <c r="K52" s="726">
        <f>I52*cc</f>
        <v>0</v>
      </c>
      <c r="L52" s="727"/>
      <c r="M52" s="727"/>
      <c r="N52" s="728"/>
    </row>
    <row r="53" spans="1:14" ht="16.5" x14ac:dyDescent="0.3">
      <c r="B53" s="977"/>
      <c r="C53" s="978"/>
      <c r="D53" s="978"/>
      <c r="E53" s="978"/>
      <c r="F53" s="723"/>
      <c r="G53" s="724"/>
      <c r="H53" s="725" t="e">
        <f>+G53/$J$7</f>
        <v>#DIV/0!</v>
      </c>
      <c r="I53" s="726">
        <f>G53*ca</f>
        <v>0</v>
      </c>
      <c r="J53" s="726">
        <f>G53*cb</f>
        <v>0</v>
      </c>
      <c r="K53" s="726">
        <f>I53*cc</f>
        <v>0</v>
      </c>
      <c r="L53" s="727"/>
      <c r="M53" s="727"/>
      <c r="N53" s="728"/>
    </row>
    <row r="54" spans="1:14" ht="16.5" x14ac:dyDescent="0.3">
      <c r="B54" s="729"/>
      <c r="C54" s="730"/>
      <c r="D54" s="730"/>
      <c r="E54" s="731" t="s">
        <v>589</v>
      </c>
      <c r="F54" s="731"/>
      <c r="G54" s="690">
        <f>SUM(G52:G53)</f>
        <v>0</v>
      </c>
      <c r="H54" s="732" t="e">
        <f>+G54/$J$7</f>
        <v>#DIV/0!</v>
      </c>
      <c r="I54" s="690">
        <f>SUM(I52:I53)</f>
        <v>0</v>
      </c>
      <c r="J54" s="690">
        <f>SUM(J52:J53)</f>
        <v>0</v>
      </c>
      <c r="K54" s="733">
        <f>SUM(K52:K53)</f>
        <v>0</v>
      </c>
      <c r="L54" s="734"/>
      <c r="M54" s="734"/>
      <c r="N54" s="735"/>
    </row>
    <row r="55" spans="1:14" ht="16.5" x14ac:dyDescent="0.2">
      <c r="B55" s="714" t="s">
        <v>590</v>
      </c>
      <c r="C55" s="736"/>
      <c r="D55" s="736"/>
      <c r="E55" s="716"/>
      <c r="F55" s="716"/>
      <c r="G55" s="737"/>
      <c r="H55" s="719"/>
      <c r="I55" s="719"/>
      <c r="J55" s="719"/>
      <c r="K55" s="720"/>
      <c r="L55" s="738"/>
      <c r="M55" s="738"/>
      <c r="N55" s="739"/>
    </row>
    <row r="56" spans="1:14" ht="16.5" x14ac:dyDescent="0.3">
      <c r="B56" s="979"/>
      <c r="C56" s="980"/>
      <c r="D56" s="980"/>
      <c r="E56" s="980"/>
      <c r="F56" s="723"/>
      <c r="G56" s="724"/>
      <c r="H56" s="725" t="e">
        <f>+G56/$J$7</f>
        <v>#DIV/0!</v>
      </c>
      <c r="I56" s="726">
        <f>G56*ca</f>
        <v>0</v>
      </c>
      <c r="J56" s="726">
        <f>G56*cb</f>
        <v>0</v>
      </c>
      <c r="K56" s="726">
        <f>I56*cc</f>
        <v>0</v>
      </c>
      <c r="L56" s="727"/>
      <c r="M56" s="727"/>
      <c r="N56" s="740"/>
    </row>
    <row r="57" spans="1:14" ht="16.5" x14ac:dyDescent="0.3">
      <c r="B57" s="977"/>
      <c r="C57" s="978"/>
      <c r="D57" s="978"/>
      <c r="E57" s="978"/>
      <c r="F57" s="723"/>
      <c r="G57" s="724"/>
      <c r="H57" s="725" t="e">
        <f>+G57/$J$7</f>
        <v>#DIV/0!</v>
      </c>
      <c r="I57" s="726">
        <f>G57*ca</f>
        <v>0</v>
      </c>
      <c r="J57" s="726">
        <f>G57*cb</f>
        <v>0</v>
      </c>
      <c r="K57" s="726">
        <f>I57*cc</f>
        <v>0</v>
      </c>
      <c r="L57" s="727"/>
      <c r="M57" s="727"/>
      <c r="N57" s="740"/>
    </row>
    <row r="58" spans="1:14" ht="16.5" customHeight="1" x14ac:dyDescent="0.3">
      <c r="B58" s="741"/>
      <c r="C58" s="730"/>
      <c r="D58" s="730"/>
      <c r="E58" s="731" t="s">
        <v>589</v>
      </c>
      <c r="F58" s="731"/>
      <c r="G58" s="690">
        <f>SUM(G56:G57)</f>
        <v>0</v>
      </c>
      <c r="H58" s="732" t="e">
        <f>+G58/$J$7</f>
        <v>#DIV/0!</v>
      </c>
      <c r="I58" s="690">
        <f>SUM(I56:I57)</f>
        <v>0</v>
      </c>
      <c r="J58" s="690">
        <f>SUM(J56:J57)</f>
        <v>0</v>
      </c>
      <c r="K58" s="733">
        <f>SUM(K56:K57)</f>
        <v>0</v>
      </c>
      <c r="L58" s="742"/>
      <c r="M58" s="742"/>
      <c r="N58" s="743"/>
    </row>
    <row r="59" spans="1:14" ht="16.5" x14ac:dyDescent="0.2">
      <c r="B59" s="744" t="s">
        <v>591</v>
      </c>
      <c r="C59" s="745"/>
      <c r="D59" s="745"/>
      <c r="E59" s="716"/>
      <c r="F59" s="716"/>
      <c r="G59" s="737"/>
      <c r="H59" s="719"/>
      <c r="I59" s="719"/>
      <c r="J59" s="719"/>
      <c r="K59" s="720"/>
      <c r="L59" s="738"/>
      <c r="M59" s="738"/>
      <c r="N59" s="739"/>
    </row>
    <row r="60" spans="1:14" ht="16.5" x14ac:dyDescent="0.3">
      <c r="B60" s="977"/>
      <c r="C60" s="978"/>
      <c r="D60" s="978"/>
      <c r="E60" s="978"/>
      <c r="F60" s="723"/>
      <c r="G60" s="724"/>
      <c r="H60" s="725" t="e">
        <f>+G60/$J$7</f>
        <v>#DIV/0!</v>
      </c>
      <c r="I60" s="726">
        <f>G60*ca</f>
        <v>0</v>
      </c>
      <c r="J60" s="726">
        <f>G60*cb</f>
        <v>0</v>
      </c>
      <c r="K60" s="726">
        <f>I60*cc</f>
        <v>0</v>
      </c>
      <c r="L60" s="727"/>
      <c r="M60" s="727"/>
      <c r="N60" s="740"/>
    </row>
    <row r="61" spans="1:14" ht="16.5" x14ac:dyDescent="0.3">
      <c r="B61" s="741"/>
      <c r="C61" s="746"/>
      <c r="D61" s="730"/>
      <c r="E61" s="731" t="s">
        <v>589</v>
      </c>
      <c r="F61" s="731"/>
      <c r="G61" s="690">
        <f>SUM(G60:G60)</f>
        <v>0</v>
      </c>
      <c r="H61" s="732" t="e">
        <f>+G61/$J$7</f>
        <v>#DIV/0!</v>
      </c>
      <c r="I61" s="690">
        <f>SUM(I60)</f>
        <v>0</v>
      </c>
      <c r="J61" s="690">
        <f>SUM(J60)</f>
        <v>0</v>
      </c>
      <c r="K61" s="733">
        <f>SUM(K60)</f>
        <v>0</v>
      </c>
      <c r="L61" s="747"/>
      <c r="M61" s="747"/>
      <c r="N61" s="743"/>
    </row>
    <row r="62" spans="1:14" ht="16.5" customHeight="1" x14ac:dyDescent="0.2">
      <c r="B62" s="744" t="s">
        <v>592</v>
      </c>
      <c r="C62" s="748"/>
      <c r="D62" s="748"/>
      <c r="E62" s="716"/>
      <c r="F62" s="716"/>
      <c r="G62" s="737"/>
      <c r="H62" s="719"/>
      <c r="I62" s="719"/>
      <c r="J62" s="719"/>
      <c r="K62" s="720"/>
      <c r="L62" s="738"/>
      <c r="M62" s="738"/>
      <c r="N62" s="739"/>
    </row>
    <row r="63" spans="1:14" ht="16.5" customHeight="1" x14ac:dyDescent="0.3">
      <c r="B63" s="979"/>
      <c r="C63" s="980"/>
      <c r="D63" s="980"/>
      <c r="E63" s="980"/>
      <c r="F63" s="723"/>
      <c r="G63" s="724"/>
      <c r="H63" s="725" t="e">
        <f>+G63/$J$7</f>
        <v>#DIV/0!</v>
      </c>
      <c r="I63" s="726">
        <f>G63*ca</f>
        <v>0</v>
      </c>
      <c r="J63" s="726">
        <f>G63*cb</f>
        <v>0</v>
      </c>
      <c r="K63" s="726">
        <f>I63*cc</f>
        <v>0</v>
      </c>
      <c r="L63" s="727"/>
      <c r="M63" s="727"/>
      <c r="N63" s="740"/>
    </row>
    <row r="64" spans="1:14" ht="16.5" x14ac:dyDescent="0.3">
      <c r="B64" s="749"/>
      <c r="C64" s="723"/>
      <c r="D64" s="723"/>
      <c r="E64" s="723"/>
      <c r="F64" s="723"/>
      <c r="G64" s="724"/>
      <c r="H64" s="725" t="e">
        <f>+G64/$J$7</f>
        <v>#DIV/0!</v>
      </c>
      <c r="I64" s="726">
        <f>G64*ca</f>
        <v>0</v>
      </c>
      <c r="J64" s="726">
        <f>G64*cb</f>
        <v>0</v>
      </c>
      <c r="K64" s="726">
        <f>I64*cc</f>
        <v>0</v>
      </c>
      <c r="L64" s="727"/>
      <c r="M64" s="727"/>
      <c r="N64" s="740"/>
    </row>
    <row r="65" spans="2:15" ht="16.5" customHeight="1" x14ac:dyDescent="0.3">
      <c r="B65" s="741"/>
      <c r="C65" s="730"/>
      <c r="D65" s="730"/>
      <c r="E65" s="731" t="s">
        <v>589</v>
      </c>
      <c r="F65" s="731"/>
      <c r="G65" s="690">
        <f>SUM(G63:G63)</f>
        <v>0</v>
      </c>
      <c r="H65" s="732" t="e">
        <f>+G65/$J$7</f>
        <v>#DIV/0!</v>
      </c>
      <c r="I65" s="690">
        <f>SUM(I63:I63)</f>
        <v>0</v>
      </c>
      <c r="J65" s="690">
        <f>SUM(J63:J63)</f>
        <v>0</v>
      </c>
      <c r="K65" s="733">
        <f>SUM(K63:K63)</f>
        <v>0</v>
      </c>
      <c r="L65" s="750"/>
      <c r="M65" s="742"/>
      <c r="N65" s="743"/>
    </row>
    <row r="66" spans="2:15" ht="16.5" x14ac:dyDescent="0.3">
      <c r="B66" s="819" t="s">
        <v>593</v>
      </c>
      <c r="C66" s="820"/>
      <c r="D66" s="820"/>
      <c r="E66" s="821"/>
      <c r="F66" s="821"/>
      <c r="G66" s="822"/>
      <c r="H66" s="823"/>
      <c r="I66" s="823"/>
      <c r="J66" s="823"/>
      <c r="K66" s="824"/>
      <c r="L66" s="825"/>
      <c r="M66" s="825"/>
      <c r="N66" s="758"/>
      <c r="O66" s="788"/>
    </row>
    <row r="67" spans="2:15" ht="16.5" x14ac:dyDescent="0.3">
      <c r="B67" s="979"/>
      <c r="C67" s="980"/>
      <c r="D67" s="980"/>
      <c r="E67" s="980"/>
      <c r="F67" s="723"/>
      <c r="G67" s="724"/>
      <c r="H67" s="725" t="e">
        <f t="shared" ref="H67:H72" si="2">+G67/$J$7</f>
        <v>#DIV/0!</v>
      </c>
      <c r="I67" s="726">
        <f>G67*ca</f>
        <v>0</v>
      </c>
      <c r="J67" s="726">
        <f>G67*cb</f>
        <v>0</v>
      </c>
      <c r="K67" s="726">
        <f>I67*cc</f>
        <v>0</v>
      </c>
      <c r="L67" s="727"/>
      <c r="M67" s="727"/>
      <c r="N67" s="740"/>
    </row>
    <row r="68" spans="2:15" ht="16.5" customHeight="1" x14ac:dyDescent="0.3">
      <c r="B68" s="981"/>
      <c r="C68" s="982"/>
      <c r="D68" s="982"/>
      <c r="E68" s="982"/>
      <c r="F68" s="759"/>
      <c r="G68" s="724"/>
      <c r="H68" s="725" t="e">
        <f t="shared" si="2"/>
        <v>#DIV/0!</v>
      </c>
      <c r="I68" s="726">
        <f>G68*ca</f>
        <v>0</v>
      </c>
      <c r="J68" s="726">
        <f>G68*cb</f>
        <v>0</v>
      </c>
      <c r="K68" s="726">
        <f>I68*cc</f>
        <v>0</v>
      </c>
      <c r="L68" s="727"/>
      <c r="M68" s="727"/>
      <c r="N68" s="740"/>
    </row>
    <row r="69" spans="2:15" ht="16.5" customHeight="1" x14ac:dyDescent="0.3">
      <c r="B69" s="977"/>
      <c r="C69" s="978"/>
      <c r="D69" s="978"/>
      <c r="E69" s="978"/>
      <c r="F69" s="723"/>
      <c r="G69" s="724"/>
      <c r="H69" s="725" t="e">
        <f t="shared" si="2"/>
        <v>#DIV/0!</v>
      </c>
      <c r="I69" s="726">
        <f>G69*ca</f>
        <v>0</v>
      </c>
      <c r="J69" s="726">
        <f>G69*cb</f>
        <v>0</v>
      </c>
      <c r="K69" s="726">
        <f>I69*cc</f>
        <v>0</v>
      </c>
      <c r="L69" s="727"/>
      <c r="M69" s="727"/>
      <c r="N69" s="740"/>
    </row>
    <row r="70" spans="2:15" ht="16.5" customHeight="1" x14ac:dyDescent="0.3">
      <c r="B70" s="749"/>
      <c r="C70" s="723"/>
      <c r="D70" s="723"/>
      <c r="E70" s="723"/>
      <c r="F70" s="723"/>
      <c r="G70" s="724"/>
      <c r="H70" s="725" t="e">
        <f t="shared" si="2"/>
        <v>#DIV/0!</v>
      </c>
      <c r="I70" s="726">
        <f>G70*ca</f>
        <v>0</v>
      </c>
      <c r="J70" s="726">
        <f>G70*cb</f>
        <v>0</v>
      </c>
      <c r="K70" s="726">
        <f>I70*cc</f>
        <v>0</v>
      </c>
      <c r="L70" s="727"/>
      <c r="M70" s="727"/>
      <c r="N70" s="740"/>
    </row>
    <row r="71" spans="2:15" ht="16.5" customHeight="1" x14ac:dyDescent="0.3">
      <c r="B71" s="977"/>
      <c r="C71" s="978"/>
      <c r="D71" s="978"/>
      <c r="E71" s="978"/>
      <c r="F71" s="723"/>
      <c r="G71" s="724"/>
      <c r="H71" s="725" t="e">
        <f t="shared" si="2"/>
        <v>#DIV/0!</v>
      </c>
      <c r="I71" s="726">
        <f>G71*ca</f>
        <v>0</v>
      </c>
      <c r="J71" s="726">
        <f>G71*cb</f>
        <v>0</v>
      </c>
      <c r="K71" s="726">
        <f>I71*cc</f>
        <v>0</v>
      </c>
      <c r="L71" s="727"/>
      <c r="M71" s="727"/>
      <c r="N71" s="740"/>
    </row>
    <row r="72" spans="2:15" ht="16.5" customHeight="1" x14ac:dyDescent="0.3">
      <c r="B72" s="741"/>
      <c r="C72" s="730"/>
      <c r="D72" s="730"/>
      <c r="E72" s="731" t="s">
        <v>589</v>
      </c>
      <c r="F72" s="731"/>
      <c r="G72" s="690">
        <f>SUM(G67:G71)</f>
        <v>0</v>
      </c>
      <c r="H72" s="732" t="e">
        <f t="shared" si="2"/>
        <v>#DIV/0!</v>
      </c>
      <c r="I72" s="690">
        <f>SUM(I67:I71)</f>
        <v>0</v>
      </c>
      <c r="J72" s="690">
        <f>SUM(J67:J71)</f>
        <v>0</v>
      </c>
      <c r="K72" s="733">
        <f>SUM(K67:K71)</f>
        <v>0</v>
      </c>
      <c r="L72" s="750"/>
      <c r="M72" s="742"/>
      <c r="N72" s="743"/>
    </row>
    <row r="73" spans="2:15" ht="16.5" customHeight="1" x14ac:dyDescent="0.2">
      <c r="B73" s="744" t="s">
        <v>594</v>
      </c>
      <c r="C73" s="745"/>
      <c r="D73" s="745"/>
      <c r="E73" s="716"/>
      <c r="F73" s="716"/>
      <c r="G73" s="737"/>
      <c r="H73" s="719"/>
      <c r="I73" s="719"/>
      <c r="J73" s="719"/>
      <c r="K73" s="720"/>
      <c r="L73" s="738"/>
      <c r="M73" s="738"/>
      <c r="N73" s="739"/>
    </row>
    <row r="74" spans="2:15" ht="16.5" customHeight="1" x14ac:dyDescent="0.3">
      <c r="B74" s="979"/>
      <c r="C74" s="980"/>
      <c r="D74" s="980"/>
      <c r="E74" s="980"/>
      <c r="F74" s="723"/>
      <c r="G74" s="724"/>
      <c r="H74" s="725" t="e">
        <f t="shared" ref="H74:H79" si="3">+G74/$J$7</f>
        <v>#DIV/0!</v>
      </c>
      <c r="I74" s="726">
        <f>G74*ca</f>
        <v>0</v>
      </c>
      <c r="J74" s="726">
        <f>G74*cb</f>
        <v>0</v>
      </c>
      <c r="K74" s="726">
        <f>I74*cc</f>
        <v>0</v>
      </c>
      <c r="L74" s="727"/>
      <c r="M74" s="727"/>
      <c r="N74" s="740"/>
    </row>
    <row r="75" spans="2:15" ht="16.5" x14ac:dyDescent="0.3">
      <c r="B75" s="977"/>
      <c r="C75" s="978"/>
      <c r="D75" s="978"/>
      <c r="E75" s="978"/>
      <c r="F75" s="723"/>
      <c r="G75" s="724"/>
      <c r="H75" s="725" t="e">
        <f t="shared" si="3"/>
        <v>#DIV/0!</v>
      </c>
      <c r="I75" s="726">
        <f>G75*ca</f>
        <v>0</v>
      </c>
      <c r="J75" s="726">
        <f>G75*cb</f>
        <v>0</v>
      </c>
      <c r="K75" s="726">
        <f>I75*cc</f>
        <v>0</v>
      </c>
      <c r="L75" s="727"/>
      <c r="M75" s="727"/>
      <c r="N75" s="740"/>
    </row>
    <row r="76" spans="2:15" ht="17.25" thickBot="1" x14ac:dyDescent="0.35">
      <c r="B76" s="761"/>
      <c r="C76" s="762"/>
      <c r="D76" s="762"/>
      <c r="E76" s="763" t="s">
        <v>589</v>
      </c>
      <c r="F76" s="763"/>
      <c r="G76" s="764">
        <f>SUM(G74:G75)</f>
        <v>0</v>
      </c>
      <c r="H76" s="765" t="e">
        <f t="shared" si="3"/>
        <v>#DIV/0!</v>
      </c>
      <c r="I76" s="764">
        <f>SUM(I74:I75)</f>
        <v>0</v>
      </c>
      <c r="J76" s="764">
        <f>SUM(J74:J75)</f>
        <v>0</v>
      </c>
      <c r="K76" s="764">
        <f>SUM(K74:K75)</f>
        <v>0</v>
      </c>
      <c r="L76" s="766"/>
      <c r="M76" s="766"/>
      <c r="N76" s="767"/>
    </row>
    <row r="77" spans="2:15" ht="16.5" x14ac:dyDescent="0.3">
      <c r="B77" s="768"/>
      <c r="C77" s="769"/>
      <c r="D77" s="770"/>
      <c r="E77" s="771" t="s">
        <v>595</v>
      </c>
      <c r="F77" s="771"/>
      <c r="G77" s="772">
        <f>G76+G72+G65+G58+G54</f>
        <v>0</v>
      </c>
      <c r="H77" s="773" t="e">
        <f t="shared" si="3"/>
        <v>#DIV/0!</v>
      </c>
      <c r="I77" s="774"/>
      <c r="J77" s="774"/>
      <c r="K77" s="775"/>
      <c r="L77" s="776"/>
      <c r="M77" s="776"/>
      <c r="N77" s="777"/>
    </row>
    <row r="78" spans="2:15" ht="16.5" x14ac:dyDescent="0.3">
      <c r="B78" s="778" t="s">
        <v>596</v>
      </c>
      <c r="C78" s="779" t="s">
        <v>589</v>
      </c>
      <c r="D78" s="826">
        <f>D39</f>
        <v>0</v>
      </c>
      <c r="E78" s="781" t="s">
        <v>597</v>
      </c>
      <c r="F78" s="782"/>
      <c r="G78" s="783">
        <f>D78*F78</f>
        <v>0</v>
      </c>
      <c r="H78" s="784" t="e">
        <f t="shared" si="3"/>
        <v>#DIV/0!</v>
      </c>
      <c r="I78" s="785">
        <f>G78*ca</f>
        <v>0</v>
      </c>
      <c r="J78" s="785">
        <f>G78*cb</f>
        <v>0</v>
      </c>
      <c r="K78" s="785">
        <f>I78*cc</f>
        <v>0</v>
      </c>
      <c r="L78" s="786"/>
      <c r="M78" s="786"/>
      <c r="N78" s="787"/>
    </row>
    <row r="79" spans="2:15" ht="16.5" customHeight="1" x14ac:dyDescent="0.3">
      <c r="B79" s="789" t="s">
        <v>598</v>
      </c>
      <c r="C79" s="779" t="s">
        <v>589</v>
      </c>
      <c r="D79" s="827">
        <f>D40</f>
        <v>0</v>
      </c>
      <c r="E79" s="781" t="s">
        <v>597</v>
      </c>
      <c r="F79" s="782"/>
      <c r="G79" s="783">
        <f>D79*F79</f>
        <v>0</v>
      </c>
      <c r="H79" s="725" t="e">
        <f t="shared" si="3"/>
        <v>#DIV/0!</v>
      </c>
      <c r="I79" s="791">
        <f>G79*ca</f>
        <v>0</v>
      </c>
      <c r="J79" s="726">
        <f>G79*cb</f>
        <v>0</v>
      </c>
      <c r="K79" s="726">
        <f>I79*cc</f>
        <v>0</v>
      </c>
      <c r="L79" s="727"/>
      <c r="M79" s="727"/>
      <c r="N79" s="740"/>
    </row>
    <row r="80" spans="2:15" ht="16.5" customHeight="1" x14ac:dyDescent="0.3">
      <c r="B80" s="778" t="s">
        <v>599</v>
      </c>
      <c r="C80" s="792"/>
      <c r="D80" s="793"/>
      <c r="E80" s="794"/>
      <c r="F80" s="795"/>
      <c r="G80" s="796"/>
      <c r="H80" s="796"/>
      <c r="I80" s="796"/>
      <c r="J80" s="796"/>
      <c r="K80" s="797"/>
      <c r="L80" s="798"/>
      <c r="M80" s="798"/>
      <c r="N80" s="799"/>
    </row>
    <row r="81" spans="2:14" ht="16.5" customHeight="1" x14ac:dyDescent="0.3">
      <c r="B81" s="749"/>
      <c r="C81" s="779" t="s">
        <v>589</v>
      </c>
      <c r="D81" s="828">
        <f>D42</f>
        <v>0</v>
      </c>
      <c r="E81" s="781" t="s">
        <v>597</v>
      </c>
      <c r="F81" s="782"/>
      <c r="G81" s="783">
        <f>D81*F81</f>
        <v>0</v>
      </c>
      <c r="H81" s="725" t="e">
        <f>+G81/$J$7</f>
        <v>#DIV/0!</v>
      </c>
      <c r="I81" s="791">
        <f>G81*ca</f>
        <v>0</v>
      </c>
      <c r="J81" s="726">
        <f>G81*cb</f>
        <v>0</v>
      </c>
      <c r="K81" s="726">
        <f>I81*cc</f>
        <v>0</v>
      </c>
      <c r="L81" s="727"/>
      <c r="M81" s="727"/>
      <c r="N81" s="740"/>
    </row>
    <row r="82" spans="2:14" ht="16.5" customHeight="1" x14ac:dyDescent="0.3">
      <c r="B82" s="789" t="s">
        <v>600</v>
      </c>
      <c r="C82" s="801"/>
      <c r="D82" s="802"/>
      <c r="E82" s="803"/>
      <c r="F82" s="803"/>
      <c r="G82" s="796"/>
      <c r="H82" s="796"/>
      <c r="I82" s="796"/>
      <c r="J82" s="796"/>
      <c r="K82" s="797"/>
      <c r="L82" s="798"/>
      <c r="M82" s="798"/>
      <c r="N82" s="799"/>
    </row>
    <row r="83" spans="2:14" ht="16.5" customHeight="1" x14ac:dyDescent="0.3">
      <c r="B83" s="749"/>
      <c r="C83" s="805" t="s">
        <v>589</v>
      </c>
      <c r="D83" s="828">
        <f>D44</f>
        <v>0</v>
      </c>
      <c r="E83" s="781" t="s">
        <v>597</v>
      </c>
      <c r="F83" s="806"/>
      <c r="G83" s="783">
        <f>D83*F83</f>
        <v>0</v>
      </c>
      <c r="H83" s="725" t="e">
        <f>+G83/$J$7</f>
        <v>#DIV/0!</v>
      </c>
      <c r="I83" s="791">
        <f>G83*ca</f>
        <v>0</v>
      </c>
      <c r="J83" s="726">
        <f>G83*cb</f>
        <v>0</v>
      </c>
      <c r="K83" s="726">
        <f>I83*cc</f>
        <v>0</v>
      </c>
      <c r="L83" s="727"/>
      <c r="M83" s="727"/>
      <c r="N83" s="740"/>
    </row>
    <row r="84" spans="2:14" ht="17.25" thickBot="1" x14ac:dyDescent="0.35">
      <c r="B84" s="807"/>
      <c r="C84" s="808"/>
      <c r="D84" s="808"/>
      <c r="E84" s="808"/>
      <c r="F84" s="808"/>
      <c r="G84" s="808"/>
      <c r="H84" s="809"/>
      <c r="I84" s="809"/>
      <c r="J84" s="809"/>
      <c r="K84" s="810"/>
      <c r="L84" s="811"/>
      <c r="M84" s="811"/>
      <c r="N84" s="812"/>
    </row>
    <row r="85" spans="2:14" ht="16.5" customHeight="1" x14ac:dyDescent="0.3">
      <c r="B85" s="813"/>
      <c r="C85" s="813"/>
      <c r="D85" s="813"/>
      <c r="E85" s="814" t="s">
        <v>604</v>
      </c>
      <c r="F85" s="814"/>
      <c r="G85" s="690">
        <f>G54+G58+G61+G65+G72+G76+G78+G79+G81+G83</f>
        <v>0</v>
      </c>
      <c r="H85" s="815" t="e">
        <f>G85/$J$7</f>
        <v>#DIV/0!</v>
      </c>
      <c r="I85" s="690">
        <f>I54+I58+I72+I76+I78+I81+I83</f>
        <v>0</v>
      </c>
      <c r="J85" s="690">
        <f>J54+J58+J72+J76+J78+J81+J83</f>
        <v>0</v>
      </c>
      <c r="K85" s="690">
        <f>K54+K58+K72+K76+K78+K81+K83</f>
        <v>0</v>
      </c>
      <c r="L85" s="656"/>
      <c r="M85" s="816"/>
      <c r="N85" s="817"/>
    </row>
    <row r="86" spans="2:14" ht="16.5" customHeight="1" x14ac:dyDescent="0.3">
      <c r="B86" s="813"/>
      <c r="C86" s="813"/>
      <c r="D86" s="813"/>
      <c r="E86" s="814"/>
      <c r="F86" s="814"/>
      <c r="G86" s="690"/>
      <c r="H86" s="815"/>
      <c r="I86" s="690"/>
      <c r="J86" s="690"/>
      <c r="K86" s="50"/>
      <c r="L86" s="50"/>
      <c r="M86" s="829"/>
      <c r="N86" s="655" t="s">
        <v>605</v>
      </c>
    </row>
    <row r="87" spans="2:14" ht="16.5" customHeight="1" x14ac:dyDescent="0.3">
      <c r="B87" s="813"/>
      <c r="C87" s="813"/>
      <c r="D87" s="813"/>
      <c r="E87" s="814"/>
      <c r="F87" s="814"/>
      <c r="G87" s="690"/>
      <c r="H87" s="815"/>
      <c r="I87" s="690"/>
      <c r="J87" s="690"/>
      <c r="K87" s="50"/>
      <c r="L87" s="50"/>
      <c r="M87" s="829"/>
      <c r="N87" s="655"/>
    </row>
    <row r="88" spans="2:14" ht="16.5" x14ac:dyDescent="0.3">
      <c r="B88" s="703" t="s">
        <v>606</v>
      </c>
      <c r="C88" s="704"/>
      <c r="G88" s="649"/>
      <c r="H88" s="667"/>
      <c r="I88" s="50"/>
      <c r="J88" s="50"/>
      <c r="L88" s="705" t="s">
        <v>578</v>
      </c>
      <c r="M88" s="705" t="s">
        <v>579</v>
      </c>
      <c r="N88" s="706" t="s">
        <v>580</v>
      </c>
    </row>
    <row r="89" spans="2:14" ht="16.5" x14ac:dyDescent="0.3">
      <c r="B89" s="706" t="s">
        <v>581</v>
      </c>
      <c r="C89" s="707"/>
      <c r="D89" s="706"/>
      <c r="E89" s="708"/>
      <c r="F89" s="708"/>
      <c r="G89" s="705" t="s">
        <v>582</v>
      </c>
      <c r="I89" s="709">
        <f>$J$1</f>
        <v>0</v>
      </c>
      <c r="J89" s="709">
        <f>$K$1</f>
        <v>0</v>
      </c>
      <c r="K89" s="710">
        <f>$L$1</f>
        <v>0</v>
      </c>
      <c r="L89" s="711" t="s">
        <v>583</v>
      </c>
      <c r="M89" s="711" t="s">
        <v>584</v>
      </c>
      <c r="N89" s="712"/>
    </row>
    <row r="90" spans="2:14" ht="16.5" x14ac:dyDescent="0.2">
      <c r="B90" s="714" t="s">
        <v>585</v>
      </c>
      <c r="C90" s="715"/>
      <c r="D90" s="715"/>
      <c r="E90" s="716"/>
      <c r="F90" s="716"/>
      <c r="G90" s="717"/>
      <c r="H90" s="718" t="s">
        <v>586</v>
      </c>
      <c r="I90" s="719"/>
      <c r="J90" s="719"/>
      <c r="K90" s="720"/>
      <c r="L90" s="720"/>
      <c r="M90" s="721"/>
      <c r="N90" s="722"/>
    </row>
    <row r="91" spans="2:14" ht="16.5" x14ac:dyDescent="0.3">
      <c r="B91" s="979"/>
      <c r="C91" s="980"/>
      <c r="D91" s="980"/>
      <c r="E91" s="978"/>
      <c r="F91" s="723"/>
      <c r="G91" s="724"/>
      <c r="H91" s="725" t="e">
        <f>+G91/$J$7</f>
        <v>#DIV/0!</v>
      </c>
      <c r="I91" s="726">
        <f>G91*ca</f>
        <v>0</v>
      </c>
      <c r="J91" s="726">
        <f>G91*cb</f>
        <v>0</v>
      </c>
      <c r="K91" s="726">
        <f>I91*cc</f>
        <v>0</v>
      </c>
      <c r="L91" s="727"/>
      <c r="M91" s="727"/>
      <c r="N91" s="728"/>
    </row>
    <row r="92" spans="2:14" ht="16.5" x14ac:dyDescent="0.3">
      <c r="B92" s="977"/>
      <c r="C92" s="978"/>
      <c r="D92" s="978"/>
      <c r="E92" s="978"/>
      <c r="F92" s="723"/>
      <c r="G92" s="724"/>
      <c r="H92" s="725" t="e">
        <f>+G92/$J$7</f>
        <v>#DIV/0!</v>
      </c>
      <c r="I92" s="726">
        <f>G92*ca</f>
        <v>0</v>
      </c>
      <c r="J92" s="726">
        <f>G92*cb</f>
        <v>0</v>
      </c>
      <c r="K92" s="726">
        <f>I92*cc</f>
        <v>0</v>
      </c>
      <c r="L92" s="727"/>
      <c r="M92" s="727"/>
      <c r="N92" s="728"/>
    </row>
    <row r="93" spans="2:14" ht="16.5" x14ac:dyDescent="0.3">
      <c r="B93" s="729"/>
      <c r="C93" s="730"/>
      <c r="D93" s="730"/>
      <c r="E93" s="731" t="s">
        <v>589</v>
      </c>
      <c r="F93" s="731"/>
      <c r="G93" s="690">
        <f>SUM(G91:G92)</f>
        <v>0</v>
      </c>
      <c r="H93" s="732" t="e">
        <f>+G93/$J$7</f>
        <v>#DIV/0!</v>
      </c>
      <c r="I93" s="690">
        <f>SUM(I91:I92)</f>
        <v>0</v>
      </c>
      <c r="J93" s="690">
        <f>SUM(J91:J92)</f>
        <v>0</v>
      </c>
      <c r="K93" s="733">
        <f>SUM(K91:K92)</f>
        <v>0</v>
      </c>
      <c r="L93" s="734"/>
      <c r="M93" s="734"/>
      <c r="N93" s="735"/>
    </row>
    <row r="94" spans="2:14" ht="16.5" x14ac:dyDescent="0.2">
      <c r="B94" s="714" t="s">
        <v>590</v>
      </c>
      <c r="C94" s="736"/>
      <c r="D94" s="736"/>
      <c r="E94" s="716"/>
      <c r="F94" s="716"/>
      <c r="G94" s="737"/>
      <c r="H94" s="719"/>
      <c r="I94" s="719"/>
      <c r="J94" s="719"/>
      <c r="K94" s="720"/>
      <c r="L94" s="738"/>
      <c r="M94" s="738"/>
      <c r="N94" s="739"/>
    </row>
    <row r="95" spans="2:14" ht="16.5" x14ac:dyDescent="0.3">
      <c r="B95" s="979"/>
      <c r="C95" s="980"/>
      <c r="D95" s="980"/>
      <c r="E95" s="980"/>
      <c r="F95" s="723"/>
      <c r="G95" s="724"/>
      <c r="H95" s="725" t="e">
        <f>+G95/$J$7</f>
        <v>#DIV/0!</v>
      </c>
      <c r="I95" s="726">
        <f>G95*ca</f>
        <v>0</v>
      </c>
      <c r="J95" s="726">
        <f>G95*cb</f>
        <v>0</v>
      </c>
      <c r="K95" s="726">
        <f>I95*cc</f>
        <v>0</v>
      </c>
      <c r="L95" s="727"/>
      <c r="M95" s="727"/>
      <c r="N95" s="740"/>
    </row>
    <row r="96" spans="2:14" ht="16.5" x14ac:dyDescent="0.3">
      <c r="B96" s="977"/>
      <c r="C96" s="978"/>
      <c r="D96" s="978"/>
      <c r="E96" s="978"/>
      <c r="F96" s="723"/>
      <c r="G96" s="724"/>
      <c r="H96" s="725" t="e">
        <f>+G96/$J$7</f>
        <v>#DIV/0!</v>
      </c>
      <c r="I96" s="726">
        <f>G96*ca</f>
        <v>0</v>
      </c>
      <c r="J96" s="726">
        <f>G96*cb</f>
        <v>0</v>
      </c>
      <c r="K96" s="726">
        <f>I96*cc</f>
        <v>0</v>
      </c>
      <c r="L96" s="727"/>
      <c r="M96" s="727"/>
      <c r="N96" s="740"/>
    </row>
    <row r="97" spans="2:14" ht="16.5" x14ac:dyDescent="0.3">
      <c r="B97" s="741"/>
      <c r="C97" s="730"/>
      <c r="D97" s="730"/>
      <c r="E97" s="731" t="s">
        <v>589</v>
      </c>
      <c r="F97" s="731"/>
      <c r="G97" s="690">
        <f>SUM(G95:G96)</f>
        <v>0</v>
      </c>
      <c r="H97" s="732" t="e">
        <f>+G97/$J$7</f>
        <v>#DIV/0!</v>
      </c>
      <c r="I97" s="690">
        <f>SUM(I95:I96)</f>
        <v>0</v>
      </c>
      <c r="J97" s="690">
        <f>SUM(J95:J96)</f>
        <v>0</v>
      </c>
      <c r="K97" s="733">
        <f>SUM(K95:K96)</f>
        <v>0</v>
      </c>
      <c r="L97" s="742"/>
      <c r="M97" s="742"/>
      <c r="N97" s="743"/>
    </row>
    <row r="98" spans="2:14" ht="16.5" x14ac:dyDescent="0.2">
      <c r="B98" s="744" t="s">
        <v>591</v>
      </c>
      <c r="C98" s="745"/>
      <c r="D98" s="745"/>
      <c r="E98" s="716"/>
      <c r="F98" s="716"/>
      <c r="G98" s="737"/>
      <c r="H98" s="719"/>
      <c r="I98" s="719"/>
      <c r="J98" s="719"/>
      <c r="K98" s="720"/>
      <c r="L98" s="738"/>
      <c r="M98" s="738"/>
      <c r="N98" s="739"/>
    </row>
    <row r="99" spans="2:14" ht="16.5" x14ac:dyDescent="0.3">
      <c r="B99" s="977"/>
      <c r="C99" s="978"/>
      <c r="D99" s="978"/>
      <c r="E99" s="978"/>
      <c r="F99" s="723"/>
      <c r="G99" s="724"/>
      <c r="H99" s="725" t="e">
        <f>+G99/$J$7</f>
        <v>#DIV/0!</v>
      </c>
      <c r="I99" s="726">
        <f>G99*ca</f>
        <v>0</v>
      </c>
      <c r="J99" s="726">
        <f>G99*cb</f>
        <v>0</v>
      </c>
      <c r="K99" s="726">
        <f>I99*cc</f>
        <v>0</v>
      </c>
      <c r="L99" s="727"/>
      <c r="M99" s="727"/>
      <c r="N99" s="740"/>
    </row>
    <row r="100" spans="2:14" ht="16.5" x14ac:dyDescent="0.3">
      <c r="B100" s="741"/>
      <c r="C100" s="746"/>
      <c r="D100" s="730"/>
      <c r="E100" s="731" t="s">
        <v>589</v>
      </c>
      <c r="F100" s="731"/>
      <c r="G100" s="690">
        <f>SUM(G99:G99)</f>
        <v>0</v>
      </c>
      <c r="H100" s="732" t="e">
        <f>+G100/$J$7</f>
        <v>#DIV/0!</v>
      </c>
      <c r="I100" s="690">
        <f>SUM(I99)</f>
        <v>0</v>
      </c>
      <c r="J100" s="690">
        <f>SUM(J99)</f>
        <v>0</v>
      </c>
      <c r="K100" s="733">
        <f>SUM(K99)</f>
        <v>0</v>
      </c>
      <c r="L100" s="747"/>
      <c r="M100" s="747"/>
      <c r="N100" s="743"/>
    </row>
    <row r="101" spans="2:14" ht="16.5" x14ac:dyDescent="0.2">
      <c r="B101" s="744" t="s">
        <v>592</v>
      </c>
      <c r="C101" s="748"/>
      <c r="D101" s="748"/>
      <c r="E101" s="716"/>
      <c r="F101" s="716"/>
      <c r="G101" s="737"/>
      <c r="H101" s="719"/>
      <c r="I101" s="719"/>
      <c r="J101" s="719"/>
      <c r="K101" s="720"/>
      <c r="L101" s="738"/>
      <c r="M101" s="738"/>
      <c r="N101" s="739"/>
    </row>
    <row r="102" spans="2:14" ht="16.5" x14ac:dyDescent="0.3">
      <c r="B102" s="979"/>
      <c r="C102" s="980"/>
      <c r="D102" s="980"/>
      <c r="E102" s="980"/>
      <c r="F102" s="723"/>
      <c r="G102" s="724"/>
      <c r="H102" s="725" t="e">
        <f>+G102/$J$7</f>
        <v>#DIV/0!</v>
      </c>
      <c r="I102" s="726">
        <f>G102*ca</f>
        <v>0</v>
      </c>
      <c r="J102" s="726">
        <f>G102*cb</f>
        <v>0</v>
      </c>
      <c r="K102" s="726">
        <f>I102*cc</f>
        <v>0</v>
      </c>
      <c r="L102" s="727"/>
      <c r="M102" s="727"/>
      <c r="N102" s="740"/>
    </row>
    <row r="103" spans="2:14" ht="16.5" x14ac:dyDescent="0.3">
      <c r="B103" s="749"/>
      <c r="C103" s="723"/>
      <c r="D103" s="723"/>
      <c r="E103" s="723"/>
      <c r="F103" s="723"/>
      <c r="G103" s="724"/>
      <c r="H103" s="725" t="e">
        <f>+G103/$J$7</f>
        <v>#DIV/0!</v>
      </c>
      <c r="I103" s="726">
        <f>G103*ca</f>
        <v>0</v>
      </c>
      <c r="J103" s="726">
        <f>G103*cb</f>
        <v>0</v>
      </c>
      <c r="K103" s="726">
        <f>I103*cc</f>
        <v>0</v>
      </c>
      <c r="L103" s="727"/>
      <c r="M103" s="727"/>
      <c r="N103" s="740"/>
    </row>
    <row r="104" spans="2:14" ht="16.5" x14ac:dyDescent="0.3">
      <c r="B104" s="741"/>
      <c r="C104" s="730"/>
      <c r="D104" s="730"/>
      <c r="E104" s="731" t="s">
        <v>589</v>
      </c>
      <c r="F104" s="731"/>
      <c r="G104" s="690">
        <f>SUM(G102:G102)</f>
        <v>0</v>
      </c>
      <c r="H104" s="732" t="e">
        <f>+G104/$J$7</f>
        <v>#DIV/0!</v>
      </c>
      <c r="I104" s="690">
        <f>SUM(I102:I102)</f>
        <v>0</v>
      </c>
      <c r="J104" s="690">
        <f>SUM(J102:J102)</f>
        <v>0</v>
      </c>
      <c r="K104" s="733">
        <f>SUM(K102:K102)</f>
        <v>0</v>
      </c>
      <c r="L104" s="750"/>
      <c r="M104" s="742"/>
      <c r="N104" s="743"/>
    </row>
    <row r="105" spans="2:14" ht="16.5" x14ac:dyDescent="0.3">
      <c r="B105" s="819" t="s">
        <v>593</v>
      </c>
      <c r="C105" s="820"/>
      <c r="D105" s="820"/>
      <c r="E105" s="821"/>
      <c r="F105" s="821"/>
      <c r="G105" s="822"/>
      <c r="H105" s="823"/>
      <c r="I105" s="823"/>
      <c r="J105" s="823"/>
      <c r="K105" s="824"/>
      <c r="L105" s="825"/>
      <c r="M105" s="825"/>
      <c r="N105" s="758"/>
    </row>
    <row r="106" spans="2:14" ht="16.5" x14ac:dyDescent="0.3">
      <c r="B106" s="979"/>
      <c r="C106" s="980"/>
      <c r="D106" s="980"/>
      <c r="E106" s="980"/>
      <c r="F106" s="723"/>
      <c r="G106" s="724"/>
      <c r="H106" s="725" t="e">
        <f t="shared" ref="H106:H111" si="4">+G106/$J$7</f>
        <v>#DIV/0!</v>
      </c>
      <c r="I106" s="726">
        <f>G106*ca</f>
        <v>0</v>
      </c>
      <c r="J106" s="726">
        <f>G106*cb</f>
        <v>0</v>
      </c>
      <c r="K106" s="726">
        <f>I106*cc</f>
        <v>0</v>
      </c>
      <c r="L106" s="727"/>
      <c r="M106" s="727"/>
      <c r="N106" s="740"/>
    </row>
    <row r="107" spans="2:14" ht="16.5" x14ac:dyDescent="0.3">
      <c r="B107" s="981"/>
      <c r="C107" s="982"/>
      <c r="D107" s="982"/>
      <c r="E107" s="982"/>
      <c r="F107" s="759"/>
      <c r="G107" s="724"/>
      <c r="H107" s="725" t="e">
        <f t="shared" si="4"/>
        <v>#DIV/0!</v>
      </c>
      <c r="I107" s="726">
        <f>G107*ca</f>
        <v>0</v>
      </c>
      <c r="J107" s="726">
        <f>G107*cb</f>
        <v>0</v>
      </c>
      <c r="K107" s="726">
        <f>I107*cc</f>
        <v>0</v>
      </c>
      <c r="L107" s="727"/>
      <c r="M107" s="727"/>
      <c r="N107" s="740"/>
    </row>
    <row r="108" spans="2:14" ht="16.5" x14ac:dyDescent="0.3">
      <c r="B108" s="977"/>
      <c r="C108" s="978"/>
      <c r="D108" s="978"/>
      <c r="E108" s="978"/>
      <c r="F108" s="723"/>
      <c r="G108" s="724"/>
      <c r="H108" s="725" t="e">
        <f t="shared" si="4"/>
        <v>#DIV/0!</v>
      </c>
      <c r="I108" s="726">
        <f>G108*ca</f>
        <v>0</v>
      </c>
      <c r="J108" s="726">
        <f>G108*cb</f>
        <v>0</v>
      </c>
      <c r="K108" s="726">
        <f>I108*cc</f>
        <v>0</v>
      </c>
      <c r="L108" s="727"/>
      <c r="M108" s="727"/>
      <c r="N108" s="740"/>
    </row>
    <row r="109" spans="2:14" ht="16.5" x14ac:dyDescent="0.3">
      <c r="B109" s="749"/>
      <c r="C109" s="723"/>
      <c r="D109" s="723"/>
      <c r="E109" s="723"/>
      <c r="F109" s="723"/>
      <c r="G109" s="724"/>
      <c r="H109" s="725" t="e">
        <f t="shared" si="4"/>
        <v>#DIV/0!</v>
      </c>
      <c r="I109" s="726">
        <f>G109*ca</f>
        <v>0</v>
      </c>
      <c r="J109" s="726">
        <f>G109*cb</f>
        <v>0</v>
      </c>
      <c r="K109" s="726">
        <f>I109*cc</f>
        <v>0</v>
      </c>
      <c r="L109" s="727"/>
      <c r="M109" s="727"/>
      <c r="N109" s="740"/>
    </row>
    <row r="110" spans="2:14" ht="16.5" x14ac:dyDescent="0.3">
      <c r="B110" s="977"/>
      <c r="C110" s="978"/>
      <c r="D110" s="978"/>
      <c r="E110" s="978"/>
      <c r="F110" s="723"/>
      <c r="G110" s="724"/>
      <c r="H110" s="725" t="e">
        <f t="shared" si="4"/>
        <v>#DIV/0!</v>
      </c>
      <c r="I110" s="726">
        <f>G110*ca</f>
        <v>0</v>
      </c>
      <c r="J110" s="726">
        <f>G110*cb</f>
        <v>0</v>
      </c>
      <c r="K110" s="726">
        <f>I110*cc</f>
        <v>0</v>
      </c>
      <c r="L110" s="727"/>
      <c r="M110" s="727"/>
      <c r="N110" s="740"/>
    </row>
    <row r="111" spans="2:14" ht="16.5" x14ac:dyDescent="0.3">
      <c r="B111" s="741"/>
      <c r="C111" s="730"/>
      <c r="D111" s="730"/>
      <c r="E111" s="731" t="s">
        <v>589</v>
      </c>
      <c r="F111" s="731"/>
      <c r="G111" s="690">
        <f>SUM(G106:G110)</f>
        <v>0</v>
      </c>
      <c r="H111" s="732" t="e">
        <f t="shared" si="4"/>
        <v>#DIV/0!</v>
      </c>
      <c r="I111" s="690">
        <f>SUM(I106:I110)</f>
        <v>0</v>
      </c>
      <c r="J111" s="690">
        <f>SUM(J106:J110)</f>
        <v>0</v>
      </c>
      <c r="K111" s="733">
        <f>SUM(K106:K110)</f>
        <v>0</v>
      </c>
      <c r="L111" s="750"/>
      <c r="M111" s="742"/>
      <c r="N111" s="743"/>
    </row>
    <row r="112" spans="2:14" ht="16.5" x14ac:dyDescent="0.2">
      <c r="B112" s="744" t="s">
        <v>594</v>
      </c>
      <c r="C112" s="745"/>
      <c r="D112" s="745"/>
      <c r="E112" s="716"/>
      <c r="F112" s="716"/>
      <c r="G112" s="737"/>
      <c r="H112" s="719"/>
      <c r="I112" s="719"/>
      <c r="J112" s="719"/>
      <c r="K112" s="720"/>
      <c r="L112" s="738"/>
      <c r="M112" s="738"/>
      <c r="N112" s="739"/>
    </row>
    <row r="113" spans="2:14" ht="16.5" x14ac:dyDescent="0.3">
      <c r="B113" s="979"/>
      <c r="C113" s="980"/>
      <c r="D113" s="980"/>
      <c r="E113" s="980"/>
      <c r="F113" s="723"/>
      <c r="G113" s="724"/>
      <c r="H113" s="725" t="e">
        <f t="shared" ref="H113:H118" si="5">+G113/$J$7</f>
        <v>#DIV/0!</v>
      </c>
      <c r="I113" s="726">
        <f>G113*ca</f>
        <v>0</v>
      </c>
      <c r="J113" s="726">
        <f>G113*cb</f>
        <v>0</v>
      </c>
      <c r="K113" s="726">
        <f>I113*cc</f>
        <v>0</v>
      </c>
      <c r="L113" s="727"/>
      <c r="M113" s="727"/>
      <c r="N113" s="740"/>
    </row>
    <row r="114" spans="2:14" ht="16.5" x14ac:dyDescent="0.3">
      <c r="B114" s="977"/>
      <c r="C114" s="978"/>
      <c r="D114" s="978"/>
      <c r="E114" s="978"/>
      <c r="F114" s="723"/>
      <c r="G114" s="724"/>
      <c r="H114" s="725" t="e">
        <f t="shared" si="5"/>
        <v>#DIV/0!</v>
      </c>
      <c r="I114" s="726">
        <f>G114*ca</f>
        <v>0</v>
      </c>
      <c r="J114" s="726">
        <f>G114*cb</f>
        <v>0</v>
      </c>
      <c r="K114" s="726">
        <f>I114*cc</f>
        <v>0</v>
      </c>
      <c r="L114" s="727"/>
      <c r="M114" s="727"/>
      <c r="N114" s="740"/>
    </row>
    <row r="115" spans="2:14" ht="17.25" thickBot="1" x14ac:dyDescent="0.35">
      <c r="B115" s="761"/>
      <c r="C115" s="762"/>
      <c r="D115" s="762"/>
      <c r="E115" s="763" t="s">
        <v>589</v>
      </c>
      <c r="F115" s="763"/>
      <c r="G115" s="764">
        <f>SUM(G113:G114)</f>
        <v>0</v>
      </c>
      <c r="H115" s="765" t="e">
        <f t="shared" si="5"/>
        <v>#DIV/0!</v>
      </c>
      <c r="I115" s="764">
        <f>SUM(I113:I114)</f>
        <v>0</v>
      </c>
      <c r="J115" s="764">
        <f>SUM(J113:J114)</f>
        <v>0</v>
      </c>
      <c r="K115" s="764">
        <f>SUM(K113:K114)</f>
        <v>0</v>
      </c>
      <c r="L115" s="766"/>
      <c r="M115" s="766"/>
      <c r="N115" s="767"/>
    </row>
    <row r="116" spans="2:14" ht="16.5" x14ac:dyDescent="0.3">
      <c r="B116" s="768"/>
      <c r="C116" s="769"/>
      <c r="D116" s="770"/>
      <c r="E116" s="771" t="s">
        <v>595</v>
      </c>
      <c r="F116" s="771"/>
      <c r="G116" s="772">
        <f>G115+G111+G104+G97+G93</f>
        <v>0</v>
      </c>
      <c r="H116" s="773" t="e">
        <f t="shared" si="5"/>
        <v>#DIV/0!</v>
      </c>
      <c r="I116" s="774"/>
      <c r="J116" s="774"/>
      <c r="K116" s="775"/>
      <c r="L116" s="776"/>
      <c r="M116" s="776"/>
      <c r="N116" s="777"/>
    </row>
    <row r="117" spans="2:14" ht="16.5" x14ac:dyDescent="0.3">
      <c r="B117" s="778" t="s">
        <v>596</v>
      </c>
      <c r="C117" s="779" t="s">
        <v>589</v>
      </c>
      <c r="D117" s="826">
        <f>D78</f>
        <v>0</v>
      </c>
      <c r="E117" s="781" t="s">
        <v>597</v>
      </c>
      <c r="F117" s="782"/>
      <c r="G117" s="783">
        <f>D117*F117</f>
        <v>0</v>
      </c>
      <c r="H117" s="784" t="e">
        <f t="shared" si="5"/>
        <v>#DIV/0!</v>
      </c>
      <c r="I117" s="785">
        <f>G117*ca</f>
        <v>0</v>
      </c>
      <c r="J117" s="785">
        <f>G117*cb</f>
        <v>0</v>
      </c>
      <c r="K117" s="785">
        <f>I117*cc</f>
        <v>0</v>
      </c>
      <c r="L117" s="786"/>
      <c r="M117" s="786"/>
      <c r="N117" s="787"/>
    </row>
    <row r="118" spans="2:14" ht="16.5" x14ac:dyDescent="0.3">
      <c r="B118" s="789" t="s">
        <v>598</v>
      </c>
      <c r="C118" s="779" t="s">
        <v>589</v>
      </c>
      <c r="D118" s="827">
        <f>D79</f>
        <v>0</v>
      </c>
      <c r="E118" s="781" t="s">
        <v>597</v>
      </c>
      <c r="F118" s="782"/>
      <c r="G118" s="783">
        <f>D118*F118</f>
        <v>0</v>
      </c>
      <c r="H118" s="725" t="e">
        <f t="shared" si="5"/>
        <v>#DIV/0!</v>
      </c>
      <c r="I118" s="791">
        <f>G118*ca</f>
        <v>0</v>
      </c>
      <c r="J118" s="726">
        <f>G118*cb</f>
        <v>0</v>
      </c>
      <c r="K118" s="726">
        <f>I118*cc</f>
        <v>0</v>
      </c>
      <c r="L118" s="727"/>
      <c r="M118" s="727"/>
      <c r="N118" s="740"/>
    </row>
    <row r="119" spans="2:14" ht="16.5" x14ac:dyDescent="0.3">
      <c r="B119" s="778" t="s">
        <v>599</v>
      </c>
      <c r="C119" s="792"/>
      <c r="D119" s="793"/>
      <c r="E119" s="794"/>
      <c r="F119" s="795"/>
      <c r="G119" s="796"/>
      <c r="H119" s="796"/>
      <c r="I119" s="796"/>
      <c r="J119" s="796"/>
      <c r="K119" s="797"/>
      <c r="L119" s="798"/>
      <c r="M119" s="798"/>
      <c r="N119" s="799"/>
    </row>
    <row r="120" spans="2:14" ht="16.5" x14ac:dyDescent="0.3">
      <c r="B120" s="749"/>
      <c r="C120" s="779" t="s">
        <v>589</v>
      </c>
      <c r="D120" s="828">
        <f>D81</f>
        <v>0</v>
      </c>
      <c r="E120" s="781" t="s">
        <v>597</v>
      </c>
      <c r="F120" s="782"/>
      <c r="G120" s="783">
        <f>D120*F120</f>
        <v>0</v>
      </c>
      <c r="H120" s="725" t="e">
        <f>+G120/$J$7</f>
        <v>#DIV/0!</v>
      </c>
      <c r="I120" s="791">
        <f>G120*ca</f>
        <v>0</v>
      </c>
      <c r="J120" s="726">
        <f>G120*cb</f>
        <v>0</v>
      </c>
      <c r="K120" s="726">
        <f>I120*cc</f>
        <v>0</v>
      </c>
      <c r="L120" s="727"/>
      <c r="M120" s="727"/>
      <c r="N120" s="740"/>
    </row>
    <row r="121" spans="2:14" ht="16.5" x14ac:dyDescent="0.3">
      <c r="B121" s="789" t="s">
        <v>600</v>
      </c>
      <c r="C121" s="801"/>
      <c r="D121" s="802"/>
      <c r="E121" s="803"/>
      <c r="F121" s="803"/>
      <c r="G121" s="796"/>
      <c r="H121" s="796"/>
      <c r="I121" s="796"/>
      <c r="J121" s="796"/>
      <c r="K121" s="797"/>
      <c r="L121" s="798"/>
      <c r="M121" s="798"/>
      <c r="N121" s="799"/>
    </row>
    <row r="122" spans="2:14" ht="16.5" x14ac:dyDescent="0.3">
      <c r="B122" s="749"/>
      <c r="C122" s="805" t="s">
        <v>589</v>
      </c>
      <c r="D122" s="828">
        <f>D83</f>
        <v>0</v>
      </c>
      <c r="E122" s="781" t="s">
        <v>597</v>
      </c>
      <c r="F122" s="806"/>
      <c r="G122" s="783">
        <f>D122*F122</f>
        <v>0</v>
      </c>
      <c r="H122" s="725" t="e">
        <f>+G122/$J$7</f>
        <v>#DIV/0!</v>
      </c>
      <c r="I122" s="791">
        <f>G122*ca</f>
        <v>0</v>
      </c>
      <c r="J122" s="726">
        <f>G122*cb</f>
        <v>0</v>
      </c>
      <c r="K122" s="726">
        <f>I122*cc</f>
        <v>0</v>
      </c>
      <c r="L122" s="727"/>
      <c r="M122" s="727"/>
      <c r="N122" s="740"/>
    </row>
    <row r="123" spans="2:14" ht="17.25" thickBot="1" x14ac:dyDescent="0.35">
      <c r="B123" s="807"/>
      <c r="C123" s="808"/>
      <c r="D123" s="808"/>
      <c r="E123" s="808"/>
      <c r="F123" s="808"/>
      <c r="G123" s="808"/>
      <c r="H123" s="809"/>
      <c r="I123" s="809"/>
      <c r="J123" s="809"/>
      <c r="K123" s="810"/>
      <c r="L123" s="811"/>
      <c r="M123" s="811"/>
      <c r="N123" s="812"/>
    </row>
    <row r="124" spans="2:14" ht="16.5" x14ac:dyDescent="0.3">
      <c r="B124" s="813"/>
      <c r="C124" s="813"/>
      <c r="D124" s="813"/>
      <c r="E124" s="814" t="s">
        <v>604</v>
      </c>
      <c r="F124" s="814"/>
      <c r="G124" s="690">
        <f>G93+G97+G100+G104+G111+G115+G117+G118++G120+G122</f>
        <v>0</v>
      </c>
      <c r="H124" s="725" t="e">
        <f>+G124/$J$7</f>
        <v>#DIV/0!</v>
      </c>
      <c r="I124" s="690">
        <f>I93+I97+I111+I115+I117+I120+I122</f>
        <v>0</v>
      </c>
      <c r="J124" s="690">
        <f>J93+J97+J111+J115+J117+J120+J122</f>
        <v>0</v>
      </c>
      <c r="K124" s="690">
        <f>K93+K97+K111+K115+K117+K120+K122</f>
        <v>0</v>
      </c>
      <c r="L124" s="656"/>
      <c r="M124" s="816"/>
      <c r="N124" s="817"/>
    </row>
    <row r="125" spans="2:14" ht="16.5" x14ac:dyDescent="0.3">
      <c r="I125" s="50"/>
      <c r="J125" s="50"/>
      <c r="L125" s="705"/>
      <c r="M125" s="705"/>
      <c r="N125" s="830" t="s">
        <v>607</v>
      </c>
    </row>
    <row r="126" spans="2:14" ht="16.5" customHeight="1" x14ac:dyDescent="0.3">
      <c r="I126" s="50"/>
      <c r="J126" s="50"/>
      <c r="L126" s="705"/>
      <c r="M126" s="705"/>
      <c r="N126" s="830"/>
    </row>
    <row r="127" spans="2:14" ht="16.5" x14ac:dyDescent="0.3">
      <c r="B127" s="703" t="s">
        <v>608</v>
      </c>
      <c r="C127" s="704"/>
      <c r="G127" s="649"/>
      <c r="H127" s="667"/>
      <c r="I127" s="50"/>
      <c r="J127" s="50"/>
      <c r="L127" s="705" t="s">
        <v>578</v>
      </c>
      <c r="M127" s="705" t="s">
        <v>579</v>
      </c>
      <c r="N127" s="706" t="s">
        <v>580</v>
      </c>
    </row>
    <row r="128" spans="2:14" ht="16.5" x14ac:dyDescent="0.3">
      <c r="B128" s="706" t="s">
        <v>581</v>
      </c>
      <c r="C128" s="707"/>
      <c r="D128" s="706"/>
      <c r="E128" s="708"/>
      <c r="F128" s="708"/>
      <c r="G128" s="705" t="s">
        <v>582</v>
      </c>
      <c r="I128" s="709">
        <f>$J$1</f>
        <v>0</v>
      </c>
      <c r="J128" s="709">
        <f>$K$1</f>
        <v>0</v>
      </c>
      <c r="K128" s="710">
        <f>$L$1</f>
        <v>0</v>
      </c>
      <c r="L128" s="711" t="s">
        <v>583</v>
      </c>
      <c r="M128" s="711" t="s">
        <v>584</v>
      </c>
      <c r="N128" s="712"/>
    </row>
    <row r="129" spans="2:14" ht="16.5" x14ac:dyDescent="0.2">
      <c r="B129" s="714" t="s">
        <v>585</v>
      </c>
      <c r="C129" s="715"/>
      <c r="D129" s="715"/>
      <c r="E129" s="716"/>
      <c r="F129" s="716"/>
      <c r="G129" s="717"/>
      <c r="H129" s="718" t="s">
        <v>586</v>
      </c>
      <c r="I129" s="719"/>
      <c r="J129" s="719"/>
      <c r="K129" s="720"/>
      <c r="L129" s="720"/>
      <c r="M129" s="721"/>
      <c r="N129" s="722"/>
    </row>
    <row r="130" spans="2:14" ht="16.5" x14ac:dyDescent="0.3">
      <c r="B130" s="979"/>
      <c r="C130" s="980"/>
      <c r="D130" s="980"/>
      <c r="E130" s="978"/>
      <c r="F130" s="723"/>
      <c r="G130" s="724"/>
      <c r="H130" s="725" t="e">
        <f>+G130/$J$7</f>
        <v>#DIV/0!</v>
      </c>
      <c r="I130" s="726">
        <f>G130*ca</f>
        <v>0</v>
      </c>
      <c r="J130" s="726">
        <f>G130*cb</f>
        <v>0</v>
      </c>
      <c r="K130" s="726">
        <f>I130*cc</f>
        <v>0</v>
      </c>
      <c r="L130" s="727"/>
      <c r="M130" s="727"/>
      <c r="N130" s="728"/>
    </row>
    <row r="131" spans="2:14" ht="16.5" x14ac:dyDescent="0.3">
      <c r="B131" s="977"/>
      <c r="C131" s="978"/>
      <c r="D131" s="978"/>
      <c r="E131" s="978"/>
      <c r="F131" s="723"/>
      <c r="G131" s="724"/>
      <c r="H131" s="725" t="e">
        <f>+G131/$J$7</f>
        <v>#DIV/0!</v>
      </c>
      <c r="I131" s="726">
        <f>G131*ca</f>
        <v>0</v>
      </c>
      <c r="J131" s="726">
        <f>G131*cb</f>
        <v>0</v>
      </c>
      <c r="K131" s="726">
        <f>I131*cc</f>
        <v>0</v>
      </c>
      <c r="L131" s="727"/>
      <c r="M131" s="727"/>
      <c r="N131" s="728"/>
    </row>
    <row r="132" spans="2:14" ht="16.5" x14ac:dyDescent="0.3">
      <c r="B132" s="729"/>
      <c r="C132" s="730"/>
      <c r="D132" s="730"/>
      <c r="E132" s="731" t="s">
        <v>589</v>
      </c>
      <c r="F132" s="731"/>
      <c r="G132" s="690">
        <f>SUM(G130:G131)</f>
        <v>0</v>
      </c>
      <c r="H132" s="732" t="e">
        <f>+G132/$J$7</f>
        <v>#DIV/0!</v>
      </c>
      <c r="I132" s="690">
        <f>SUM(I130:I131)</f>
        <v>0</v>
      </c>
      <c r="J132" s="690">
        <f>SUM(J130:J131)</f>
        <v>0</v>
      </c>
      <c r="K132" s="733">
        <f>SUM(K130:K131)</f>
        <v>0</v>
      </c>
      <c r="L132" s="734"/>
      <c r="M132" s="734"/>
      <c r="N132" s="735"/>
    </row>
    <row r="133" spans="2:14" ht="16.5" x14ac:dyDescent="0.2">
      <c r="B133" s="714" t="s">
        <v>590</v>
      </c>
      <c r="C133" s="736"/>
      <c r="D133" s="736"/>
      <c r="E133" s="716"/>
      <c r="F133" s="716"/>
      <c r="G133" s="737"/>
      <c r="H133" s="719"/>
      <c r="I133" s="719"/>
      <c r="J133" s="719"/>
      <c r="K133" s="720"/>
      <c r="L133" s="738"/>
      <c r="M133" s="738"/>
      <c r="N133" s="739"/>
    </row>
    <row r="134" spans="2:14" ht="16.5" x14ac:dyDescent="0.3">
      <c r="B134" s="979"/>
      <c r="C134" s="980"/>
      <c r="D134" s="980"/>
      <c r="E134" s="980"/>
      <c r="F134" s="723"/>
      <c r="G134" s="724"/>
      <c r="H134" s="725" t="e">
        <f>+G134/$J$7</f>
        <v>#DIV/0!</v>
      </c>
      <c r="I134" s="726">
        <f>G134*ca</f>
        <v>0</v>
      </c>
      <c r="J134" s="726">
        <f>G134*cb</f>
        <v>0</v>
      </c>
      <c r="K134" s="726">
        <f>I134*cc</f>
        <v>0</v>
      </c>
      <c r="L134" s="727"/>
      <c r="M134" s="727"/>
      <c r="N134" s="740"/>
    </row>
    <row r="135" spans="2:14" ht="16.5" x14ac:dyDescent="0.3">
      <c r="B135" s="977"/>
      <c r="C135" s="978"/>
      <c r="D135" s="978"/>
      <c r="E135" s="978"/>
      <c r="F135" s="723"/>
      <c r="G135" s="724"/>
      <c r="H135" s="725" t="e">
        <f>+G135/$J$7</f>
        <v>#DIV/0!</v>
      </c>
      <c r="I135" s="726">
        <f>G135*ca</f>
        <v>0</v>
      </c>
      <c r="J135" s="726">
        <f>G135*cb</f>
        <v>0</v>
      </c>
      <c r="K135" s="726">
        <f>I135*cc</f>
        <v>0</v>
      </c>
      <c r="L135" s="727"/>
      <c r="M135" s="727"/>
      <c r="N135" s="740"/>
    </row>
    <row r="136" spans="2:14" ht="16.5" x14ac:dyDescent="0.3">
      <c r="B136" s="741"/>
      <c r="C136" s="730"/>
      <c r="D136" s="730"/>
      <c r="E136" s="731" t="s">
        <v>589</v>
      </c>
      <c r="F136" s="731"/>
      <c r="G136" s="690">
        <f>SUM(G134:G135)</f>
        <v>0</v>
      </c>
      <c r="H136" s="732" t="e">
        <f>+G136/$J$7</f>
        <v>#DIV/0!</v>
      </c>
      <c r="I136" s="690">
        <f>SUM(I134:I135)</f>
        <v>0</v>
      </c>
      <c r="J136" s="690">
        <f>SUM(J134:J135)</f>
        <v>0</v>
      </c>
      <c r="K136" s="733">
        <f>SUM(K134:K135)</f>
        <v>0</v>
      </c>
      <c r="L136" s="742"/>
      <c r="M136" s="742"/>
      <c r="N136" s="743"/>
    </row>
    <row r="137" spans="2:14" ht="16.5" x14ac:dyDescent="0.2">
      <c r="B137" s="744" t="s">
        <v>591</v>
      </c>
      <c r="C137" s="745"/>
      <c r="D137" s="745"/>
      <c r="E137" s="716"/>
      <c r="F137" s="716"/>
      <c r="G137" s="737"/>
      <c r="H137" s="719"/>
      <c r="I137" s="719"/>
      <c r="J137" s="719"/>
      <c r="K137" s="720"/>
      <c r="L137" s="738"/>
      <c r="M137" s="738"/>
      <c r="N137" s="739"/>
    </row>
    <row r="138" spans="2:14" ht="16.5" x14ac:dyDescent="0.3">
      <c r="B138" s="977"/>
      <c r="C138" s="978"/>
      <c r="D138" s="978"/>
      <c r="E138" s="978"/>
      <c r="F138" s="723"/>
      <c r="G138" s="724"/>
      <c r="H138" s="725" t="e">
        <f>+G138/$J$7</f>
        <v>#DIV/0!</v>
      </c>
      <c r="I138" s="726">
        <f>G138*ca</f>
        <v>0</v>
      </c>
      <c r="J138" s="726">
        <f>G138*cb</f>
        <v>0</v>
      </c>
      <c r="K138" s="726">
        <f>I138*cc</f>
        <v>0</v>
      </c>
      <c r="L138" s="727"/>
      <c r="M138" s="727"/>
      <c r="N138" s="740"/>
    </row>
    <row r="139" spans="2:14" ht="16.5" x14ac:dyDescent="0.3">
      <c r="B139" s="741"/>
      <c r="C139" s="746"/>
      <c r="D139" s="730"/>
      <c r="E139" s="731" t="s">
        <v>589</v>
      </c>
      <c r="F139" s="731"/>
      <c r="G139" s="690">
        <f>SUM(G138:G138)</f>
        <v>0</v>
      </c>
      <c r="H139" s="732" t="e">
        <f>+G139/$J$7</f>
        <v>#DIV/0!</v>
      </c>
      <c r="I139" s="690">
        <f>SUM(I138)</f>
        <v>0</v>
      </c>
      <c r="J139" s="690">
        <f>SUM(J138)</f>
        <v>0</v>
      </c>
      <c r="K139" s="733">
        <f>SUM(K138)</f>
        <v>0</v>
      </c>
      <c r="L139" s="747"/>
      <c r="M139" s="747"/>
      <c r="N139" s="743"/>
    </row>
    <row r="140" spans="2:14" ht="16.5" x14ac:dyDescent="0.2">
      <c r="B140" s="744" t="s">
        <v>592</v>
      </c>
      <c r="C140" s="748"/>
      <c r="D140" s="748"/>
      <c r="E140" s="716"/>
      <c r="F140" s="716"/>
      <c r="G140" s="737"/>
      <c r="H140" s="719"/>
      <c r="I140" s="719"/>
      <c r="J140" s="719"/>
      <c r="K140" s="720"/>
      <c r="L140" s="738"/>
      <c r="M140" s="738"/>
      <c r="N140" s="739"/>
    </row>
    <row r="141" spans="2:14" ht="16.5" x14ac:dyDescent="0.3">
      <c r="B141" s="979"/>
      <c r="C141" s="980"/>
      <c r="D141" s="980"/>
      <c r="E141" s="980"/>
      <c r="F141" s="723"/>
      <c r="G141" s="724"/>
      <c r="H141" s="725" t="e">
        <f>+G141/$J$7</f>
        <v>#DIV/0!</v>
      </c>
      <c r="I141" s="726">
        <f>G141*ca</f>
        <v>0</v>
      </c>
      <c r="J141" s="726">
        <f>G141*cb</f>
        <v>0</v>
      </c>
      <c r="K141" s="726">
        <f>I141*cc</f>
        <v>0</v>
      </c>
      <c r="L141" s="727"/>
      <c r="M141" s="727"/>
      <c r="N141" s="740"/>
    </row>
    <row r="142" spans="2:14" ht="16.5" x14ac:dyDescent="0.3">
      <c r="B142" s="749"/>
      <c r="C142" s="723"/>
      <c r="D142" s="723"/>
      <c r="E142" s="723"/>
      <c r="F142" s="723"/>
      <c r="G142" s="724"/>
      <c r="H142" s="725" t="e">
        <f>+G142/$J$7</f>
        <v>#DIV/0!</v>
      </c>
      <c r="I142" s="726">
        <f>G142*ca</f>
        <v>0</v>
      </c>
      <c r="J142" s="726">
        <f>G142*cb</f>
        <v>0</v>
      </c>
      <c r="K142" s="726">
        <f>I142*cc</f>
        <v>0</v>
      </c>
      <c r="L142" s="727"/>
      <c r="M142" s="727"/>
      <c r="N142" s="740"/>
    </row>
    <row r="143" spans="2:14" ht="16.5" x14ac:dyDescent="0.3">
      <c r="B143" s="741"/>
      <c r="C143" s="730"/>
      <c r="D143" s="730"/>
      <c r="E143" s="731" t="s">
        <v>589</v>
      </c>
      <c r="F143" s="731"/>
      <c r="G143" s="690">
        <f>SUM(G141:G141)</f>
        <v>0</v>
      </c>
      <c r="H143" s="732" t="e">
        <f>+G143/$J$7</f>
        <v>#DIV/0!</v>
      </c>
      <c r="I143" s="690">
        <f>SUM(I141:I141)</f>
        <v>0</v>
      </c>
      <c r="J143" s="690">
        <f>SUM(J141:J141)</f>
        <v>0</v>
      </c>
      <c r="K143" s="733">
        <f>SUM(K141:K141)</f>
        <v>0</v>
      </c>
      <c r="L143" s="750"/>
      <c r="M143" s="742"/>
      <c r="N143" s="743"/>
    </row>
    <row r="144" spans="2:14" ht="16.5" x14ac:dyDescent="0.3">
      <c r="B144" s="819" t="s">
        <v>593</v>
      </c>
      <c r="C144" s="820"/>
      <c r="D144" s="820"/>
      <c r="E144" s="821"/>
      <c r="F144" s="821"/>
      <c r="G144" s="822"/>
      <c r="H144" s="823"/>
      <c r="I144" s="823"/>
      <c r="J144" s="823"/>
      <c r="K144" s="824"/>
      <c r="L144" s="825"/>
      <c r="M144" s="825"/>
      <c r="N144" s="758"/>
    </row>
    <row r="145" spans="2:14" ht="16.5" x14ac:dyDescent="0.3">
      <c r="B145" s="979"/>
      <c r="C145" s="980"/>
      <c r="D145" s="980"/>
      <c r="E145" s="980"/>
      <c r="F145" s="723"/>
      <c r="G145" s="724"/>
      <c r="H145" s="725" t="e">
        <f t="shared" ref="H145:H150" si="6">+G145/$J$7</f>
        <v>#DIV/0!</v>
      </c>
      <c r="I145" s="726">
        <f>G145*ca</f>
        <v>0</v>
      </c>
      <c r="J145" s="726">
        <f>G145*cb</f>
        <v>0</v>
      </c>
      <c r="K145" s="726">
        <f>I145*cc</f>
        <v>0</v>
      </c>
      <c r="L145" s="727"/>
      <c r="M145" s="727"/>
      <c r="N145" s="740"/>
    </row>
    <row r="146" spans="2:14" ht="16.5" x14ac:dyDescent="0.3">
      <c r="B146" s="981"/>
      <c r="C146" s="982"/>
      <c r="D146" s="982"/>
      <c r="E146" s="982"/>
      <c r="F146" s="759"/>
      <c r="G146" s="724"/>
      <c r="H146" s="725" t="e">
        <f t="shared" si="6"/>
        <v>#DIV/0!</v>
      </c>
      <c r="I146" s="726">
        <f>G146*ca</f>
        <v>0</v>
      </c>
      <c r="J146" s="726">
        <f>G146*cb</f>
        <v>0</v>
      </c>
      <c r="K146" s="726">
        <f>I146*cc</f>
        <v>0</v>
      </c>
      <c r="L146" s="727"/>
      <c r="M146" s="727"/>
      <c r="N146" s="740"/>
    </row>
    <row r="147" spans="2:14" ht="16.5" x14ac:dyDescent="0.3">
      <c r="B147" s="977"/>
      <c r="C147" s="978"/>
      <c r="D147" s="978"/>
      <c r="E147" s="978"/>
      <c r="F147" s="723"/>
      <c r="G147" s="724"/>
      <c r="H147" s="725" t="e">
        <f t="shared" si="6"/>
        <v>#DIV/0!</v>
      </c>
      <c r="I147" s="726">
        <f>G147*ca</f>
        <v>0</v>
      </c>
      <c r="J147" s="726">
        <f>G147*cb</f>
        <v>0</v>
      </c>
      <c r="K147" s="726">
        <f>I147*cc</f>
        <v>0</v>
      </c>
      <c r="L147" s="727"/>
      <c r="M147" s="727"/>
      <c r="N147" s="740"/>
    </row>
    <row r="148" spans="2:14" ht="16.5" x14ac:dyDescent="0.3">
      <c r="B148" s="749"/>
      <c r="C148" s="723"/>
      <c r="D148" s="723"/>
      <c r="E148" s="723"/>
      <c r="F148" s="723"/>
      <c r="G148" s="724"/>
      <c r="H148" s="725" t="e">
        <f t="shared" si="6"/>
        <v>#DIV/0!</v>
      </c>
      <c r="I148" s="726">
        <f>G148*ca</f>
        <v>0</v>
      </c>
      <c r="J148" s="726">
        <f>G148*cb</f>
        <v>0</v>
      </c>
      <c r="K148" s="726">
        <f>I148*cc</f>
        <v>0</v>
      </c>
      <c r="L148" s="727"/>
      <c r="M148" s="727"/>
      <c r="N148" s="740"/>
    </row>
    <row r="149" spans="2:14" ht="16.5" x14ac:dyDescent="0.3">
      <c r="B149" s="977"/>
      <c r="C149" s="978"/>
      <c r="D149" s="978"/>
      <c r="E149" s="978"/>
      <c r="F149" s="723"/>
      <c r="G149" s="724"/>
      <c r="H149" s="725" t="e">
        <f t="shared" si="6"/>
        <v>#DIV/0!</v>
      </c>
      <c r="I149" s="726">
        <f>G149*ca</f>
        <v>0</v>
      </c>
      <c r="J149" s="726">
        <f>G149*cb</f>
        <v>0</v>
      </c>
      <c r="K149" s="726">
        <f>I149*cc</f>
        <v>0</v>
      </c>
      <c r="L149" s="727"/>
      <c r="M149" s="727"/>
      <c r="N149" s="740"/>
    </row>
    <row r="150" spans="2:14" ht="16.5" x14ac:dyDescent="0.3">
      <c r="B150" s="741"/>
      <c r="C150" s="730"/>
      <c r="D150" s="730"/>
      <c r="E150" s="731" t="s">
        <v>589</v>
      </c>
      <c r="F150" s="731"/>
      <c r="G150" s="690">
        <f>SUM(G145:G149)</f>
        <v>0</v>
      </c>
      <c r="H150" s="732" t="e">
        <f t="shared" si="6"/>
        <v>#DIV/0!</v>
      </c>
      <c r="I150" s="690">
        <f>SUM(I145:I149)</f>
        <v>0</v>
      </c>
      <c r="J150" s="690">
        <f>SUM(J145:J149)</f>
        <v>0</v>
      </c>
      <c r="K150" s="733">
        <f>SUM(K145:K149)</f>
        <v>0</v>
      </c>
      <c r="L150" s="750"/>
      <c r="M150" s="742"/>
      <c r="N150" s="743"/>
    </row>
    <row r="151" spans="2:14" ht="16.5" x14ac:dyDescent="0.2">
      <c r="B151" s="744" t="s">
        <v>594</v>
      </c>
      <c r="C151" s="745"/>
      <c r="D151" s="745"/>
      <c r="E151" s="716"/>
      <c r="F151" s="716"/>
      <c r="G151" s="737"/>
      <c r="H151" s="719"/>
      <c r="I151" s="719"/>
      <c r="J151" s="719"/>
      <c r="K151" s="720"/>
      <c r="L151" s="738"/>
      <c r="M151" s="738"/>
      <c r="N151" s="739"/>
    </row>
    <row r="152" spans="2:14" ht="16.5" x14ac:dyDescent="0.3">
      <c r="B152" s="979"/>
      <c r="C152" s="980"/>
      <c r="D152" s="980"/>
      <c r="E152" s="980"/>
      <c r="F152" s="723"/>
      <c r="G152" s="724"/>
      <c r="H152" s="725" t="e">
        <f t="shared" ref="H152:H157" si="7">+G152/$J$7</f>
        <v>#DIV/0!</v>
      </c>
      <c r="I152" s="726">
        <f>G152*ca</f>
        <v>0</v>
      </c>
      <c r="J152" s="726">
        <f>G152*cb</f>
        <v>0</v>
      </c>
      <c r="K152" s="726">
        <f>I152*cc</f>
        <v>0</v>
      </c>
      <c r="L152" s="727"/>
      <c r="M152" s="727"/>
      <c r="N152" s="740"/>
    </row>
    <row r="153" spans="2:14" ht="16.5" x14ac:dyDescent="0.3">
      <c r="B153" s="977"/>
      <c r="C153" s="978"/>
      <c r="D153" s="978"/>
      <c r="E153" s="978"/>
      <c r="F153" s="723"/>
      <c r="G153" s="724"/>
      <c r="H153" s="725" t="e">
        <f t="shared" si="7"/>
        <v>#DIV/0!</v>
      </c>
      <c r="I153" s="726">
        <f>G153*ca</f>
        <v>0</v>
      </c>
      <c r="J153" s="726">
        <f>G153*cb</f>
        <v>0</v>
      </c>
      <c r="K153" s="726">
        <f>I153*cc</f>
        <v>0</v>
      </c>
      <c r="L153" s="727"/>
      <c r="M153" s="727"/>
      <c r="N153" s="740"/>
    </row>
    <row r="154" spans="2:14" ht="17.25" thickBot="1" x14ac:dyDescent="0.35">
      <c r="B154" s="761"/>
      <c r="C154" s="762"/>
      <c r="D154" s="762"/>
      <c r="E154" s="763" t="s">
        <v>589</v>
      </c>
      <c r="F154" s="763"/>
      <c r="G154" s="764">
        <f>SUM(G152:G153)</f>
        <v>0</v>
      </c>
      <c r="H154" s="765" t="e">
        <f t="shared" si="7"/>
        <v>#DIV/0!</v>
      </c>
      <c r="I154" s="764">
        <f>SUM(I152:I153)</f>
        <v>0</v>
      </c>
      <c r="J154" s="764">
        <f>SUM(J152:J153)</f>
        <v>0</v>
      </c>
      <c r="K154" s="764">
        <f>SUM(K152:K153)</f>
        <v>0</v>
      </c>
      <c r="L154" s="766"/>
      <c r="M154" s="766"/>
      <c r="N154" s="767"/>
    </row>
    <row r="155" spans="2:14" ht="16.5" x14ac:dyDescent="0.3">
      <c r="B155" s="768"/>
      <c r="C155" s="769"/>
      <c r="D155" s="770"/>
      <c r="E155" s="771" t="s">
        <v>595</v>
      </c>
      <c r="F155" s="771"/>
      <c r="G155" s="772">
        <f>G154+G150+G143+G136+G132</f>
        <v>0</v>
      </c>
      <c r="H155" s="773" t="e">
        <f t="shared" si="7"/>
        <v>#DIV/0!</v>
      </c>
      <c r="I155" s="774"/>
      <c r="J155" s="774"/>
      <c r="K155" s="775"/>
      <c r="L155" s="776"/>
      <c r="M155" s="776"/>
      <c r="N155" s="777"/>
    </row>
    <row r="156" spans="2:14" ht="16.5" x14ac:dyDescent="0.3">
      <c r="B156" s="778" t="s">
        <v>596</v>
      </c>
      <c r="C156" s="779" t="s">
        <v>589</v>
      </c>
      <c r="D156" s="826">
        <f>D117</f>
        <v>0</v>
      </c>
      <c r="E156" s="781" t="s">
        <v>597</v>
      </c>
      <c r="F156" s="782"/>
      <c r="G156" s="783">
        <f>D156*F156</f>
        <v>0</v>
      </c>
      <c r="H156" s="784" t="e">
        <f t="shared" si="7"/>
        <v>#DIV/0!</v>
      </c>
      <c r="I156" s="785">
        <f>G156*ca</f>
        <v>0</v>
      </c>
      <c r="J156" s="785">
        <f>G156*cb</f>
        <v>0</v>
      </c>
      <c r="K156" s="785">
        <f>I156*cc</f>
        <v>0</v>
      </c>
      <c r="L156" s="786"/>
      <c r="M156" s="786"/>
      <c r="N156" s="787"/>
    </row>
    <row r="157" spans="2:14" ht="16.5" x14ac:dyDescent="0.3">
      <c r="B157" s="789" t="s">
        <v>598</v>
      </c>
      <c r="C157" s="779" t="s">
        <v>589</v>
      </c>
      <c r="D157" s="827">
        <f>D118</f>
        <v>0</v>
      </c>
      <c r="E157" s="781" t="s">
        <v>597</v>
      </c>
      <c r="F157" s="782"/>
      <c r="G157" s="783">
        <f>D157*F157</f>
        <v>0</v>
      </c>
      <c r="H157" s="725" t="e">
        <f t="shared" si="7"/>
        <v>#DIV/0!</v>
      </c>
      <c r="I157" s="791">
        <f>G157*ca</f>
        <v>0</v>
      </c>
      <c r="J157" s="726">
        <f>G157*cb</f>
        <v>0</v>
      </c>
      <c r="K157" s="726">
        <f>I157*cc</f>
        <v>0</v>
      </c>
      <c r="L157" s="727"/>
      <c r="M157" s="727"/>
      <c r="N157" s="740"/>
    </row>
    <row r="158" spans="2:14" ht="16.5" x14ac:dyDescent="0.3">
      <c r="B158" s="778" t="s">
        <v>599</v>
      </c>
      <c r="C158" s="792"/>
      <c r="D158" s="793"/>
      <c r="E158" s="794"/>
      <c r="F158" s="795"/>
      <c r="G158" s="796"/>
      <c r="H158" s="796"/>
      <c r="I158" s="796"/>
      <c r="J158" s="796"/>
      <c r="K158" s="797"/>
      <c r="L158" s="798"/>
      <c r="M158" s="798"/>
      <c r="N158" s="799"/>
    </row>
    <row r="159" spans="2:14" ht="16.5" x14ac:dyDescent="0.3">
      <c r="B159" s="749"/>
      <c r="C159" s="779" t="s">
        <v>589</v>
      </c>
      <c r="D159" s="828">
        <f>D120</f>
        <v>0</v>
      </c>
      <c r="E159" s="781" t="s">
        <v>597</v>
      </c>
      <c r="F159" s="782"/>
      <c r="G159" s="783">
        <f>D159*F159</f>
        <v>0</v>
      </c>
      <c r="H159" s="725" t="e">
        <f>+G159/$J$7</f>
        <v>#DIV/0!</v>
      </c>
      <c r="I159" s="791">
        <f>G159*ca</f>
        <v>0</v>
      </c>
      <c r="J159" s="726">
        <f>G159*cb</f>
        <v>0</v>
      </c>
      <c r="K159" s="726">
        <f>I159*cc</f>
        <v>0</v>
      </c>
      <c r="L159" s="727"/>
      <c r="M159" s="727"/>
      <c r="N159" s="740"/>
    </row>
    <row r="160" spans="2:14" ht="16.5" x14ac:dyDescent="0.3">
      <c r="B160" s="789" t="s">
        <v>600</v>
      </c>
      <c r="C160" s="801"/>
      <c r="D160" s="802"/>
      <c r="E160" s="803"/>
      <c r="F160" s="803"/>
      <c r="G160" s="796"/>
      <c r="H160" s="796"/>
      <c r="I160" s="796"/>
      <c r="J160" s="796"/>
      <c r="K160" s="797"/>
      <c r="L160" s="798"/>
      <c r="M160" s="798"/>
      <c r="N160" s="799"/>
    </row>
    <row r="161" spans="2:14" ht="16.5" x14ac:dyDescent="0.3">
      <c r="B161" s="749"/>
      <c r="C161" s="805" t="s">
        <v>589</v>
      </c>
      <c r="D161" s="828">
        <f>D122</f>
        <v>0</v>
      </c>
      <c r="E161" s="781" t="s">
        <v>597</v>
      </c>
      <c r="F161" s="806"/>
      <c r="G161" s="783">
        <f>D161*F161</f>
        <v>0</v>
      </c>
      <c r="H161" s="725" t="e">
        <f>+G161/$J$7</f>
        <v>#DIV/0!</v>
      </c>
      <c r="I161" s="791">
        <f>G161*ca</f>
        <v>0</v>
      </c>
      <c r="J161" s="726">
        <f>G161*cb</f>
        <v>0</v>
      </c>
      <c r="K161" s="726">
        <f>I161*cc</f>
        <v>0</v>
      </c>
      <c r="L161" s="727"/>
      <c r="M161" s="727"/>
      <c r="N161" s="740"/>
    </row>
    <row r="162" spans="2:14" ht="17.25" thickBot="1" x14ac:dyDescent="0.35">
      <c r="B162" s="807"/>
      <c r="C162" s="808"/>
      <c r="D162" s="808"/>
      <c r="E162" s="808"/>
      <c r="F162" s="808"/>
      <c r="G162" s="808"/>
      <c r="H162" s="809"/>
      <c r="I162" s="809"/>
      <c r="J162" s="809"/>
      <c r="K162" s="810"/>
      <c r="L162" s="811"/>
      <c r="M162" s="811"/>
      <c r="N162" s="812"/>
    </row>
    <row r="163" spans="2:14" ht="16.5" x14ac:dyDescent="0.3">
      <c r="B163" s="813"/>
      <c r="C163" s="813"/>
      <c r="D163" s="813"/>
      <c r="E163" s="814" t="s">
        <v>604</v>
      </c>
      <c r="F163" s="814"/>
      <c r="G163" s="690">
        <f>G132+G136+G139+G143+G150+G154+G156+G157+G159+G161</f>
        <v>0</v>
      </c>
      <c r="H163" s="815" t="e">
        <f>G163/$J$7</f>
        <v>#DIV/0!</v>
      </c>
      <c r="I163" s="690">
        <f>I132+I136+I150+I154+I156+I159+I161</f>
        <v>0</v>
      </c>
      <c r="J163" s="690">
        <f>J132+J136+J150+J154+J156+J159+J161</f>
        <v>0</v>
      </c>
      <c r="K163" s="690">
        <f>K132+K136+K150+K154+K156+K159+K161</f>
        <v>0</v>
      </c>
      <c r="L163" s="656"/>
      <c r="M163" s="816"/>
      <c r="N163" s="817"/>
    </row>
    <row r="164" spans="2:14" x14ac:dyDescent="0.2">
      <c r="E164" s="831"/>
      <c r="F164" s="831"/>
      <c r="G164" s="832"/>
      <c r="H164" s="833"/>
      <c r="I164" s="834"/>
      <c r="J164" s="834"/>
      <c r="K164" s="50"/>
      <c r="L164" s="50"/>
      <c r="N164" s="655" t="s">
        <v>609</v>
      </c>
    </row>
    <row r="165" spans="2:14" ht="16.5" customHeight="1" x14ac:dyDescent="0.2">
      <c r="E165" s="831"/>
      <c r="F165" s="831"/>
      <c r="G165" s="832"/>
      <c r="H165" s="833"/>
      <c r="I165" s="834"/>
      <c r="J165" s="834"/>
      <c r="K165" s="50"/>
      <c r="L165" s="50"/>
      <c r="N165" s="655"/>
    </row>
    <row r="166" spans="2:14" ht="16.5" x14ac:dyDescent="0.3">
      <c r="B166" s="703" t="s">
        <v>610</v>
      </c>
      <c r="C166" s="704"/>
      <c r="G166" s="649"/>
      <c r="H166" s="667"/>
      <c r="I166" s="50"/>
      <c r="J166" s="50"/>
      <c r="L166" s="705" t="s">
        <v>578</v>
      </c>
      <c r="M166" s="705" t="s">
        <v>579</v>
      </c>
      <c r="N166" s="706" t="s">
        <v>580</v>
      </c>
    </row>
    <row r="167" spans="2:14" ht="16.5" x14ac:dyDescent="0.3">
      <c r="B167" s="706" t="s">
        <v>581</v>
      </c>
      <c r="C167" s="707"/>
      <c r="D167" s="706"/>
      <c r="E167" s="708"/>
      <c r="F167" s="708"/>
      <c r="G167" s="705" t="s">
        <v>582</v>
      </c>
      <c r="I167" s="705">
        <f>J157</f>
        <v>0</v>
      </c>
      <c r="J167" s="709">
        <f>$K$1</f>
        <v>0</v>
      </c>
      <c r="K167" s="710">
        <f>$L$1</f>
        <v>0</v>
      </c>
      <c r="L167" s="711" t="s">
        <v>583</v>
      </c>
      <c r="M167" s="711" t="s">
        <v>584</v>
      </c>
      <c r="N167" s="712"/>
    </row>
    <row r="168" spans="2:14" ht="16.5" x14ac:dyDescent="0.2">
      <c r="B168" s="714" t="s">
        <v>585</v>
      </c>
      <c r="C168" s="715"/>
      <c r="D168" s="715"/>
      <c r="E168" s="716"/>
      <c r="F168" s="716"/>
      <c r="G168" s="717"/>
      <c r="H168" s="718" t="s">
        <v>586</v>
      </c>
      <c r="I168" s="719"/>
      <c r="J168" s="719"/>
      <c r="K168" s="720"/>
      <c r="L168" s="720"/>
      <c r="M168" s="721"/>
      <c r="N168" s="722"/>
    </row>
    <row r="169" spans="2:14" ht="16.5" x14ac:dyDescent="0.3">
      <c r="B169" s="979"/>
      <c r="C169" s="980"/>
      <c r="D169" s="980"/>
      <c r="E169" s="978"/>
      <c r="F169" s="723"/>
      <c r="G169" s="724"/>
      <c r="H169" s="725" t="e">
        <f>+G169/$J$7</f>
        <v>#DIV/0!</v>
      </c>
      <c r="I169" s="726">
        <f>G169*ca</f>
        <v>0</v>
      </c>
      <c r="J169" s="726">
        <f>G169*cb</f>
        <v>0</v>
      </c>
      <c r="K169" s="726">
        <f>I169*cc</f>
        <v>0</v>
      </c>
      <c r="L169" s="727"/>
      <c r="M169" s="727"/>
      <c r="N169" s="728"/>
    </row>
    <row r="170" spans="2:14" ht="16.5" x14ac:dyDescent="0.3">
      <c r="B170" s="977"/>
      <c r="C170" s="978"/>
      <c r="D170" s="978"/>
      <c r="E170" s="978"/>
      <c r="F170" s="723"/>
      <c r="G170" s="724"/>
      <c r="H170" s="725" t="e">
        <f>+G170/$J$7</f>
        <v>#DIV/0!</v>
      </c>
      <c r="I170" s="726">
        <f>G170*ca</f>
        <v>0</v>
      </c>
      <c r="J170" s="726">
        <f>G170*cb</f>
        <v>0</v>
      </c>
      <c r="K170" s="726">
        <f>I170*cc</f>
        <v>0</v>
      </c>
      <c r="L170" s="727"/>
      <c r="M170" s="727"/>
      <c r="N170" s="728"/>
    </row>
    <row r="171" spans="2:14" ht="16.5" x14ac:dyDescent="0.3">
      <c r="B171" s="729"/>
      <c r="C171" s="730"/>
      <c r="D171" s="730"/>
      <c r="E171" s="731" t="s">
        <v>589</v>
      </c>
      <c r="F171" s="731"/>
      <c r="G171" s="690">
        <f>SUM(G169:G170)</f>
        <v>0</v>
      </c>
      <c r="H171" s="732" t="e">
        <f>+G171/$J$7</f>
        <v>#DIV/0!</v>
      </c>
      <c r="I171" s="690">
        <f>SUM(I169:I170)</f>
        <v>0</v>
      </c>
      <c r="J171" s="690">
        <f>SUM(J169:J170)</f>
        <v>0</v>
      </c>
      <c r="K171" s="733">
        <f>SUM(K169:K170)</f>
        <v>0</v>
      </c>
      <c r="L171" s="734"/>
      <c r="M171" s="734"/>
      <c r="N171" s="735"/>
    </row>
    <row r="172" spans="2:14" ht="16.5" x14ac:dyDescent="0.2">
      <c r="B172" s="714" t="s">
        <v>590</v>
      </c>
      <c r="C172" s="736"/>
      <c r="D172" s="736"/>
      <c r="E172" s="716"/>
      <c r="F172" s="716"/>
      <c r="G172" s="737"/>
      <c r="H172" s="719"/>
      <c r="I172" s="719"/>
      <c r="J172" s="719"/>
      <c r="K172" s="720"/>
      <c r="L172" s="738"/>
      <c r="M172" s="738"/>
      <c r="N172" s="739"/>
    </row>
    <row r="173" spans="2:14" ht="16.5" x14ac:dyDescent="0.3">
      <c r="B173" s="979"/>
      <c r="C173" s="980"/>
      <c r="D173" s="980"/>
      <c r="E173" s="980"/>
      <c r="F173" s="723"/>
      <c r="G173" s="724"/>
      <c r="H173" s="725" t="e">
        <f>+G173/$J$7</f>
        <v>#DIV/0!</v>
      </c>
      <c r="I173" s="726">
        <f>G173*ca</f>
        <v>0</v>
      </c>
      <c r="J173" s="726">
        <f>G173*cb</f>
        <v>0</v>
      </c>
      <c r="K173" s="726">
        <f>I173*cc</f>
        <v>0</v>
      </c>
      <c r="L173" s="727"/>
      <c r="M173" s="727"/>
      <c r="N173" s="740"/>
    </row>
    <row r="174" spans="2:14" ht="16.5" x14ac:dyDescent="0.3">
      <c r="B174" s="977"/>
      <c r="C174" s="978"/>
      <c r="D174" s="978"/>
      <c r="E174" s="978"/>
      <c r="F174" s="723"/>
      <c r="G174" s="724"/>
      <c r="H174" s="725" t="e">
        <f>+G174/$J$7</f>
        <v>#DIV/0!</v>
      </c>
      <c r="I174" s="726">
        <f>G174*ca</f>
        <v>0</v>
      </c>
      <c r="J174" s="726">
        <f>G174*cb</f>
        <v>0</v>
      </c>
      <c r="K174" s="726">
        <f>I174*cc</f>
        <v>0</v>
      </c>
      <c r="L174" s="727"/>
      <c r="M174" s="727"/>
      <c r="N174" s="740"/>
    </row>
    <row r="175" spans="2:14" ht="16.5" x14ac:dyDescent="0.3">
      <c r="B175" s="741"/>
      <c r="C175" s="730"/>
      <c r="D175" s="730"/>
      <c r="E175" s="731" t="s">
        <v>589</v>
      </c>
      <c r="F175" s="731"/>
      <c r="G175" s="690">
        <f>SUM(G173:G174)</f>
        <v>0</v>
      </c>
      <c r="H175" s="732" t="e">
        <f>+G175/$J$7</f>
        <v>#DIV/0!</v>
      </c>
      <c r="I175" s="690">
        <f>SUM(I173:I174)</f>
        <v>0</v>
      </c>
      <c r="J175" s="690">
        <f>SUM(J173:J174)</f>
        <v>0</v>
      </c>
      <c r="K175" s="733">
        <f>SUM(K173:K174)</f>
        <v>0</v>
      </c>
      <c r="L175" s="742"/>
      <c r="M175" s="742"/>
      <c r="N175" s="743"/>
    </row>
    <row r="176" spans="2:14" ht="16.5" x14ac:dyDescent="0.2">
      <c r="B176" s="744" t="s">
        <v>591</v>
      </c>
      <c r="C176" s="745"/>
      <c r="D176" s="745"/>
      <c r="E176" s="716"/>
      <c r="F176" s="716"/>
      <c r="G176" s="737"/>
      <c r="H176" s="719"/>
      <c r="I176" s="719"/>
      <c r="J176" s="719"/>
      <c r="K176" s="720"/>
      <c r="L176" s="738"/>
      <c r="M176" s="738"/>
      <c r="N176" s="739"/>
    </row>
    <row r="177" spans="2:14" ht="16.5" x14ac:dyDescent="0.3">
      <c r="B177" s="977"/>
      <c r="C177" s="978"/>
      <c r="D177" s="978"/>
      <c r="E177" s="978"/>
      <c r="F177" s="723"/>
      <c r="G177" s="724"/>
      <c r="H177" s="725" t="e">
        <f>+G177/$J$7</f>
        <v>#DIV/0!</v>
      </c>
      <c r="I177" s="726">
        <f>G177*ca</f>
        <v>0</v>
      </c>
      <c r="J177" s="726">
        <f>G177*cb</f>
        <v>0</v>
      </c>
      <c r="K177" s="726">
        <f>I177*cc</f>
        <v>0</v>
      </c>
      <c r="L177" s="727"/>
      <c r="M177" s="727"/>
      <c r="N177" s="740"/>
    </row>
    <row r="178" spans="2:14" ht="16.5" x14ac:dyDescent="0.3">
      <c r="B178" s="741"/>
      <c r="C178" s="746"/>
      <c r="D178" s="730"/>
      <c r="E178" s="731" t="s">
        <v>589</v>
      </c>
      <c r="F178" s="731"/>
      <c r="G178" s="690">
        <f>SUM(G177:G177)</f>
        <v>0</v>
      </c>
      <c r="H178" s="732" t="e">
        <f>+G178/$J$7</f>
        <v>#DIV/0!</v>
      </c>
      <c r="I178" s="690">
        <f>SUM(I177)</f>
        <v>0</v>
      </c>
      <c r="J178" s="690">
        <f>SUM(J177)</f>
        <v>0</v>
      </c>
      <c r="K178" s="733">
        <f>SUM(K177)</f>
        <v>0</v>
      </c>
      <c r="L178" s="747"/>
      <c r="M178" s="747"/>
      <c r="N178" s="743"/>
    </row>
    <row r="179" spans="2:14" ht="16.5" x14ac:dyDescent="0.2">
      <c r="B179" s="744" t="s">
        <v>592</v>
      </c>
      <c r="C179" s="748"/>
      <c r="D179" s="748"/>
      <c r="E179" s="716"/>
      <c r="F179" s="716"/>
      <c r="G179" s="737"/>
      <c r="H179" s="719"/>
      <c r="I179" s="719"/>
      <c r="J179" s="719"/>
      <c r="K179" s="720"/>
      <c r="L179" s="738"/>
      <c r="M179" s="738"/>
      <c r="N179" s="739"/>
    </row>
    <row r="180" spans="2:14" ht="16.5" x14ac:dyDescent="0.3">
      <c r="B180" s="979"/>
      <c r="C180" s="980"/>
      <c r="D180" s="980"/>
      <c r="E180" s="980"/>
      <c r="F180" s="723"/>
      <c r="G180" s="724"/>
      <c r="H180" s="725" t="e">
        <f>+G180/$J$7</f>
        <v>#DIV/0!</v>
      </c>
      <c r="I180" s="726">
        <f>G180*ca</f>
        <v>0</v>
      </c>
      <c r="J180" s="726">
        <f>G180*cb</f>
        <v>0</v>
      </c>
      <c r="K180" s="726">
        <f>I180*cc</f>
        <v>0</v>
      </c>
      <c r="L180" s="727"/>
      <c r="M180" s="727"/>
      <c r="N180" s="740"/>
    </row>
    <row r="181" spans="2:14" ht="16.5" x14ac:dyDescent="0.3">
      <c r="B181" s="749"/>
      <c r="C181" s="723"/>
      <c r="D181" s="723"/>
      <c r="E181" s="723"/>
      <c r="F181" s="723"/>
      <c r="G181" s="724"/>
      <c r="H181" s="725" t="e">
        <f>+G181/$J$7</f>
        <v>#DIV/0!</v>
      </c>
      <c r="I181" s="726">
        <f>G181*ca</f>
        <v>0</v>
      </c>
      <c r="J181" s="726">
        <f>G181*cb</f>
        <v>0</v>
      </c>
      <c r="K181" s="726">
        <f>I181*cc</f>
        <v>0</v>
      </c>
      <c r="L181" s="727"/>
      <c r="M181" s="727"/>
      <c r="N181" s="740"/>
    </row>
    <row r="182" spans="2:14" ht="16.5" x14ac:dyDescent="0.3">
      <c r="B182" s="741"/>
      <c r="C182" s="730"/>
      <c r="D182" s="730"/>
      <c r="E182" s="731" t="s">
        <v>589</v>
      </c>
      <c r="F182" s="731"/>
      <c r="G182" s="690">
        <f>SUM(G180:G180)</f>
        <v>0</v>
      </c>
      <c r="H182" s="732" t="e">
        <f>+G182/$J$7</f>
        <v>#DIV/0!</v>
      </c>
      <c r="I182" s="690">
        <f>SUM(I180:I180)</f>
        <v>0</v>
      </c>
      <c r="J182" s="690">
        <f>SUM(J180:J180)</f>
        <v>0</v>
      </c>
      <c r="K182" s="733">
        <f>SUM(K180:K180)</f>
        <v>0</v>
      </c>
      <c r="L182" s="750"/>
      <c r="M182" s="742"/>
      <c r="N182" s="743"/>
    </row>
    <row r="183" spans="2:14" ht="16.5" x14ac:dyDescent="0.3">
      <c r="B183" s="819" t="s">
        <v>593</v>
      </c>
      <c r="C183" s="820"/>
      <c r="D183" s="820"/>
      <c r="E183" s="821"/>
      <c r="F183" s="821"/>
      <c r="G183" s="822"/>
      <c r="H183" s="823"/>
      <c r="I183" s="823"/>
      <c r="J183" s="823"/>
      <c r="K183" s="824"/>
      <c r="L183" s="825"/>
      <c r="M183" s="825"/>
      <c r="N183" s="758"/>
    </row>
    <row r="184" spans="2:14" ht="16.5" x14ac:dyDescent="0.3">
      <c r="B184" s="979"/>
      <c r="C184" s="980"/>
      <c r="D184" s="980"/>
      <c r="E184" s="980"/>
      <c r="F184" s="723"/>
      <c r="G184" s="724"/>
      <c r="H184" s="725" t="e">
        <f t="shared" ref="H184:H189" si="8">+G184/$J$7</f>
        <v>#DIV/0!</v>
      </c>
      <c r="I184" s="726">
        <f>G184*ca</f>
        <v>0</v>
      </c>
      <c r="J184" s="726">
        <f>G184*cb</f>
        <v>0</v>
      </c>
      <c r="K184" s="726">
        <f>I184*cc</f>
        <v>0</v>
      </c>
      <c r="L184" s="727"/>
      <c r="M184" s="727"/>
      <c r="N184" s="740"/>
    </row>
    <row r="185" spans="2:14" ht="16.5" x14ac:dyDescent="0.3">
      <c r="B185" s="981"/>
      <c r="C185" s="982"/>
      <c r="D185" s="982"/>
      <c r="E185" s="982"/>
      <c r="F185" s="759"/>
      <c r="G185" s="724"/>
      <c r="H185" s="725" t="e">
        <f t="shared" si="8"/>
        <v>#DIV/0!</v>
      </c>
      <c r="I185" s="726">
        <f>G185*ca</f>
        <v>0</v>
      </c>
      <c r="J185" s="726">
        <f>G185*cb</f>
        <v>0</v>
      </c>
      <c r="K185" s="726">
        <f>I185*cc</f>
        <v>0</v>
      </c>
      <c r="L185" s="727"/>
      <c r="M185" s="727"/>
      <c r="N185" s="740"/>
    </row>
    <row r="186" spans="2:14" ht="16.5" x14ac:dyDescent="0.3">
      <c r="B186" s="977"/>
      <c r="C186" s="978"/>
      <c r="D186" s="978"/>
      <c r="E186" s="978"/>
      <c r="F186" s="723"/>
      <c r="G186" s="724"/>
      <c r="H186" s="725" t="e">
        <f t="shared" si="8"/>
        <v>#DIV/0!</v>
      </c>
      <c r="I186" s="726">
        <f>G186*ca</f>
        <v>0</v>
      </c>
      <c r="J186" s="726">
        <f>G186*cb</f>
        <v>0</v>
      </c>
      <c r="K186" s="726">
        <f>I186*cc</f>
        <v>0</v>
      </c>
      <c r="L186" s="727"/>
      <c r="M186" s="727"/>
      <c r="N186" s="740"/>
    </row>
    <row r="187" spans="2:14" ht="16.5" x14ac:dyDescent="0.3">
      <c r="B187" s="749"/>
      <c r="C187" s="723"/>
      <c r="D187" s="723"/>
      <c r="E187" s="723"/>
      <c r="F187" s="723"/>
      <c r="G187" s="724"/>
      <c r="H187" s="725" t="e">
        <f t="shared" si="8"/>
        <v>#DIV/0!</v>
      </c>
      <c r="I187" s="726">
        <f>G187*ca</f>
        <v>0</v>
      </c>
      <c r="J187" s="726">
        <f>G187*cb</f>
        <v>0</v>
      </c>
      <c r="K187" s="726">
        <f>I187*cc</f>
        <v>0</v>
      </c>
      <c r="L187" s="727"/>
      <c r="M187" s="727"/>
      <c r="N187" s="740"/>
    </row>
    <row r="188" spans="2:14" ht="16.5" x14ac:dyDescent="0.3">
      <c r="B188" s="977"/>
      <c r="C188" s="978"/>
      <c r="D188" s="978"/>
      <c r="E188" s="978"/>
      <c r="F188" s="723"/>
      <c r="G188" s="724"/>
      <c r="H188" s="725" t="e">
        <f t="shared" si="8"/>
        <v>#DIV/0!</v>
      </c>
      <c r="I188" s="726">
        <f>G188*ca</f>
        <v>0</v>
      </c>
      <c r="J188" s="726">
        <f>G188*cb</f>
        <v>0</v>
      </c>
      <c r="K188" s="726">
        <f>I188*cc</f>
        <v>0</v>
      </c>
      <c r="L188" s="727"/>
      <c r="M188" s="727"/>
      <c r="N188" s="740"/>
    </row>
    <row r="189" spans="2:14" ht="16.5" x14ac:dyDescent="0.3">
      <c r="B189" s="741"/>
      <c r="C189" s="730"/>
      <c r="D189" s="730"/>
      <c r="E189" s="731" t="s">
        <v>589</v>
      </c>
      <c r="F189" s="731"/>
      <c r="G189" s="690">
        <f>SUM(G184:G188)</f>
        <v>0</v>
      </c>
      <c r="H189" s="732" t="e">
        <f t="shared" si="8"/>
        <v>#DIV/0!</v>
      </c>
      <c r="I189" s="690">
        <f>SUM(I184:I188)</f>
        <v>0</v>
      </c>
      <c r="J189" s="690">
        <f>SUM(J184:J188)</f>
        <v>0</v>
      </c>
      <c r="K189" s="733">
        <f>SUM(K184:K188)</f>
        <v>0</v>
      </c>
      <c r="L189" s="750"/>
      <c r="M189" s="742"/>
      <c r="N189" s="743"/>
    </row>
    <row r="190" spans="2:14" ht="16.5" x14ac:dyDescent="0.2">
      <c r="B190" s="744" t="s">
        <v>594</v>
      </c>
      <c r="C190" s="745"/>
      <c r="D190" s="745"/>
      <c r="E190" s="716"/>
      <c r="F190" s="716"/>
      <c r="G190" s="737"/>
      <c r="H190" s="719"/>
      <c r="I190" s="719"/>
      <c r="J190" s="719"/>
      <c r="K190" s="720"/>
      <c r="L190" s="738"/>
      <c r="M190" s="738"/>
      <c r="N190" s="739"/>
    </row>
    <row r="191" spans="2:14" ht="16.5" x14ac:dyDescent="0.3">
      <c r="B191" s="979"/>
      <c r="C191" s="980"/>
      <c r="D191" s="980"/>
      <c r="E191" s="980"/>
      <c r="F191" s="723"/>
      <c r="G191" s="724"/>
      <c r="H191" s="725" t="e">
        <f t="shared" ref="H191:H196" si="9">+G191/$J$7</f>
        <v>#DIV/0!</v>
      </c>
      <c r="I191" s="726">
        <f>G191*ca</f>
        <v>0</v>
      </c>
      <c r="J191" s="726">
        <f>G191*cb</f>
        <v>0</v>
      </c>
      <c r="K191" s="726">
        <f>I191*cc</f>
        <v>0</v>
      </c>
      <c r="L191" s="727"/>
      <c r="M191" s="727"/>
      <c r="N191" s="740"/>
    </row>
    <row r="192" spans="2:14" ht="16.5" x14ac:dyDescent="0.3">
      <c r="B192" s="977"/>
      <c r="C192" s="978"/>
      <c r="D192" s="978"/>
      <c r="E192" s="978"/>
      <c r="F192" s="723"/>
      <c r="G192" s="724"/>
      <c r="H192" s="725" t="e">
        <f t="shared" si="9"/>
        <v>#DIV/0!</v>
      </c>
      <c r="I192" s="726">
        <f>G192*ca</f>
        <v>0</v>
      </c>
      <c r="J192" s="726">
        <f>G192*cb</f>
        <v>0</v>
      </c>
      <c r="K192" s="726">
        <f>I192*cc</f>
        <v>0</v>
      </c>
      <c r="L192" s="727"/>
      <c r="M192" s="727"/>
      <c r="N192" s="740"/>
    </row>
    <row r="193" spans="2:14" ht="17.25" thickBot="1" x14ac:dyDescent="0.35">
      <c r="B193" s="761"/>
      <c r="C193" s="762"/>
      <c r="D193" s="762"/>
      <c r="E193" s="763" t="s">
        <v>589</v>
      </c>
      <c r="F193" s="763"/>
      <c r="G193" s="764">
        <f>SUM(G191:G192)</f>
        <v>0</v>
      </c>
      <c r="H193" s="765" t="e">
        <f t="shared" si="9"/>
        <v>#DIV/0!</v>
      </c>
      <c r="I193" s="764">
        <f>SUM(I191:I192)</f>
        <v>0</v>
      </c>
      <c r="J193" s="764">
        <f>SUM(J191:J192)</f>
        <v>0</v>
      </c>
      <c r="K193" s="764">
        <f>SUM(K191:K192)</f>
        <v>0</v>
      </c>
      <c r="L193" s="766"/>
      <c r="M193" s="766"/>
      <c r="N193" s="767"/>
    </row>
    <row r="194" spans="2:14" ht="16.5" x14ac:dyDescent="0.3">
      <c r="B194" s="768"/>
      <c r="C194" s="769"/>
      <c r="D194" s="770"/>
      <c r="E194" s="771" t="s">
        <v>595</v>
      </c>
      <c r="F194" s="771"/>
      <c r="G194" s="772">
        <f>G193+G189+G182+G175+G171</f>
        <v>0</v>
      </c>
      <c r="H194" s="773" t="e">
        <f t="shared" si="9"/>
        <v>#DIV/0!</v>
      </c>
      <c r="I194" s="774"/>
      <c r="J194" s="774"/>
      <c r="K194" s="775"/>
      <c r="L194" s="776"/>
      <c r="M194" s="776"/>
      <c r="N194" s="777"/>
    </row>
    <row r="195" spans="2:14" ht="16.5" x14ac:dyDescent="0.3">
      <c r="B195" s="778" t="s">
        <v>596</v>
      </c>
      <c r="C195" s="779" t="s">
        <v>589</v>
      </c>
      <c r="D195" s="826">
        <f>D156</f>
        <v>0</v>
      </c>
      <c r="E195" s="781" t="s">
        <v>597</v>
      </c>
      <c r="F195" s="782"/>
      <c r="G195" s="783">
        <f>D195*F195</f>
        <v>0</v>
      </c>
      <c r="H195" s="784" t="e">
        <f t="shared" si="9"/>
        <v>#DIV/0!</v>
      </c>
      <c r="I195" s="785">
        <f>G195*ca</f>
        <v>0</v>
      </c>
      <c r="J195" s="785">
        <f>G195*cb</f>
        <v>0</v>
      </c>
      <c r="K195" s="785">
        <f>I195*cc</f>
        <v>0</v>
      </c>
      <c r="L195" s="786"/>
      <c r="M195" s="786"/>
      <c r="N195" s="787"/>
    </row>
    <row r="196" spans="2:14" ht="16.5" x14ac:dyDescent="0.3">
      <c r="B196" s="789" t="s">
        <v>598</v>
      </c>
      <c r="C196" s="779" t="s">
        <v>589</v>
      </c>
      <c r="D196" s="827">
        <f>D157</f>
        <v>0</v>
      </c>
      <c r="E196" s="781" t="s">
        <v>597</v>
      </c>
      <c r="F196" s="782"/>
      <c r="G196" s="783">
        <f>D196*F196</f>
        <v>0</v>
      </c>
      <c r="H196" s="725" t="e">
        <f t="shared" si="9"/>
        <v>#DIV/0!</v>
      </c>
      <c r="I196" s="791">
        <f>G196*ca</f>
        <v>0</v>
      </c>
      <c r="J196" s="726">
        <f>G196*cb</f>
        <v>0</v>
      </c>
      <c r="K196" s="726">
        <f>I196*cc</f>
        <v>0</v>
      </c>
      <c r="L196" s="727"/>
      <c r="M196" s="727"/>
      <c r="N196" s="740"/>
    </row>
    <row r="197" spans="2:14" ht="16.5" x14ac:dyDescent="0.3">
      <c r="B197" s="778" t="s">
        <v>599</v>
      </c>
      <c r="C197" s="792"/>
      <c r="D197" s="793"/>
      <c r="E197" s="794"/>
      <c r="F197" s="795"/>
      <c r="G197" s="796"/>
      <c r="H197" s="796"/>
      <c r="I197" s="796"/>
      <c r="J197" s="796"/>
      <c r="K197" s="797"/>
      <c r="L197" s="798"/>
      <c r="M197" s="798"/>
      <c r="N197" s="799"/>
    </row>
    <row r="198" spans="2:14" ht="16.5" x14ac:dyDescent="0.3">
      <c r="B198" s="749"/>
      <c r="C198" s="779" t="s">
        <v>589</v>
      </c>
      <c r="D198" s="828">
        <f>D159</f>
        <v>0</v>
      </c>
      <c r="E198" s="781" t="s">
        <v>597</v>
      </c>
      <c r="F198" s="782"/>
      <c r="G198" s="783">
        <f>D198*F198</f>
        <v>0</v>
      </c>
      <c r="H198" s="725" t="e">
        <f>+G198/$J$7</f>
        <v>#DIV/0!</v>
      </c>
      <c r="I198" s="791">
        <f>G198*ca</f>
        <v>0</v>
      </c>
      <c r="J198" s="726">
        <f>G198*cb</f>
        <v>0</v>
      </c>
      <c r="K198" s="726">
        <f>I198*cc</f>
        <v>0</v>
      </c>
      <c r="L198" s="727"/>
      <c r="M198" s="727"/>
      <c r="N198" s="740"/>
    </row>
    <row r="199" spans="2:14" ht="16.5" x14ac:dyDescent="0.3">
      <c r="B199" s="789" t="s">
        <v>600</v>
      </c>
      <c r="C199" s="801"/>
      <c r="D199" s="802"/>
      <c r="E199" s="803"/>
      <c r="F199" s="803"/>
      <c r="G199" s="796"/>
      <c r="H199" s="796"/>
      <c r="I199" s="796"/>
      <c r="J199" s="796"/>
      <c r="K199" s="797"/>
      <c r="L199" s="798"/>
      <c r="M199" s="798"/>
      <c r="N199" s="799"/>
    </row>
    <row r="200" spans="2:14" ht="16.5" x14ac:dyDescent="0.3">
      <c r="B200" s="749"/>
      <c r="C200" s="805" t="s">
        <v>589</v>
      </c>
      <c r="D200" s="828">
        <f>D161</f>
        <v>0</v>
      </c>
      <c r="E200" s="781" t="s">
        <v>597</v>
      </c>
      <c r="F200" s="806"/>
      <c r="G200" s="783">
        <f>D200*F200</f>
        <v>0</v>
      </c>
      <c r="H200" s="725" t="e">
        <f>+G200/$J$7</f>
        <v>#DIV/0!</v>
      </c>
      <c r="I200" s="791">
        <f>G200*ca</f>
        <v>0</v>
      </c>
      <c r="J200" s="726">
        <f>G200*cb</f>
        <v>0</v>
      </c>
      <c r="K200" s="726">
        <f>I200*cc</f>
        <v>0</v>
      </c>
      <c r="L200" s="727"/>
      <c r="M200" s="727"/>
      <c r="N200" s="740"/>
    </row>
    <row r="201" spans="2:14" ht="17.25" thickBot="1" x14ac:dyDescent="0.35">
      <c r="B201" s="807"/>
      <c r="C201" s="808"/>
      <c r="D201" s="808"/>
      <c r="E201" s="808"/>
      <c r="F201" s="808"/>
      <c r="G201" s="808"/>
      <c r="H201" s="809"/>
      <c r="I201" s="809"/>
      <c r="J201" s="809"/>
      <c r="K201" s="810"/>
      <c r="L201" s="811"/>
      <c r="M201" s="811"/>
      <c r="N201" s="812"/>
    </row>
    <row r="202" spans="2:14" ht="16.5" x14ac:dyDescent="0.3">
      <c r="B202" s="813"/>
      <c r="C202" s="813"/>
      <c r="D202" s="813"/>
      <c r="E202" s="814" t="s">
        <v>604</v>
      </c>
      <c r="F202" s="814"/>
      <c r="G202" s="690">
        <f>G171+G175+G178+G182+G189+G193+G195+G196+G198+G200</f>
        <v>0</v>
      </c>
      <c r="H202" s="815" t="e">
        <f>G202/$J$7</f>
        <v>#DIV/0!</v>
      </c>
      <c r="I202" s="690">
        <f>I171+I175+I189+I193+I195+I198+I200</f>
        <v>0</v>
      </c>
      <c r="J202" s="690">
        <f>J171+J175+J189+J193+J195+J198+J200</f>
        <v>0</v>
      </c>
      <c r="K202" s="690">
        <f>K171+K175+K189+K193+K195+K198+K200</f>
        <v>0</v>
      </c>
      <c r="L202" s="656"/>
      <c r="M202" s="816"/>
      <c r="N202" s="817"/>
    </row>
    <row r="203" spans="2:14" x14ac:dyDescent="0.2">
      <c r="E203" s="831"/>
      <c r="F203" s="831"/>
      <c r="G203" s="832"/>
      <c r="H203" s="833"/>
      <c r="I203" s="834"/>
      <c r="J203" s="834"/>
      <c r="K203" s="50"/>
      <c r="L203" s="50"/>
    </row>
    <row r="204" spans="2:14" x14ac:dyDescent="0.2">
      <c r="E204" s="831"/>
      <c r="F204" s="831"/>
      <c r="G204" s="832"/>
      <c r="H204" s="833"/>
      <c r="I204" s="834"/>
      <c r="J204" s="834"/>
      <c r="K204" s="50"/>
      <c r="L204" s="50"/>
    </row>
    <row r="205" spans="2:14" x14ac:dyDescent="0.2">
      <c r="E205" s="831"/>
      <c r="F205" s="831"/>
      <c r="G205" s="832"/>
      <c r="H205" s="833"/>
      <c r="I205" s="834"/>
      <c r="J205" s="834"/>
      <c r="K205" s="50"/>
      <c r="L205" s="50"/>
    </row>
    <row r="206" spans="2:14" x14ac:dyDescent="0.2">
      <c r="E206" s="831"/>
      <c r="F206" s="831"/>
      <c r="G206" s="832"/>
      <c r="H206" s="833"/>
      <c r="I206" s="834"/>
      <c r="J206" s="834"/>
      <c r="K206" s="50"/>
      <c r="L206" s="50"/>
    </row>
    <row r="207" spans="2:14" x14ac:dyDescent="0.2">
      <c r="E207" s="831"/>
      <c r="F207" s="831"/>
      <c r="G207" s="832"/>
      <c r="H207" s="833"/>
      <c r="I207" s="834"/>
      <c r="J207" s="834"/>
      <c r="K207" s="50"/>
      <c r="L207" s="50"/>
    </row>
    <row r="208" spans="2:14" x14ac:dyDescent="0.2">
      <c r="E208" s="831"/>
      <c r="F208" s="831"/>
      <c r="G208" s="832"/>
      <c r="H208" s="833"/>
      <c r="I208" s="834"/>
      <c r="J208" s="834"/>
      <c r="K208" s="50"/>
      <c r="L208" s="50"/>
    </row>
    <row r="209" spans="5:12" x14ac:dyDescent="0.2">
      <c r="E209" s="831"/>
      <c r="F209" s="831"/>
      <c r="G209" s="832"/>
      <c r="H209" s="833"/>
      <c r="I209" s="834"/>
      <c r="J209" s="834"/>
      <c r="K209" s="50"/>
      <c r="L209" s="50"/>
    </row>
    <row r="210" spans="5:12" x14ac:dyDescent="0.2">
      <c r="E210" s="831"/>
      <c r="F210" s="831"/>
      <c r="G210" s="832"/>
      <c r="H210" s="833"/>
      <c r="I210" s="834"/>
      <c r="J210" s="834"/>
      <c r="K210" s="50"/>
      <c r="L210" s="50"/>
    </row>
    <row r="211" spans="5:12" x14ac:dyDescent="0.2">
      <c r="E211" s="831"/>
      <c r="F211" s="831"/>
      <c r="G211" s="832"/>
      <c r="H211" s="833"/>
      <c r="I211" s="834"/>
      <c r="J211" s="834"/>
      <c r="K211" s="50"/>
      <c r="L211" s="50"/>
    </row>
    <row r="212" spans="5:12" x14ac:dyDescent="0.2">
      <c r="E212" s="831"/>
      <c r="F212" s="831"/>
      <c r="G212" s="832"/>
      <c r="H212" s="833"/>
      <c r="I212" s="834"/>
      <c r="J212" s="834"/>
      <c r="K212" s="50"/>
      <c r="L212" s="50"/>
    </row>
    <row r="213" spans="5:12" x14ac:dyDescent="0.2">
      <c r="E213" s="831"/>
      <c r="F213" s="831"/>
      <c r="G213" s="832"/>
      <c r="H213" s="833"/>
      <c r="I213" s="834"/>
      <c r="J213" s="834"/>
      <c r="K213" s="50"/>
      <c r="L213" s="50"/>
    </row>
    <row r="214" spans="5:12" x14ac:dyDescent="0.2">
      <c r="E214" s="831"/>
      <c r="F214" s="831"/>
      <c r="G214" s="832"/>
      <c r="H214" s="833"/>
      <c r="I214" s="834"/>
      <c r="J214" s="834"/>
      <c r="K214" s="50"/>
      <c r="L214" s="50"/>
    </row>
    <row r="215" spans="5:12" x14ac:dyDescent="0.2">
      <c r="E215" s="831"/>
      <c r="F215" s="831"/>
      <c r="G215" s="832"/>
      <c r="H215" s="833"/>
      <c r="I215" s="834"/>
      <c r="J215" s="834"/>
      <c r="K215" s="50"/>
      <c r="L215" s="50"/>
    </row>
    <row r="216" spans="5:12" x14ac:dyDescent="0.2">
      <c r="E216" s="831"/>
      <c r="F216" s="831"/>
      <c r="G216" s="832"/>
      <c r="H216" s="833"/>
      <c r="I216" s="834"/>
      <c r="J216" s="834"/>
      <c r="K216" s="50"/>
      <c r="L216" s="50"/>
    </row>
    <row r="217" spans="5:12" x14ac:dyDescent="0.2">
      <c r="E217" s="831"/>
      <c r="F217" s="831"/>
      <c r="G217" s="832"/>
      <c r="H217" s="833"/>
      <c r="I217" s="834"/>
      <c r="J217" s="834"/>
      <c r="K217" s="50"/>
      <c r="L217" s="50"/>
    </row>
    <row r="218" spans="5:12" x14ac:dyDescent="0.2">
      <c r="E218" s="831"/>
      <c r="F218" s="831"/>
      <c r="G218" s="832"/>
      <c r="H218" s="833"/>
      <c r="I218" s="834"/>
      <c r="J218" s="834"/>
      <c r="K218" s="50"/>
      <c r="L218" s="50"/>
    </row>
    <row r="219" spans="5:12" x14ac:dyDescent="0.2">
      <c r="E219" s="831"/>
      <c r="F219" s="831"/>
      <c r="G219" s="832"/>
      <c r="H219" s="833"/>
      <c r="I219" s="834"/>
      <c r="J219" s="834"/>
      <c r="K219" s="50"/>
      <c r="L219" s="50"/>
    </row>
    <row r="220" spans="5:12" x14ac:dyDescent="0.2">
      <c r="E220" s="831"/>
      <c r="F220" s="831"/>
      <c r="G220" s="832"/>
      <c r="H220" s="833"/>
      <c r="I220" s="834"/>
      <c r="J220" s="834"/>
      <c r="K220" s="50"/>
      <c r="L220" s="50"/>
    </row>
    <row r="221" spans="5:12" x14ac:dyDescent="0.2">
      <c r="E221" s="831"/>
      <c r="F221" s="831"/>
      <c r="G221" s="832"/>
      <c r="H221" s="833"/>
      <c r="I221" s="834"/>
      <c r="J221" s="834"/>
      <c r="K221" s="50"/>
      <c r="L221" s="50"/>
    </row>
    <row r="222" spans="5:12" x14ac:dyDescent="0.2">
      <c r="E222" s="831"/>
      <c r="F222" s="831"/>
      <c r="G222" s="832"/>
      <c r="H222" s="833"/>
      <c r="I222" s="834"/>
      <c r="J222" s="834"/>
      <c r="K222" s="50"/>
      <c r="L222" s="50"/>
    </row>
    <row r="223" spans="5:12" x14ac:dyDescent="0.2">
      <c r="E223" s="831"/>
      <c r="F223" s="831"/>
      <c r="G223" s="832"/>
      <c r="H223" s="833"/>
      <c r="I223" s="834"/>
      <c r="J223" s="834"/>
      <c r="K223" s="50"/>
      <c r="L223" s="50"/>
    </row>
    <row r="224" spans="5:12" x14ac:dyDescent="0.2">
      <c r="E224" s="831"/>
      <c r="F224" s="831"/>
      <c r="G224" s="832"/>
      <c r="H224" s="833"/>
      <c r="I224" s="834"/>
      <c r="J224" s="834"/>
      <c r="K224" s="50"/>
      <c r="L224" s="50"/>
    </row>
    <row r="225" spans="5:12" x14ac:dyDescent="0.2">
      <c r="E225" s="831"/>
      <c r="F225" s="831"/>
      <c r="G225" s="832"/>
      <c r="H225" s="833"/>
      <c r="I225" s="834"/>
      <c r="J225" s="834"/>
      <c r="K225" s="50"/>
      <c r="L225" s="50"/>
    </row>
    <row r="226" spans="5:12" x14ac:dyDescent="0.2">
      <c r="E226" s="831"/>
      <c r="F226" s="831"/>
      <c r="G226" s="832"/>
      <c r="H226" s="833"/>
      <c r="I226" s="834"/>
      <c r="J226" s="834"/>
      <c r="K226" s="50"/>
      <c r="L226" s="50"/>
    </row>
    <row r="227" spans="5:12" x14ac:dyDescent="0.2">
      <c r="E227" s="831"/>
      <c r="F227" s="831"/>
      <c r="G227" s="832"/>
      <c r="H227" s="833"/>
      <c r="I227" s="834"/>
      <c r="J227" s="834"/>
      <c r="K227" s="50"/>
      <c r="L227" s="50"/>
    </row>
    <row r="228" spans="5:12" x14ac:dyDescent="0.2">
      <c r="E228" s="831"/>
      <c r="F228" s="831"/>
      <c r="G228" s="832"/>
      <c r="H228" s="833"/>
      <c r="I228" s="834"/>
      <c r="J228" s="834"/>
      <c r="K228" s="50"/>
      <c r="L228" s="50"/>
    </row>
    <row r="229" spans="5:12" x14ac:dyDescent="0.2">
      <c r="E229" s="831"/>
      <c r="F229" s="831"/>
      <c r="G229" s="832"/>
      <c r="H229" s="833"/>
      <c r="I229" s="834"/>
      <c r="J229" s="834"/>
      <c r="K229" s="50"/>
      <c r="L229" s="50"/>
    </row>
    <row r="230" spans="5:12" x14ac:dyDescent="0.2">
      <c r="E230" s="831"/>
      <c r="F230" s="831"/>
      <c r="G230" s="832"/>
      <c r="H230" s="833"/>
      <c r="I230" s="834"/>
      <c r="J230" s="834"/>
      <c r="K230" s="50"/>
      <c r="L230" s="50"/>
    </row>
    <row r="231" spans="5:12" x14ac:dyDescent="0.2">
      <c r="E231" s="831"/>
      <c r="F231" s="831"/>
      <c r="G231" s="832"/>
      <c r="H231" s="833"/>
      <c r="I231" s="834"/>
      <c r="J231" s="834"/>
      <c r="K231" s="50"/>
      <c r="L231" s="50"/>
    </row>
    <row r="232" spans="5:12" x14ac:dyDescent="0.2">
      <c r="E232" s="831"/>
      <c r="F232" s="831"/>
      <c r="G232" s="832"/>
      <c r="H232" s="833"/>
      <c r="I232" s="834"/>
      <c r="J232" s="834"/>
      <c r="K232" s="50"/>
      <c r="L232" s="50"/>
    </row>
    <row r="233" spans="5:12" x14ac:dyDescent="0.2">
      <c r="E233" s="831"/>
      <c r="F233" s="831"/>
      <c r="G233" s="832"/>
      <c r="H233" s="833"/>
      <c r="I233" s="834"/>
      <c r="J233" s="834"/>
      <c r="K233" s="50"/>
      <c r="L233" s="50"/>
    </row>
    <row r="234" spans="5:12" x14ac:dyDescent="0.2">
      <c r="E234" s="831"/>
      <c r="F234" s="831"/>
      <c r="G234" s="832"/>
      <c r="H234" s="833"/>
      <c r="I234" s="834"/>
      <c r="J234" s="834"/>
      <c r="K234" s="50"/>
      <c r="L234" s="50"/>
    </row>
    <row r="235" spans="5:12" x14ac:dyDescent="0.2">
      <c r="E235" s="831"/>
      <c r="F235" s="831"/>
      <c r="G235" s="832"/>
      <c r="H235" s="833"/>
      <c r="I235" s="834"/>
      <c r="J235" s="834"/>
      <c r="K235" s="50"/>
      <c r="L235" s="50"/>
    </row>
    <row r="236" spans="5:12" x14ac:dyDescent="0.2">
      <c r="E236" s="831"/>
      <c r="F236" s="831"/>
      <c r="G236" s="832"/>
      <c r="H236" s="833"/>
      <c r="I236" s="834"/>
      <c r="J236" s="834"/>
      <c r="K236" s="50"/>
      <c r="L236" s="50"/>
    </row>
    <row r="237" spans="5:12" x14ac:dyDescent="0.2">
      <c r="E237" s="831"/>
      <c r="F237" s="831"/>
      <c r="G237" s="832"/>
      <c r="H237" s="833"/>
      <c r="I237" s="834"/>
      <c r="J237" s="834"/>
      <c r="K237" s="50"/>
      <c r="L237" s="50"/>
    </row>
    <row r="238" spans="5:12" x14ac:dyDescent="0.2">
      <c r="E238" s="831"/>
      <c r="F238" s="831"/>
      <c r="G238" s="832"/>
      <c r="H238" s="833"/>
      <c r="I238" s="834"/>
      <c r="J238" s="834"/>
      <c r="K238" s="50"/>
      <c r="L238" s="50"/>
    </row>
    <row r="239" spans="5:12" x14ac:dyDescent="0.2">
      <c r="E239" s="831"/>
      <c r="F239" s="831"/>
      <c r="G239" s="832"/>
      <c r="H239" s="833"/>
      <c r="I239" s="834"/>
      <c r="J239" s="834"/>
      <c r="K239" s="50"/>
      <c r="L239" s="50"/>
    </row>
    <row r="240" spans="5:12" x14ac:dyDescent="0.2">
      <c r="E240" s="831"/>
      <c r="F240" s="831"/>
      <c r="G240" s="832"/>
      <c r="H240" s="833"/>
      <c r="I240" s="834"/>
      <c r="J240" s="834"/>
      <c r="K240" s="50"/>
      <c r="L240" s="50"/>
    </row>
    <row r="241" spans="5:12" x14ac:dyDescent="0.2">
      <c r="E241" s="831"/>
      <c r="F241" s="831"/>
      <c r="G241" s="832"/>
      <c r="H241" s="833"/>
      <c r="I241" s="834"/>
      <c r="J241" s="834"/>
      <c r="K241" s="50"/>
      <c r="L241" s="50"/>
    </row>
    <row r="242" spans="5:12" x14ac:dyDescent="0.2">
      <c r="E242" s="831"/>
      <c r="F242" s="831"/>
      <c r="G242" s="832"/>
      <c r="H242" s="833"/>
      <c r="I242" s="834"/>
      <c r="J242" s="834"/>
      <c r="K242" s="50"/>
      <c r="L242" s="50"/>
    </row>
    <row r="243" spans="5:12" x14ac:dyDescent="0.2">
      <c r="E243" s="831"/>
      <c r="F243" s="831"/>
      <c r="G243" s="832"/>
      <c r="H243" s="833"/>
      <c r="I243" s="834"/>
      <c r="J243" s="834"/>
      <c r="K243" s="50"/>
      <c r="L243" s="50"/>
    </row>
    <row r="244" spans="5:12" x14ac:dyDescent="0.2">
      <c r="E244" s="831"/>
      <c r="F244" s="831"/>
      <c r="G244" s="832"/>
      <c r="H244" s="833"/>
      <c r="I244" s="834"/>
      <c r="J244" s="834"/>
      <c r="K244" s="50"/>
      <c r="L244" s="50"/>
    </row>
    <row r="245" spans="5:12" x14ac:dyDescent="0.2">
      <c r="E245" s="831"/>
      <c r="F245" s="831"/>
      <c r="G245" s="832"/>
      <c r="H245" s="833"/>
      <c r="I245" s="834"/>
      <c r="J245" s="834"/>
      <c r="K245" s="50"/>
      <c r="L245" s="50"/>
    </row>
    <row r="246" spans="5:12" x14ac:dyDescent="0.2">
      <c r="E246" s="831"/>
      <c r="F246" s="831"/>
      <c r="G246" s="832"/>
      <c r="H246" s="833"/>
      <c r="I246" s="834"/>
      <c r="J246" s="834"/>
      <c r="K246" s="50"/>
      <c r="L246" s="50"/>
    </row>
    <row r="247" spans="5:12" x14ac:dyDescent="0.2">
      <c r="E247" s="831"/>
      <c r="F247" s="831"/>
      <c r="G247" s="832"/>
      <c r="H247" s="833"/>
      <c r="I247" s="834"/>
      <c r="J247" s="834"/>
      <c r="K247" s="50"/>
      <c r="L247" s="50"/>
    </row>
    <row r="248" spans="5:12" x14ac:dyDescent="0.2">
      <c r="E248" s="831"/>
      <c r="F248" s="831"/>
      <c r="G248" s="832"/>
      <c r="H248" s="833"/>
      <c r="I248" s="834"/>
      <c r="J248" s="834"/>
      <c r="K248" s="50"/>
      <c r="L248" s="50"/>
    </row>
    <row r="249" spans="5:12" x14ac:dyDescent="0.2">
      <c r="E249" s="831"/>
      <c r="F249" s="831"/>
      <c r="G249" s="832"/>
      <c r="H249" s="833"/>
      <c r="I249" s="834"/>
      <c r="J249" s="834"/>
      <c r="K249" s="50"/>
      <c r="L249" s="50"/>
    </row>
    <row r="250" spans="5:12" x14ac:dyDescent="0.2">
      <c r="E250" s="831"/>
      <c r="F250" s="831"/>
      <c r="G250" s="832"/>
      <c r="H250" s="833"/>
      <c r="I250" s="834"/>
      <c r="J250" s="834"/>
      <c r="K250" s="50"/>
      <c r="L250" s="50"/>
    </row>
    <row r="251" spans="5:12" x14ac:dyDescent="0.2">
      <c r="E251" s="831"/>
      <c r="F251" s="831"/>
      <c r="G251" s="832"/>
      <c r="H251" s="833"/>
      <c r="I251" s="834"/>
      <c r="J251" s="834"/>
      <c r="K251" s="50"/>
      <c r="L251" s="50"/>
    </row>
    <row r="252" spans="5:12" x14ac:dyDescent="0.2">
      <c r="E252" s="831"/>
      <c r="F252" s="831"/>
      <c r="G252" s="832"/>
      <c r="H252" s="833"/>
      <c r="I252" s="834"/>
      <c r="J252" s="834"/>
      <c r="K252" s="50"/>
      <c r="L252" s="50"/>
    </row>
    <row r="253" spans="5:12" x14ac:dyDescent="0.2">
      <c r="E253" s="831"/>
      <c r="F253" s="831"/>
      <c r="G253" s="832"/>
      <c r="H253" s="833"/>
      <c r="I253" s="834"/>
      <c r="J253" s="834"/>
      <c r="K253" s="50"/>
      <c r="L253" s="50"/>
    </row>
    <row r="254" spans="5:12" x14ac:dyDescent="0.2">
      <c r="E254" s="831"/>
      <c r="F254" s="831"/>
      <c r="G254" s="832"/>
      <c r="H254" s="833"/>
      <c r="I254" s="834"/>
      <c r="J254" s="834"/>
      <c r="K254" s="50"/>
      <c r="L254" s="50"/>
    </row>
    <row r="255" spans="5:12" x14ac:dyDescent="0.2">
      <c r="E255" s="831"/>
      <c r="F255" s="831"/>
      <c r="G255" s="832"/>
      <c r="H255" s="833"/>
      <c r="I255" s="834"/>
      <c r="J255" s="834"/>
      <c r="K255" s="50"/>
      <c r="L255" s="50"/>
    </row>
    <row r="256" spans="5:12" x14ac:dyDescent="0.2">
      <c r="E256" s="831"/>
      <c r="F256" s="831"/>
      <c r="G256" s="832"/>
      <c r="H256" s="833"/>
      <c r="I256" s="834"/>
      <c r="J256" s="834"/>
      <c r="K256" s="50"/>
      <c r="L256" s="50"/>
    </row>
    <row r="257" spans="5:12" x14ac:dyDescent="0.2">
      <c r="E257" s="831"/>
      <c r="F257" s="831"/>
      <c r="G257" s="832"/>
      <c r="H257" s="833"/>
      <c r="I257" s="834"/>
      <c r="J257" s="834"/>
      <c r="K257" s="50"/>
      <c r="L257" s="50"/>
    </row>
    <row r="258" spans="5:12" x14ac:dyDescent="0.2">
      <c r="E258" s="831"/>
      <c r="F258" s="831"/>
      <c r="G258" s="832"/>
      <c r="H258" s="833"/>
      <c r="I258" s="834"/>
      <c r="J258" s="834"/>
      <c r="K258" s="50"/>
      <c r="L258" s="50"/>
    </row>
    <row r="259" spans="5:12" x14ac:dyDescent="0.2">
      <c r="E259" s="831"/>
      <c r="F259" s="831"/>
      <c r="G259" s="832"/>
      <c r="H259" s="833"/>
      <c r="I259" s="834"/>
      <c r="J259" s="834"/>
      <c r="K259" s="50"/>
      <c r="L259" s="50"/>
    </row>
    <row r="260" spans="5:12" x14ac:dyDescent="0.2">
      <c r="E260" s="831"/>
      <c r="F260" s="831"/>
      <c r="G260" s="832"/>
      <c r="H260" s="833"/>
      <c r="I260" s="834"/>
      <c r="J260" s="834"/>
      <c r="K260" s="50"/>
      <c r="L260" s="50"/>
    </row>
    <row r="261" spans="5:12" x14ac:dyDescent="0.2">
      <c r="E261" s="831"/>
      <c r="F261" s="831"/>
      <c r="G261" s="832"/>
      <c r="H261" s="833"/>
      <c r="I261" s="834"/>
      <c r="J261" s="834"/>
      <c r="K261" s="50"/>
      <c r="L261" s="50"/>
    </row>
    <row r="262" spans="5:12" x14ac:dyDescent="0.2">
      <c r="E262" s="831"/>
      <c r="F262" s="831"/>
      <c r="G262" s="832"/>
      <c r="H262" s="833"/>
      <c r="I262" s="834"/>
      <c r="J262" s="834"/>
      <c r="K262" s="50"/>
      <c r="L262" s="50"/>
    </row>
    <row r="263" spans="5:12" x14ac:dyDescent="0.2">
      <c r="E263" s="831"/>
      <c r="F263" s="831"/>
      <c r="G263" s="832"/>
      <c r="H263" s="833"/>
      <c r="I263" s="834"/>
      <c r="J263" s="834"/>
      <c r="K263" s="50"/>
      <c r="L263" s="50"/>
    </row>
    <row r="264" spans="5:12" x14ac:dyDescent="0.2">
      <c r="E264" s="831"/>
      <c r="F264" s="831"/>
      <c r="G264" s="832"/>
      <c r="H264" s="833"/>
      <c r="I264" s="834"/>
      <c r="J264" s="834"/>
      <c r="K264" s="50"/>
      <c r="L264" s="50"/>
    </row>
    <row r="265" spans="5:12" x14ac:dyDescent="0.2">
      <c r="E265" s="831"/>
      <c r="F265" s="831"/>
      <c r="G265" s="832"/>
      <c r="H265" s="833"/>
      <c r="I265" s="834"/>
      <c r="J265" s="834"/>
      <c r="K265" s="50"/>
      <c r="L265" s="50"/>
    </row>
    <row r="266" spans="5:12" x14ac:dyDescent="0.2">
      <c r="E266" s="831"/>
      <c r="F266" s="831"/>
      <c r="G266" s="832"/>
      <c r="H266" s="833"/>
      <c r="I266" s="834"/>
      <c r="J266" s="834"/>
      <c r="K266" s="50"/>
      <c r="L266" s="50"/>
    </row>
    <row r="267" spans="5:12" x14ac:dyDescent="0.2">
      <c r="E267" s="831"/>
      <c r="F267" s="831"/>
      <c r="G267" s="832"/>
      <c r="H267" s="833"/>
      <c r="I267" s="834"/>
      <c r="J267" s="834"/>
      <c r="K267" s="50"/>
      <c r="L267" s="50"/>
    </row>
    <row r="268" spans="5:12" x14ac:dyDescent="0.2">
      <c r="E268" s="831"/>
      <c r="F268" s="831"/>
      <c r="G268" s="832"/>
      <c r="H268" s="833"/>
      <c r="I268" s="834"/>
      <c r="J268" s="834"/>
      <c r="K268" s="50"/>
      <c r="L268" s="50"/>
    </row>
    <row r="269" spans="5:12" x14ac:dyDescent="0.2">
      <c r="E269" s="831"/>
      <c r="F269" s="831"/>
      <c r="G269" s="832"/>
      <c r="H269" s="833"/>
      <c r="I269" s="834"/>
      <c r="J269" s="834"/>
      <c r="K269" s="50"/>
      <c r="L269" s="50"/>
    </row>
    <row r="270" spans="5:12" x14ac:dyDescent="0.2">
      <c r="E270" s="831"/>
      <c r="F270" s="831"/>
      <c r="G270" s="832"/>
      <c r="H270" s="833"/>
      <c r="I270" s="834"/>
      <c r="J270" s="834"/>
      <c r="K270" s="50"/>
      <c r="L270" s="50"/>
    </row>
    <row r="271" spans="5:12" x14ac:dyDescent="0.2">
      <c r="E271" s="831"/>
      <c r="F271" s="831"/>
      <c r="G271" s="832"/>
      <c r="H271" s="833"/>
      <c r="I271" s="834"/>
      <c r="J271" s="834"/>
      <c r="K271" s="50"/>
      <c r="L271" s="50"/>
    </row>
    <row r="272" spans="5:12" x14ac:dyDescent="0.2">
      <c r="E272" s="831"/>
      <c r="F272" s="831"/>
      <c r="G272" s="832"/>
      <c r="H272" s="833"/>
      <c r="I272" s="834"/>
      <c r="J272" s="834"/>
      <c r="K272" s="50"/>
      <c r="L272" s="50"/>
    </row>
    <row r="273" spans="5:12" x14ac:dyDescent="0.2">
      <c r="E273" s="831"/>
      <c r="F273" s="831"/>
      <c r="G273" s="832"/>
      <c r="H273" s="833"/>
      <c r="I273" s="834"/>
      <c r="J273" s="834"/>
      <c r="K273" s="50"/>
      <c r="L273" s="50"/>
    </row>
    <row r="274" spans="5:12" x14ac:dyDescent="0.2">
      <c r="E274" s="831"/>
      <c r="F274" s="831"/>
      <c r="G274" s="832"/>
      <c r="H274" s="833"/>
      <c r="I274" s="834"/>
      <c r="J274" s="834"/>
      <c r="K274" s="50"/>
      <c r="L274" s="50"/>
    </row>
    <row r="275" spans="5:12" x14ac:dyDescent="0.2">
      <c r="E275" s="831"/>
      <c r="F275" s="831"/>
      <c r="G275" s="832"/>
      <c r="H275" s="833"/>
      <c r="I275" s="834"/>
      <c r="J275" s="834"/>
      <c r="K275" s="50"/>
      <c r="L275" s="50"/>
    </row>
    <row r="276" spans="5:12" x14ac:dyDescent="0.2">
      <c r="E276" s="831"/>
      <c r="F276" s="831"/>
      <c r="G276" s="832"/>
      <c r="H276" s="833"/>
      <c r="I276" s="834"/>
      <c r="J276" s="834"/>
      <c r="K276" s="50"/>
      <c r="L276" s="50"/>
    </row>
    <row r="277" spans="5:12" x14ac:dyDescent="0.2">
      <c r="E277" s="831"/>
      <c r="F277" s="831"/>
      <c r="G277" s="832"/>
      <c r="H277" s="833"/>
      <c r="I277" s="834"/>
      <c r="J277" s="834"/>
      <c r="K277" s="50"/>
      <c r="L277" s="50"/>
    </row>
    <row r="278" spans="5:12" x14ac:dyDescent="0.2">
      <c r="E278" s="831"/>
      <c r="F278" s="831"/>
      <c r="G278" s="832"/>
      <c r="H278" s="833"/>
      <c r="I278" s="834"/>
      <c r="J278" s="834"/>
      <c r="K278" s="50"/>
      <c r="L278" s="50"/>
    </row>
    <row r="279" spans="5:12" x14ac:dyDescent="0.2">
      <c r="E279" s="831"/>
      <c r="F279" s="831"/>
      <c r="G279" s="832"/>
      <c r="H279" s="833"/>
      <c r="I279" s="834"/>
      <c r="J279" s="834"/>
      <c r="K279" s="50"/>
      <c r="L279" s="50"/>
    </row>
    <row r="280" spans="5:12" x14ac:dyDescent="0.2">
      <c r="E280" s="831"/>
      <c r="F280" s="831"/>
      <c r="G280" s="832"/>
      <c r="H280" s="833"/>
      <c r="I280" s="834"/>
      <c r="J280" s="834"/>
      <c r="K280" s="50"/>
      <c r="L280" s="50"/>
    </row>
    <row r="281" spans="5:12" x14ac:dyDescent="0.2">
      <c r="E281" s="831"/>
      <c r="F281" s="831"/>
      <c r="G281" s="832"/>
      <c r="H281" s="833"/>
      <c r="I281" s="834"/>
      <c r="J281" s="834"/>
      <c r="K281" s="50"/>
      <c r="L281" s="50"/>
    </row>
    <row r="282" spans="5:12" x14ac:dyDescent="0.2">
      <c r="E282" s="831"/>
      <c r="F282" s="831"/>
      <c r="G282" s="832"/>
      <c r="H282" s="833"/>
      <c r="I282" s="834"/>
      <c r="J282" s="834"/>
      <c r="K282" s="50"/>
      <c r="L282" s="50"/>
    </row>
    <row r="283" spans="5:12" x14ac:dyDescent="0.2">
      <c r="E283" s="831"/>
      <c r="F283" s="831"/>
      <c r="G283" s="832"/>
      <c r="H283" s="833"/>
      <c r="I283" s="834"/>
      <c r="J283" s="834"/>
      <c r="K283" s="50"/>
      <c r="L283" s="50"/>
    </row>
    <row r="284" spans="5:12" x14ac:dyDescent="0.2">
      <c r="E284" s="831"/>
      <c r="F284" s="831"/>
      <c r="G284" s="832"/>
      <c r="H284" s="833"/>
      <c r="I284" s="834"/>
      <c r="J284" s="834"/>
      <c r="K284" s="50"/>
      <c r="L284" s="50"/>
    </row>
    <row r="285" spans="5:12" x14ac:dyDescent="0.2">
      <c r="E285" s="831"/>
      <c r="F285" s="831"/>
      <c r="G285" s="832"/>
      <c r="H285" s="833"/>
      <c r="I285" s="834"/>
      <c r="J285" s="834"/>
      <c r="K285" s="50"/>
      <c r="L285" s="50"/>
    </row>
    <row r="286" spans="5:12" x14ac:dyDescent="0.2">
      <c r="E286" s="831"/>
      <c r="F286" s="831"/>
      <c r="G286" s="832"/>
      <c r="H286" s="833"/>
      <c r="I286" s="834"/>
      <c r="J286" s="834"/>
      <c r="K286" s="50"/>
      <c r="L286" s="50"/>
    </row>
    <row r="287" spans="5:12" x14ac:dyDescent="0.2">
      <c r="E287" s="831"/>
      <c r="F287" s="831"/>
      <c r="G287" s="832"/>
      <c r="H287" s="833"/>
      <c r="I287" s="834"/>
      <c r="J287" s="834"/>
      <c r="K287" s="50"/>
      <c r="L287" s="50"/>
    </row>
    <row r="288" spans="5:12" x14ac:dyDescent="0.2">
      <c r="E288" s="831"/>
      <c r="F288" s="831"/>
      <c r="G288" s="832"/>
      <c r="H288" s="833"/>
      <c r="I288" s="834"/>
      <c r="J288" s="834"/>
      <c r="K288" s="50"/>
      <c r="L288" s="50"/>
    </row>
    <row r="289" spans="5:12" x14ac:dyDescent="0.2">
      <c r="E289" s="831"/>
      <c r="F289" s="831"/>
      <c r="G289" s="832"/>
      <c r="H289" s="833"/>
      <c r="I289" s="834"/>
      <c r="J289" s="834"/>
      <c r="K289" s="50"/>
      <c r="L289" s="50"/>
    </row>
    <row r="290" spans="5:12" x14ac:dyDescent="0.2">
      <c r="E290" s="831"/>
      <c r="F290" s="831"/>
      <c r="G290" s="832"/>
      <c r="H290" s="833"/>
      <c r="I290" s="834"/>
      <c r="J290" s="834"/>
      <c r="K290" s="50"/>
      <c r="L290" s="50"/>
    </row>
    <row r="291" spans="5:12" x14ac:dyDescent="0.2">
      <c r="E291" s="831"/>
      <c r="F291" s="831"/>
      <c r="G291" s="832"/>
      <c r="H291" s="833"/>
      <c r="I291" s="834"/>
      <c r="J291" s="834"/>
      <c r="K291" s="50"/>
      <c r="L291" s="50"/>
    </row>
    <row r="292" spans="5:12" x14ac:dyDescent="0.2">
      <c r="E292" s="831"/>
      <c r="F292" s="831"/>
      <c r="G292" s="832"/>
      <c r="H292" s="833"/>
      <c r="I292" s="834"/>
      <c r="J292" s="834"/>
      <c r="K292" s="50"/>
      <c r="L292" s="50"/>
    </row>
    <row r="293" spans="5:12" x14ac:dyDescent="0.2">
      <c r="E293" s="831"/>
      <c r="F293" s="831"/>
      <c r="G293" s="832"/>
      <c r="H293" s="833"/>
      <c r="I293" s="834"/>
      <c r="J293" s="834"/>
      <c r="K293" s="50"/>
      <c r="L293" s="50"/>
    </row>
    <row r="294" spans="5:12" x14ac:dyDescent="0.2">
      <c r="E294" s="831"/>
      <c r="F294" s="831"/>
      <c r="G294" s="832"/>
      <c r="H294" s="833"/>
      <c r="I294" s="834"/>
      <c r="J294" s="834"/>
      <c r="K294" s="50"/>
      <c r="L294" s="50"/>
    </row>
    <row r="295" spans="5:12" x14ac:dyDescent="0.2">
      <c r="E295" s="831"/>
      <c r="F295" s="831"/>
      <c r="G295" s="832"/>
      <c r="H295" s="833"/>
      <c r="I295" s="834"/>
      <c r="J295" s="834"/>
      <c r="K295" s="50"/>
      <c r="L295" s="50"/>
    </row>
    <row r="296" spans="5:12" x14ac:dyDescent="0.2">
      <c r="E296" s="831"/>
      <c r="F296" s="831"/>
      <c r="G296" s="832"/>
      <c r="H296" s="833"/>
      <c r="I296" s="834"/>
      <c r="J296" s="834"/>
      <c r="K296" s="50"/>
      <c r="L296" s="50"/>
    </row>
    <row r="297" spans="5:12" x14ac:dyDescent="0.2">
      <c r="E297" s="831"/>
      <c r="F297" s="831"/>
      <c r="G297" s="832"/>
      <c r="H297" s="833"/>
      <c r="I297" s="834"/>
      <c r="J297" s="834"/>
      <c r="K297" s="50"/>
      <c r="L297" s="50"/>
    </row>
    <row r="298" spans="5:12" x14ac:dyDescent="0.2">
      <c r="E298" s="831"/>
      <c r="F298" s="831"/>
      <c r="G298" s="832"/>
      <c r="H298" s="833"/>
      <c r="I298" s="834"/>
      <c r="J298" s="834"/>
      <c r="K298" s="50"/>
      <c r="L298" s="50"/>
    </row>
    <row r="299" spans="5:12" x14ac:dyDescent="0.2">
      <c r="E299" s="831"/>
      <c r="F299" s="831"/>
      <c r="G299" s="832"/>
      <c r="H299" s="833"/>
      <c r="I299" s="834"/>
      <c r="J299" s="834"/>
      <c r="K299" s="50"/>
      <c r="L299" s="50"/>
    </row>
    <row r="300" spans="5:12" x14ac:dyDescent="0.2">
      <c r="E300" s="831"/>
      <c r="F300" s="831"/>
      <c r="G300" s="832"/>
      <c r="H300" s="833"/>
      <c r="I300" s="834"/>
      <c r="J300" s="834"/>
      <c r="K300" s="50"/>
      <c r="L300" s="50"/>
    </row>
    <row r="301" spans="5:12" x14ac:dyDescent="0.2">
      <c r="E301" s="831"/>
      <c r="F301" s="831"/>
      <c r="G301" s="832"/>
      <c r="H301" s="833"/>
      <c r="I301" s="834"/>
      <c r="J301" s="834"/>
      <c r="K301" s="50"/>
      <c r="L301" s="50"/>
    </row>
    <row r="302" spans="5:12" x14ac:dyDescent="0.2">
      <c r="E302" s="831"/>
      <c r="F302" s="831"/>
      <c r="G302" s="832"/>
      <c r="H302" s="833"/>
      <c r="I302" s="834"/>
      <c r="J302" s="834"/>
      <c r="K302" s="50"/>
      <c r="L302" s="50"/>
    </row>
    <row r="303" spans="5:12" x14ac:dyDescent="0.2">
      <c r="E303" s="831"/>
      <c r="F303" s="831"/>
      <c r="G303" s="832"/>
      <c r="H303" s="833"/>
      <c r="I303" s="834"/>
      <c r="J303" s="834"/>
      <c r="K303" s="50"/>
      <c r="L303" s="50"/>
    </row>
    <row r="304" spans="5:12" x14ac:dyDescent="0.2">
      <c r="E304" s="831"/>
      <c r="F304" s="831"/>
      <c r="G304" s="832"/>
      <c r="H304" s="833"/>
      <c r="I304" s="834"/>
      <c r="J304" s="834"/>
      <c r="K304" s="50"/>
      <c r="L304" s="50"/>
    </row>
    <row r="305" spans="5:12" x14ac:dyDescent="0.2">
      <c r="E305" s="831"/>
      <c r="F305" s="831"/>
      <c r="G305" s="832"/>
      <c r="H305" s="833"/>
      <c r="I305" s="834"/>
      <c r="J305" s="834"/>
      <c r="K305" s="50"/>
      <c r="L305" s="50"/>
    </row>
    <row r="306" spans="5:12" x14ac:dyDescent="0.2">
      <c r="E306" s="831"/>
      <c r="F306" s="831"/>
      <c r="G306" s="832"/>
      <c r="H306" s="833"/>
      <c r="I306" s="834"/>
      <c r="J306" s="834"/>
      <c r="K306" s="50"/>
      <c r="L306" s="50"/>
    </row>
    <row r="307" spans="5:12" x14ac:dyDescent="0.2">
      <c r="E307" s="831"/>
      <c r="F307" s="831"/>
      <c r="G307" s="832"/>
      <c r="H307" s="833"/>
      <c r="I307" s="834"/>
      <c r="J307" s="834"/>
      <c r="K307" s="50"/>
      <c r="L307" s="50"/>
    </row>
    <row r="308" spans="5:12" x14ac:dyDescent="0.2">
      <c r="E308" s="831"/>
      <c r="F308" s="831"/>
      <c r="G308" s="832"/>
      <c r="H308" s="833"/>
      <c r="I308" s="834"/>
      <c r="J308" s="834"/>
      <c r="K308" s="50"/>
      <c r="L308" s="50"/>
    </row>
    <row r="309" spans="5:12" x14ac:dyDescent="0.2">
      <c r="E309" s="831"/>
      <c r="F309" s="831"/>
      <c r="G309" s="832"/>
      <c r="H309" s="833"/>
      <c r="I309" s="834"/>
      <c r="J309" s="834"/>
      <c r="K309" s="50"/>
      <c r="L309" s="50"/>
    </row>
    <row r="310" spans="5:12" x14ac:dyDescent="0.2">
      <c r="E310" s="831"/>
      <c r="F310" s="831"/>
      <c r="G310" s="832"/>
      <c r="H310" s="833"/>
      <c r="I310" s="834"/>
      <c r="J310" s="834"/>
      <c r="K310" s="50"/>
      <c r="L310" s="50"/>
    </row>
    <row r="311" spans="5:12" x14ac:dyDescent="0.2">
      <c r="E311" s="831"/>
      <c r="F311" s="831"/>
      <c r="G311" s="832"/>
      <c r="H311" s="833"/>
      <c r="I311" s="834"/>
      <c r="J311" s="834"/>
      <c r="K311" s="50"/>
      <c r="L311" s="50"/>
    </row>
    <row r="312" spans="5:12" x14ac:dyDescent="0.2">
      <c r="E312" s="831"/>
      <c r="F312" s="831"/>
      <c r="G312" s="832"/>
      <c r="H312" s="833"/>
      <c r="I312" s="834"/>
      <c r="J312" s="834"/>
      <c r="K312" s="50"/>
      <c r="L312" s="50"/>
    </row>
    <row r="313" spans="5:12" x14ac:dyDescent="0.2">
      <c r="E313" s="831"/>
      <c r="F313" s="831"/>
      <c r="G313" s="832"/>
      <c r="H313" s="833"/>
      <c r="I313" s="834"/>
      <c r="J313" s="834"/>
      <c r="K313" s="50"/>
      <c r="L313" s="50"/>
    </row>
    <row r="314" spans="5:12" x14ac:dyDescent="0.2">
      <c r="E314" s="831"/>
      <c r="F314" s="831"/>
      <c r="G314" s="832"/>
      <c r="H314" s="833"/>
      <c r="I314" s="834"/>
      <c r="J314" s="834"/>
      <c r="K314" s="50"/>
      <c r="L314" s="50"/>
    </row>
    <row r="315" spans="5:12" x14ac:dyDescent="0.2">
      <c r="E315" s="831"/>
      <c r="F315" s="831"/>
      <c r="G315" s="832"/>
      <c r="H315" s="833"/>
      <c r="I315" s="834"/>
      <c r="J315" s="834"/>
      <c r="K315" s="50"/>
      <c r="L315" s="50"/>
    </row>
    <row r="316" spans="5:12" x14ac:dyDescent="0.2">
      <c r="E316" s="831"/>
      <c r="F316" s="831"/>
      <c r="G316" s="832"/>
      <c r="H316" s="833"/>
      <c r="I316" s="834"/>
      <c r="J316" s="834"/>
      <c r="K316" s="50"/>
      <c r="L316" s="50"/>
    </row>
    <row r="317" spans="5:12" x14ac:dyDescent="0.2">
      <c r="E317" s="831"/>
      <c r="F317" s="831"/>
      <c r="G317" s="832"/>
      <c r="H317" s="833"/>
      <c r="I317" s="834"/>
      <c r="J317" s="834"/>
      <c r="K317" s="50"/>
      <c r="L317" s="50"/>
    </row>
    <row r="318" spans="5:12" x14ac:dyDescent="0.2">
      <c r="E318" s="831"/>
      <c r="F318" s="831"/>
      <c r="G318" s="832"/>
      <c r="H318" s="833"/>
      <c r="I318" s="834"/>
      <c r="J318" s="834"/>
      <c r="K318" s="50"/>
      <c r="L318" s="50"/>
    </row>
    <row r="319" spans="5:12" x14ac:dyDescent="0.2">
      <c r="E319" s="831"/>
      <c r="F319" s="831"/>
      <c r="G319" s="832"/>
      <c r="H319" s="833"/>
      <c r="I319" s="834"/>
      <c r="J319" s="834"/>
      <c r="K319" s="50"/>
      <c r="L319" s="50"/>
    </row>
    <row r="320" spans="5:12" x14ac:dyDescent="0.2">
      <c r="E320" s="831"/>
      <c r="F320" s="831"/>
      <c r="G320" s="832"/>
      <c r="H320" s="833"/>
      <c r="I320" s="834"/>
      <c r="J320" s="834"/>
      <c r="K320" s="50"/>
      <c r="L320" s="50"/>
    </row>
    <row r="321" spans="5:12" x14ac:dyDescent="0.2">
      <c r="E321" s="831"/>
      <c r="F321" s="831"/>
      <c r="G321" s="832"/>
      <c r="H321" s="833"/>
      <c r="I321" s="834"/>
      <c r="J321" s="834"/>
      <c r="K321" s="50"/>
      <c r="L321" s="50"/>
    </row>
    <row r="322" spans="5:12" x14ac:dyDescent="0.2">
      <c r="E322" s="831"/>
      <c r="F322" s="831"/>
      <c r="G322" s="832"/>
      <c r="H322" s="833"/>
      <c r="I322" s="834"/>
      <c r="J322" s="834"/>
      <c r="K322" s="50"/>
      <c r="L322" s="50"/>
    </row>
    <row r="323" spans="5:12" x14ac:dyDescent="0.2">
      <c r="E323" s="831"/>
      <c r="F323" s="831"/>
      <c r="G323" s="832"/>
      <c r="H323" s="833"/>
      <c r="I323" s="834"/>
      <c r="J323" s="834"/>
      <c r="K323" s="50"/>
      <c r="L323" s="50"/>
    </row>
    <row r="324" spans="5:12" x14ac:dyDescent="0.2">
      <c r="E324" s="831"/>
      <c r="F324" s="831"/>
      <c r="G324" s="832"/>
      <c r="H324" s="833"/>
      <c r="I324" s="834"/>
      <c r="J324" s="834"/>
      <c r="K324" s="50"/>
      <c r="L324" s="50"/>
    </row>
    <row r="325" spans="5:12" x14ac:dyDescent="0.2">
      <c r="E325" s="831"/>
      <c r="F325" s="831"/>
      <c r="G325" s="832"/>
      <c r="H325" s="833"/>
      <c r="I325" s="834"/>
      <c r="J325" s="834"/>
      <c r="K325" s="50"/>
      <c r="L325" s="50"/>
    </row>
    <row r="326" spans="5:12" x14ac:dyDescent="0.2">
      <c r="E326" s="831"/>
      <c r="F326" s="831"/>
      <c r="G326" s="832"/>
      <c r="H326" s="833"/>
      <c r="I326" s="834"/>
      <c r="J326" s="834"/>
      <c r="K326" s="50"/>
      <c r="L326" s="50"/>
    </row>
    <row r="327" spans="5:12" x14ac:dyDescent="0.2">
      <c r="E327" s="831"/>
      <c r="F327" s="831"/>
      <c r="G327" s="832"/>
      <c r="H327" s="833"/>
      <c r="I327" s="834"/>
      <c r="J327" s="834"/>
      <c r="K327" s="50"/>
      <c r="L327" s="50"/>
    </row>
    <row r="328" spans="5:12" x14ac:dyDescent="0.2">
      <c r="E328" s="831"/>
      <c r="F328" s="831"/>
      <c r="G328" s="832"/>
      <c r="H328" s="833"/>
      <c r="I328" s="834"/>
      <c r="J328" s="834"/>
      <c r="K328" s="50"/>
      <c r="L328" s="50"/>
    </row>
    <row r="329" spans="5:12" x14ac:dyDescent="0.2">
      <c r="E329" s="831"/>
      <c r="F329" s="831"/>
      <c r="G329" s="832"/>
      <c r="H329" s="833"/>
      <c r="I329" s="834"/>
      <c r="J329" s="834"/>
      <c r="K329" s="50"/>
      <c r="L329" s="50"/>
    </row>
    <row r="330" spans="5:12" x14ac:dyDescent="0.2">
      <c r="E330" s="831"/>
      <c r="F330" s="831"/>
      <c r="G330" s="832"/>
      <c r="H330" s="833"/>
      <c r="I330" s="834"/>
      <c r="J330" s="834"/>
      <c r="K330" s="50"/>
      <c r="L330" s="50"/>
    </row>
    <row r="331" spans="5:12" x14ac:dyDescent="0.2">
      <c r="E331" s="831"/>
      <c r="F331" s="831"/>
      <c r="G331" s="832"/>
      <c r="H331" s="833"/>
      <c r="I331" s="834"/>
      <c r="J331" s="834"/>
      <c r="K331" s="50"/>
      <c r="L331" s="50"/>
    </row>
    <row r="332" spans="5:12" x14ac:dyDescent="0.2">
      <c r="E332" s="831"/>
      <c r="F332" s="831"/>
      <c r="G332" s="832"/>
      <c r="H332" s="833"/>
      <c r="I332" s="834"/>
      <c r="J332" s="834"/>
      <c r="K332" s="50"/>
      <c r="L332" s="50"/>
    </row>
    <row r="333" spans="5:12" x14ac:dyDescent="0.2">
      <c r="E333" s="831"/>
      <c r="F333" s="831"/>
      <c r="G333" s="832"/>
      <c r="H333" s="833"/>
      <c r="I333" s="834"/>
      <c r="J333" s="834"/>
      <c r="K333" s="50"/>
      <c r="L333" s="50"/>
    </row>
    <row r="334" spans="5:12" x14ac:dyDescent="0.2">
      <c r="E334" s="831"/>
      <c r="F334" s="831"/>
      <c r="G334" s="832"/>
      <c r="H334" s="833"/>
      <c r="I334" s="834"/>
      <c r="J334" s="834"/>
      <c r="K334" s="50"/>
      <c r="L334" s="50"/>
    </row>
    <row r="335" spans="5:12" x14ac:dyDescent="0.2">
      <c r="E335" s="831"/>
      <c r="F335" s="831"/>
      <c r="G335" s="832"/>
      <c r="H335" s="833"/>
      <c r="I335" s="834"/>
      <c r="J335" s="834"/>
      <c r="K335" s="50"/>
      <c r="L335" s="50"/>
    </row>
    <row r="336" spans="5:12" x14ac:dyDescent="0.2">
      <c r="E336" s="831"/>
      <c r="F336" s="831"/>
      <c r="G336" s="832"/>
      <c r="H336" s="833"/>
      <c r="I336" s="834"/>
      <c r="J336" s="834"/>
      <c r="K336" s="50"/>
      <c r="L336" s="50"/>
    </row>
    <row r="337" spans="5:12" x14ac:dyDescent="0.2">
      <c r="E337" s="831"/>
      <c r="F337" s="831"/>
      <c r="G337" s="832"/>
      <c r="H337" s="833"/>
      <c r="I337" s="834"/>
      <c r="J337" s="834"/>
      <c r="K337" s="50"/>
      <c r="L337" s="50"/>
    </row>
    <row r="338" spans="5:12" x14ac:dyDescent="0.2">
      <c r="E338" s="831"/>
      <c r="F338" s="831"/>
      <c r="G338" s="832"/>
      <c r="H338" s="833"/>
      <c r="I338" s="834"/>
      <c r="J338" s="834"/>
      <c r="K338" s="50"/>
      <c r="L338" s="50"/>
    </row>
    <row r="339" spans="5:12" x14ac:dyDescent="0.2">
      <c r="E339" s="831"/>
      <c r="F339" s="831"/>
      <c r="G339" s="832"/>
      <c r="H339" s="833"/>
      <c r="I339" s="834"/>
      <c r="J339" s="834"/>
      <c r="K339" s="50"/>
      <c r="L339" s="50"/>
    </row>
    <row r="340" spans="5:12" x14ac:dyDescent="0.2">
      <c r="E340" s="831"/>
      <c r="F340" s="831"/>
      <c r="G340" s="832"/>
      <c r="H340" s="833"/>
      <c r="I340" s="834"/>
      <c r="J340" s="834"/>
      <c r="K340" s="50"/>
      <c r="L340" s="50"/>
    </row>
    <row r="341" spans="5:12" x14ac:dyDescent="0.2">
      <c r="E341" s="831"/>
      <c r="F341" s="831"/>
      <c r="G341" s="832"/>
      <c r="H341" s="833"/>
      <c r="I341" s="834"/>
      <c r="J341" s="834"/>
      <c r="K341" s="50"/>
      <c r="L341" s="50"/>
    </row>
    <row r="342" spans="5:12" x14ac:dyDescent="0.2">
      <c r="E342" s="831"/>
      <c r="F342" s="831"/>
      <c r="G342" s="832"/>
      <c r="H342" s="833"/>
      <c r="I342" s="834"/>
      <c r="J342" s="834"/>
      <c r="K342" s="50"/>
      <c r="L342" s="50"/>
    </row>
    <row r="343" spans="5:12" x14ac:dyDescent="0.2">
      <c r="E343" s="831"/>
      <c r="F343" s="831"/>
      <c r="G343" s="832"/>
      <c r="H343" s="833"/>
      <c r="I343" s="834"/>
      <c r="J343" s="834"/>
      <c r="K343" s="50"/>
      <c r="L343" s="50"/>
    </row>
    <row r="344" spans="5:12" x14ac:dyDescent="0.2">
      <c r="E344" s="831"/>
      <c r="F344" s="831"/>
      <c r="G344" s="832"/>
      <c r="H344" s="833"/>
      <c r="I344" s="834"/>
      <c r="J344" s="834"/>
      <c r="K344" s="50"/>
      <c r="L344" s="50"/>
    </row>
    <row r="345" spans="5:12" x14ac:dyDescent="0.2">
      <c r="E345" s="831"/>
      <c r="F345" s="831"/>
      <c r="G345" s="832"/>
      <c r="H345" s="833"/>
      <c r="I345" s="834"/>
      <c r="J345" s="834"/>
      <c r="K345" s="50"/>
      <c r="L345" s="50"/>
    </row>
    <row r="346" spans="5:12" x14ac:dyDescent="0.2">
      <c r="E346" s="831"/>
      <c r="F346" s="831"/>
      <c r="G346" s="832"/>
      <c r="H346" s="833"/>
      <c r="I346" s="834"/>
      <c r="J346" s="834"/>
      <c r="K346" s="50"/>
      <c r="L346" s="50"/>
    </row>
    <row r="347" spans="5:12" x14ac:dyDescent="0.2">
      <c r="E347" s="831"/>
      <c r="F347" s="831"/>
      <c r="G347" s="832"/>
      <c r="H347" s="833"/>
      <c r="I347" s="834"/>
      <c r="J347" s="834"/>
      <c r="K347" s="50"/>
      <c r="L347" s="50"/>
    </row>
    <row r="348" spans="5:12" x14ac:dyDescent="0.2">
      <c r="E348" s="831"/>
      <c r="F348" s="831"/>
      <c r="G348" s="832"/>
      <c r="H348" s="833"/>
      <c r="I348" s="834"/>
      <c r="J348" s="834"/>
      <c r="K348" s="50"/>
      <c r="L348" s="50"/>
    </row>
    <row r="349" spans="5:12" x14ac:dyDescent="0.2">
      <c r="E349" s="831"/>
      <c r="F349" s="831"/>
      <c r="G349" s="832"/>
      <c r="H349" s="833"/>
      <c r="I349" s="834"/>
      <c r="J349" s="834"/>
      <c r="K349" s="50"/>
      <c r="L349" s="50"/>
    </row>
    <row r="350" spans="5:12" x14ac:dyDescent="0.2">
      <c r="E350" s="831"/>
      <c r="F350" s="831"/>
      <c r="G350" s="832"/>
      <c r="H350" s="833"/>
      <c r="I350" s="834"/>
      <c r="J350" s="834"/>
      <c r="K350" s="50"/>
      <c r="L350" s="50"/>
    </row>
    <row r="351" spans="5:12" x14ac:dyDescent="0.2">
      <c r="E351" s="831"/>
      <c r="F351" s="831"/>
      <c r="G351" s="832"/>
      <c r="H351" s="833"/>
      <c r="I351" s="834"/>
      <c r="J351" s="834"/>
      <c r="K351" s="50"/>
      <c r="L351" s="50"/>
    </row>
    <row r="352" spans="5:12" x14ac:dyDescent="0.2">
      <c r="E352" s="831"/>
      <c r="F352" s="831"/>
      <c r="G352" s="832"/>
      <c r="H352" s="833"/>
      <c r="I352" s="834"/>
      <c r="J352" s="834"/>
      <c r="K352" s="50"/>
      <c r="L352" s="50"/>
    </row>
    <row r="353" spans="5:12" x14ac:dyDescent="0.2">
      <c r="E353" s="831"/>
      <c r="F353" s="831"/>
      <c r="G353" s="832"/>
      <c r="H353" s="833"/>
      <c r="I353" s="834"/>
      <c r="J353" s="834"/>
      <c r="K353" s="50"/>
      <c r="L353" s="50"/>
    </row>
    <row r="354" spans="5:12" x14ac:dyDescent="0.2">
      <c r="E354" s="831"/>
      <c r="F354" s="831"/>
      <c r="G354" s="832"/>
      <c r="H354" s="833"/>
      <c r="I354" s="834"/>
      <c r="J354" s="834"/>
      <c r="K354" s="50"/>
      <c r="L354" s="50"/>
    </row>
    <row r="355" spans="5:12" x14ac:dyDescent="0.2">
      <c r="E355" s="831"/>
      <c r="F355" s="831"/>
      <c r="G355" s="832"/>
      <c r="H355" s="833"/>
      <c r="I355" s="834"/>
      <c r="J355" s="834"/>
      <c r="K355" s="50"/>
      <c r="L355" s="50"/>
    </row>
    <row r="356" spans="5:12" x14ac:dyDescent="0.2">
      <c r="E356" s="831"/>
      <c r="F356" s="831"/>
      <c r="G356" s="832"/>
      <c r="H356" s="833"/>
      <c r="I356" s="834"/>
      <c r="J356" s="834"/>
      <c r="K356" s="50"/>
      <c r="L356" s="50"/>
    </row>
    <row r="357" spans="5:12" x14ac:dyDescent="0.2">
      <c r="E357" s="831"/>
      <c r="F357" s="831"/>
      <c r="G357" s="832"/>
      <c r="H357" s="833"/>
      <c r="I357" s="834"/>
      <c r="J357" s="834"/>
      <c r="K357" s="50"/>
      <c r="L357" s="50"/>
    </row>
    <row r="358" spans="5:12" x14ac:dyDescent="0.2">
      <c r="E358" s="831"/>
      <c r="F358" s="831"/>
      <c r="G358" s="832"/>
      <c r="H358" s="833"/>
      <c r="I358" s="834"/>
      <c r="J358" s="834"/>
      <c r="K358" s="50"/>
      <c r="L358" s="50"/>
    </row>
    <row r="359" spans="5:12" x14ac:dyDescent="0.2">
      <c r="E359" s="831"/>
      <c r="F359" s="831"/>
      <c r="G359" s="832"/>
      <c r="H359" s="833"/>
      <c r="I359" s="834"/>
      <c r="J359" s="834"/>
      <c r="K359" s="50"/>
      <c r="L359" s="50"/>
    </row>
    <row r="360" spans="5:12" x14ac:dyDescent="0.2">
      <c r="E360" s="831"/>
      <c r="F360" s="831"/>
      <c r="G360" s="832"/>
      <c r="H360" s="833"/>
      <c r="I360" s="834"/>
      <c r="J360" s="834"/>
      <c r="K360" s="50"/>
      <c r="L360" s="50"/>
    </row>
    <row r="361" spans="5:12" x14ac:dyDescent="0.2">
      <c r="E361" s="831"/>
      <c r="F361" s="831"/>
      <c r="G361" s="832"/>
      <c r="H361" s="833"/>
      <c r="I361" s="834"/>
      <c r="J361" s="834"/>
      <c r="K361" s="50"/>
      <c r="L361" s="50"/>
    </row>
    <row r="362" spans="5:12" x14ac:dyDescent="0.2">
      <c r="E362" s="831"/>
      <c r="F362" s="831"/>
      <c r="G362" s="832"/>
      <c r="H362" s="833"/>
      <c r="I362" s="834"/>
      <c r="J362" s="834"/>
      <c r="K362" s="50"/>
      <c r="L362" s="50"/>
    </row>
    <row r="363" spans="5:12" x14ac:dyDescent="0.2">
      <c r="E363" s="831"/>
      <c r="F363" s="831"/>
      <c r="G363" s="832"/>
      <c r="H363" s="833"/>
      <c r="I363" s="834"/>
      <c r="J363" s="834"/>
      <c r="K363" s="50"/>
      <c r="L363" s="50"/>
    </row>
    <row r="364" spans="5:12" x14ac:dyDescent="0.2">
      <c r="E364" s="831"/>
      <c r="F364" s="831"/>
      <c r="G364" s="832"/>
      <c r="H364" s="833"/>
      <c r="I364" s="834"/>
      <c r="J364" s="834"/>
      <c r="K364" s="50"/>
      <c r="L364" s="50"/>
    </row>
    <row r="365" spans="5:12" x14ac:dyDescent="0.2">
      <c r="E365" s="831"/>
      <c r="F365" s="831"/>
      <c r="G365" s="832"/>
      <c r="H365" s="833"/>
      <c r="I365" s="834"/>
      <c r="J365" s="834"/>
      <c r="K365" s="50"/>
      <c r="L365" s="50"/>
    </row>
    <row r="366" spans="5:12" x14ac:dyDescent="0.2">
      <c r="E366" s="831"/>
      <c r="F366" s="831"/>
      <c r="G366" s="832"/>
      <c r="H366" s="833"/>
      <c r="I366" s="834"/>
      <c r="J366" s="834"/>
      <c r="K366" s="50"/>
      <c r="L366" s="50"/>
    </row>
    <row r="367" spans="5:12" x14ac:dyDescent="0.2">
      <c r="E367" s="831"/>
      <c r="F367" s="831"/>
      <c r="G367" s="832"/>
      <c r="H367" s="833"/>
      <c r="I367" s="834"/>
      <c r="J367" s="834"/>
      <c r="K367" s="50"/>
      <c r="L367" s="50"/>
    </row>
    <row r="368" spans="5:12" x14ac:dyDescent="0.2">
      <c r="E368" s="831"/>
      <c r="F368" s="831"/>
      <c r="G368" s="832"/>
      <c r="H368" s="833"/>
      <c r="I368" s="834"/>
      <c r="J368" s="834"/>
      <c r="K368" s="50"/>
      <c r="L368" s="50"/>
    </row>
    <row r="369" spans="5:12" x14ac:dyDescent="0.2">
      <c r="E369" s="831"/>
      <c r="F369" s="831"/>
      <c r="G369" s="832"/>
      <c r="H369" s="833"/>
      <c r="I369" s="834"/>
      <c r="J369" s="834"/>
      <c r="K369" s="50"/>
      <c r="L369" s="50"/>
    </row>
    <row r="370" spans="5:12" x14ac:dyDescent="0.2">
      <c r="E370" s="831"/>
      <c r="F370" s="831"/>
      <c r="G370" s="832"/>
      <c r="H370" s="833"/>
      <c r="I370" s="834"/>
      <c r="J370" s="834"/>
      <c r="K370" s="50"/>
      <c r="L370" s="50"/>
    </row>
    <row r="371" spans="5:12" x14ac:dyDescent="0.2">
      <c r="E371" s="831"/>
      <c r="F371" s="831"/>
      <c r="G371" s="832"/>
      <c r="H371" s="833"/>
      <c r="I371" s="834"/>
      <c r="J371" s="834"/>
      <c r="K371" s="50"/>
      <c r="L371" s="50"/>
    </row>
    <row r="372" spans="5:12" x14ac:dyDescent="0.2">
      <c r="E372" s="831"/>
      <c r="F372" s="831"/>
      <c r="G372" s="832"/>
      <c r="H372" s="833"/>
      <c r="I372" s="834"/>
      <c r="J372" s="834"/>
      <c r="K372" s="50"/>
      <c r="L372" s="50"/>
    </row>
    <row r="373" spans="5:12" x14ac:dyDescent="0.2">
      <c r="E373" s="831"/>
      <c r="F373" s="831"/>
      <c r="G373" s="832"/>
      <c r="H373" s="833"/>
      <c r="I373" s="834"/>
      <c r="J373" s="834"/>
      <c r="K373" s="50"/>
      <c r="L373" s="50"/>
    </row>
    <row r="374" spans="5:12" x14ac:dyDescent="0.2">
      <c r="E374" s="831"/>
      <c r="F374" s="831"/>
      <c r="G374" s="832"/>
      <c r="H374" s="833"/>
      <c r="I374" s="834"/>
      <c r="J374" s="834"/>
      <c r="K374" s="50"/>
      <c r="L374" s="50"/>
    </row>
    <row r="375" spans="5:12" x14ac:dyDescent="0.2">
      <c r="E375" s="831"/>
      <c r="F375" s="831"/>
      <c r="G375" s="832"/>
      <c r="H375" s="833"/>
      <c r="I375" s="834"/>
      <c r="J375" s="834"/>
      <c r="K375" s="50"/>
      <c r="L375" s="50"/>
    </row>
    <row r="376" spans="5:12" x14ac:dyDescent="0.2">
      <c r="E376" s="831"/>
      <c r="F376" s="831"/>
      <c r="G376" s="832"/>
      <c r="H376" s="833"/>
      <c r="I376" s="834"/>
      <c r="J376" s="834"/>
      <c r="K376" s="50"/>
      <c r="L376" s="50"/>
    </row>
    <row r="377" spans="5:12" x14ac:dyDescent="0.2">
      <c r="E377" s="831"/>
      <c r="F377" s="831"/>
      <c r="G377" s="832"/>
      <c r="H377" s="833"/>
      <c r="I377" s="834"/>
      <c r="J377" s="834"/>
      <c r="K377" s="50"/>
      <c r="L377" s="50"/>
    </row>
    <row r="378" spans="5:12" x14ac:dyDescent="0.2">
      <c r="E378" s="831"/>
      <c r="F378" s="831"/>
      <c r="G378" s="832"/>
      <c r="H378" s="833"/>
      <c r="I378" s="834"/>
      <c r="J378" s="834"/>
      <c r="K378" s="50"/>
      <c r="L378" s="50"/>
    </row>
    <row r="379" spans="5:12" x14ac:dyDescent="0.2">
      <c r="E379" s="831"/>
      <c r="F379" s="831"/>
      <c r="G379" s="832"/>
      <c r="H379" s="833"/>
      <c r="I379" s="834"/>
      <c r="J379" s="834"/>
      <c r="K379" s="50"/>
      <c r="L379" s="50"/>
    </row>
    <row r="380" spans="5:12" x14ac:dyDescent="0.2">
      <c r="E380" s="831"/>
      <c r="F380" s="831"/>
      <c r="G380" s="832"/>
      <c r="H380" s="833"/>
      <c r="I380" s="834"/>
      <c r="J380" s="834"/>
      <c r="K380" s="50"/>
      <c r="L380" s="50"/>
    </row>
    <row r="381" spans="5:12" x14ac:dyDescent="0.2">
      <c r="E381" s="831"/>
      <c r="F381" s="831"/>
      <c r="G381" s="832"/>
      <c r="H381" s="833"/>
      <c r="I381" s="834"/>
      <c r="J381" s="834"/>
      <c r="K381" s="50"/>
      <c r="L381" s="50"/>
    </row>
    <row r="382" spans="5:12" x14ac:dyDescent="0.2">
      <c r="E382" s="831"/>
      <c r="F382" s="831"/>
      <c r="G382" s="832"/>
      <c r="H382" s="833"/>
      <c r="I382" s="834"/>
      <c r="J382" s="834"/>
      <c r="K382" s="50"/>
      <c r="L382" s="50"/>
    </row>
    <row r="383" spans="5:12" x14ac:dyDescent="0.2">
      <c r="E383" s="831"/>
      <c r="F383" s="831"/>
      <c r="G383" s="832"/>
      <c r="H383" s="833"/>
      <c r="I383" s="834"/>
      <c r="J383" s="834"/>
      <c r="K383" s="50"/>
      <c r="L383" s="50"/>
    </row>
    <row r="384" spans="5:12" x14ac:dyDescent="0.2">
      <c r="E384" s="831"/>
      <c r="F384" s="831"/>
      <c r="G384" s="832"/>
      <c r="H384" s="833"/>
      <c r="I384" s="834"/>
      <c r="J384" s="834"/>
      <c r="K384" s="50"/>
      <c r="L384" s="50"/>
    </row>
    <row r="385" spans="5:12" x14ac:dyDescent="0.2">
      <c r="E385" s="831"/>
      <c r="F385" s="831"/>
      <c r="G385" s="832"/>
      <c r="H385" s="833"/>
      <c r="I385" s="834"/>
      <c r="J385" s="834"/>
      <c r="K385" s="50"/>
      <c r="L385" s="50"/>
    </row>
    <row r="386" spans="5:12" x14ac:dyDescent="0.2">
      <c r="E386" s="831"/>
      <c r="F386" s="831"/>
      <c r="G386" s="832"/>
      <c r="H386" s="833"/>
      <c r="I386" s="834"/>
      <c r="J386" s="834"/>
      <c r="K386" s="50"/>
      <c r="L386" s="50"/>
    </row>
    <row r="387" spans="5:12" x14ac:dyDescent="0.2">
      <c r="E387" s="831"/>
      <c r="F387" s="831"/>
      <c r="G387" s="832"/>
      <c r="H387" s="833"/>
      <c r="I387" s="834"/>
      <c r="J387" s="834"/>
      <c r="K387" s="50"/>
      <c r="L387" s="50"/>
    </row>
    <row r="388" spans="5:12" x14ac:dyDescent="0.2">
      <c r="E388" s="831"/>
      <c r="F388" s="831"/>
      <c r="G388" s="832"/>
      <c r="H388" s="833"/>
      <c r="I388" s="834"/>
      <c r="J388" s="834"/>
      <c r="K388" s="50"/>
      <c r="L388" s="50"/>
    </row>
    <row r="389" spans="5:12" x14ac:dyDescent="0.2">
      <c r="E389" s="831"/>
      <c r="F389" s="831"/>
      <c r="G389" s="832"/>
      <c r="H389" s="833"/>
      <c r="I389" s="834"/>
      <c r="J389" s="834"/>
      <c r="K389" s="50"/>
      <c r="L389" s="50"/>
    </row>
    <row r="390" spans="5:12" x14ac:dyDescent="0.2">
      <c r="E390" s="831"/>
      <c r="F390" s="831"/>
      <c r="G390" s="832"/>
      <c r="H390" s="833"/>
      <c r="I390" s="834"/>
      <c r="J390" s="834"/>
      <c r="K390" s="50"/>
      <c r="L390" s="50"/>
    </row>
    <row r="391" spans="5:12" x14ac:dyDescent="0.2">
      <c r="E391" s="831"/>
      <c r="F391" s="831"/>
      <c r="G391" s="832"/>
      <c r="H391" s="833"/>
      <c r="I391" s="834"/>
      <c r="J391" s="834"/>
      <c r="K391" s="50"/>
      <c r="L391" s="50"/>
    </row>
    <row r="392" spans="5:12" x14ac:dyDescent="0.2">
      <c r="E392" s="831"/>
      <c r="F392" s="831"/>
      <c r="G392" s="832"/>
      <c r="H392" s="833"/>
      <c r="I392" s="834"/>
      <c r="J392" s="834"/>
      <c r="K392" s="50"/>
      <c r="L392" s="50"/>
    </row>
    <row r="393" spans="5:12" x14ac:dyDescent="0.2">
      <c r="E393" s="831"/>
      <c r="F393" s="831"/>
      <c r="G393" s="832"/>
      <c r="H393" s="833"/>
      <c r="I393" s="834"/>
      <c r="J393" s="834"/>
      <c r="K393" s="50"/>
      <c r="L393" s="50"/>
    </row>
    <row r="394" spans="5:12" x14ac:dyDescent="0.2">
      <c r="E394" s="831"/>
      <c r="F394" s="831"/>
      <c r="G394" s="832"/>
      <c r="H394" s="833"/>
      <c r="I394" s="834"/>
      <c r="J394" s="834"/>
      <c r="K394" s="50"/>
      <c r="L394" s="50"/>
    </row>
    <row r="395" spans="5:12" x14ac:dyDescent="0.2">
      <c r="E395" s="831"/>
      <c r="F395" s="831"/>
      <c r="G395" s="832"/>
      <c r="H395" s="833"/>
      <c r="I395" s="834"/>
      <c r="J395" s="834"/>
      <c r="K395" s="50"/>
      <c r="L395" s="50"/>
    </row>
    <row r="396" spans="5:12" x14ac:dyDescent="0.2">
      <c r="E396" s="831"/>
      <c r="F396" s="831"/>
      <c r="G396" s="832"/>
      <c r="H396" s="833"/>
      <c r="I396" s="834"/>
      <c r="J396" s="834"/>
      <c r="K396" s="50"/>
      <c r="L396" s="50"/>
    </row>
    <row r="397" spans="5:12" x14ac:dyDescent="0.2">
      <c r="E397" s="831"/>
      <c r="F397" s="831"/>
      <c r="G397" s="832"/>
      <c r="H397" s="833"/>
      <c r="I397" s="834"/>
      <c r="J397" s="834"/>
      <c r="K397" s="50"/>
      <c r="L397" s="50"/>
    </row>
    <row r="398" spans="5:12" x14ac:dyDescent="0.2">
      <c r="E398" s="831"/>
      <c r="F398" s="831"/>
      <c r="G398" s="832"/>
      <c r="H398" s="833"/>
      <c r="I398" s="834"/>
      <c r="J398" s="834"/>
      <c r="K398" s="50"/>
      <c r="L398" s="50"/>
    </row>
    <row r="399" spans="5:12" x14ac:dyDescent="0.2">
      <c r="E399" s="831"/>
      <c r="F399" s="831"/>
      <c r="G399" s="832"/>
      <c r="H399" s="833"/>
      <c r="I399" s="834"/>
      <c r="J399" s="834"/>
      <c r="K399" s="50"/>
      <c r="L399" s="50"/>
    </row>
    <row r="400" spans="5:12" x14ac:dyDescent="0.2">
      <c r="E400" s="831"/>
      <c r="F400" s="831"/>
      <c r="G400" s="832"/>
      <c r="H400" s="833"/>
      <c r="I400" s="834"/>
      <c r="J400" s="834"/>
      <c r="K400" s="50"/>
      <c r="L400" s="50"/>
    </row>
    <row r="401" spans="5:12" x14ac:dyDescent="0.2">
      <c r="E401" s="831"/>
      <c r="F401" s="831"/>
      <c r="G401" s="832"/>
      <c r="H401" s="833"/>
      <c r="I401" s="834"/>
      <c r="J401" s="834"/>
      <c r="K401" s="50"/>
      <c r="L401" s="50"/>
    </row>
    <row r="402" spans="5:12" x14ac:dyDescent="0.2">
      <c r="E402" s="831"/>
      <c r="F402" s="831"/>
      <c r="G402" s="832"/>
      <c r="H402" s="833"/>
      <c r="I402" s="834"/>
      <c r="J402" s="834"/>
      <c r="K402" s="50"/>
      <c r="L402" s="50"/>
    </row>
    <row r="403" spans="5:12" x14ac:dyDescent="0.2">
      <c r="E403" s="831"/>
      <c r="F403" s="831"/>
      <c r="G403" s="832"/>
      <c r="H403" s="833"/>
      <c r="I403" s="834"/>
      <c r="J403" s="834"/>
      <c r="K403" s="50"/>
      <c r="L403" s="50"/>
    </row>
    <row r="404" spans="5:12" x14ac:dyDescent="0.2">
      <c r="E404" s="831"/>
      <c r="F404" s="831"/>
      <c r="G404" s="832"/>
      <c r="H404" s="833"/>
      <c r="I404" s="834"/>
      <c r="J404" s="834"/>
      <c r="K404" s="50"/>
      <c r="L404" s="50"/>
    </row>
    <row r="405" spans="5:12" x14ac:dyDescent="0.2">
      <c r="E405" s="831"/>
      <c r="F405" s="831"/>
      <c r="G405" s="832"/>
      <c r="H405" s="833"/>
      <c r="I405" s="834"/>
      <c r="J405" s="834"/>
      <c r="K405" s="50"/>
      <c r="L405" s="50"/>
    </row>
    <row r="406" spans="5:12" x14ac:dyDescent="0.2">
      <c r="E406" s="831"/>
      <c r="F406" s="831"/>
      <c r="G406" s="832"/>
      <c r="H406" s="833"/>
      <c r="I406" s="834"/>
      <c r="J406" s="834"/>
      <c r="K406" s="50"/>
      <c r="L406" s="50"/>
    </row>
    <row r="407" spans="5:12" x14ac:dyDescent="0.2">
      <c r="E407" s="831"/>
      <c r="F407" s="831"/>
      <c r="G407" s="832"/>
      <c r="H407" s="833"/>
      <c r="I407" s="834"/>
      <c r="J407" s="834"/>
      <c r="K407" s="50"/>
      <c r="L407" s="50"/>
    </row>
    <row r="408" spans="5:12" x14ac:dyDescent="0.2">
      <c r="E408" s="831"/>
      <c r="F408" s="831"/>
      <c r="G408" s="832"/>
      <c r="H408" s="833"/>
      <c r="I408" s="834"/>
      <c r="J408" s="834"/>
      <c r="K408" s="50"/>
      <c r="L408" s="50"/>
    </row>
    <row r="409" spans="5:12" x14ac:dyDescent="0.2">
      <c r="E409" s="831"/>
      <c r="F409" s="831"/>
      <c r="G409" s="832"/>
      <c r="H409" s="833"/>
      <c r="I409" s="834"/>
      <c r="J409" s="834"/>
      <c r="K409" s="50"/>
      <c r="L409" s="50"/>
    </row>
    <row r="410" spans="5:12" x14ac:dyDescent="0.2">
      <c r="E410" s="831"/>
      <c r="F410" s="831"/>
      <c r="G410" s="832"/>
      <c r="H410" s="833"/>
      <c r="I410" s="834"/>
      <c r="J410" s="834"/>
      <c r="K410" s="50"/>
      <c r="L410" s="50"/>
    </row>
    <row r="411" spans="5:12" x14ac:dyDescent="0.2">
      <c r="E411" s="831"/>
      <c r="F411" s="831"/>
      <c r="G411" s="832"/>
      <c r="H411" s="833"/>
      <c r="I411" s="834"/>
      <c r="J411" s="834"/>
      <c r="K411" s="50"/>
      <c r="L411" s="50"/>
    </row>
    <row r="412" spans="5:12" x14ac:dyDescent="0.2">
      <c r="E412" s="831"/>
      <c r="F412" s="831"/>
      <c r="G412" s="832"/>
      <c r="H412" s="833"/>
      <c r="I412" s="834"/>
      <c r="J412" s="834"/>
      <c r="K412" s="50"/>
      <c r="L412" s="50"/>
    </row>
    <row r="413" spans="5:12" x14ac:dyDescent="0.2">
      <c r="E413" s="831"/>
      <c r="F413" s="831"/>
      <c r="G413" s="832"/>
      <c r="H413" s="833"/>
      <c r="I413" s="834"/>
      <c r="J413" s="834"/>
      <c r="K413" s="50"/>
      <c r="L413" s="50"/>
    </row>
    <row r="414" spans="5:12" x14ac:dyDescent="0.2">
      <c r="E414" s="831"/>
      <c r="F414" s="831"/>
      <c r="G414" s="832"/>
      <c r="H414" s="833"/>
      <c r="I414" s="834"/>
      <c r="J414" s="834"/>
      <c r="K414" s="50"/>
      <c r="L414" s="50"/>
    </row>
    <row r="415" spans="5:12" x14ac:dyDescent="0.2">
      <c r="E415" s="831"/>
      <c r="F415" s="831"/>
      <c r="G415" s="832"/>
      <c r="H415" s="833"/>
      <c r="I415" s="834"/>
      <c r="J415" s="834"/>
      <c r="K415" s="50"/>
      <c r="L415" s="50"/>
    </row>
    <row r="416" spans="5:12" x14ac:dyDescent="0.2">
      <c r="E416" s="831"/>
      <c r="F416" s="831"/>
      <c r="G416" s="832"/>
      <c r="H416" s="833"/>
      <c r="I416" s="834"/>
      <c r="J416" s="834"/>
      <c r="K416" s="50"/>
      <c r="L416" s="50"/>
    </row>
    <row r="417" spans="5:12" x14ac:dyDescent="0.2">
      <c r="E417" s="831"/>
      <c r="F417" s="831"/>
      <c r="G417" s="832"/>
      <c r="H417" s="833"/>
      <c r="I417" s="834"/>
      <c r="J417" s="834"/>
      <c r="K417" s="50"/>
      <c r="L417" s="50"/>
    </row>
    <row r="418" spans="5:12" x14ac:dyDescent="0.2">
      <c r="E418" s="831"/>
      <c r="F418" s="831"/>
      <c r="G418" s="832"/>
      <c r="H418" s="833"/>
      <c r="I418" s="834"/>
      <c r="J418" s="834"/>
      <c r="K418" s="50"/>
      <c r="L418" s="50"/>
    </row>
    <row r="419" spans="5:12" x14ac:dyDescent="0.2">
      <c r="E419" s="831"/>
      <c r="F419" s="831"/>
      <c r="G419" s="832"/>
      <c r="H419" s="833"/>
      <c r="I419" s="834"/>
      <c r="J419" s="834"/>
      <c r="K419" s="50"/>
      <c r="L419" s="50"/>
    </row>
    <row r="420" spans="5:12" x14ac:dyDescent="0.2">
      <c r="E420" s="831"/>
      <c r="F420" s="831"/>
      <c r="G420" s="832"/>
      <c r="H420" s="833"/>
      <c r="I420" s="834"/>
      <c r="J420" s="834"/>
      <c r="K420" s="50"/>
      <c r="L420" s="50"/>
    </row>
    <row r="421" spans="5:12" x14ac:dyDescent="0.2">
      <c r="E421" s="831"/>
      <c r="F421" s="831"/>
      <c r="G421" s="832"/>
      <c r="H421" s="833"/>
      <c r="I421" s="834"/>
      <c r="J421" s="834"/>
      <c r="K421" s="50"/>
      <c r="L421" s="50"/>
    </row>
    <row r="422" spans="5:12" x14ac:dyDescent="0.2">
      <c r="E422" s="831"/>
      <c r="F422" s="831"/>
      <c r="G422" s="832"/>
      <c r="H422" s="833"/>
      <c r="I422" s="834"/>
      <c r="J422" s="834"/>
      <c r="K422" s="50"/>
      <c r="L422" s="50"/>
    </row>
    <row r="423" spans="5:12" x14ac:dyDescent="0.2">
      <c r="E423" s="831"/>
      <c r="F423" s="831"/>
      <c r="G423" s="832"/>
      <c r="H423" s="833"/>
      <c r="I423" s="834"/>
      <c r="J423" s="834"/>
      <c r="K423" s="50"/>
      <c r="L423" s="50"/>
    </row>
    <row r="424" spans="5:12" x14ac:dyDescent="0.2">
      <c r="E424" s="831"/>
      <c r="F424" s="831"/>
      <c r="G424" s="832"/>
      <c r="H424" s="833"/>
      <c r="I424" s="834"/>
      <c r="J424" s="834"/>
      <c r="K424" s="50"/>
      <c r="L424" s="50"/>
    </row>
    <row r="425" spans="5:12" x14ac:dyDescent="0.2">
      <c r="E425" s="831"/>
      <c r="F425" s="831"/>
      <c r="G425" s="832"/>
      <c r="H425" s="833"/>
      <c r="I425" s="834"/>
      <c r="J425" s="834"/>
      <c r="K425" s="50"/>
      <c r="L425" s="50"/>
    </row>
    <row r="426" spans="5:12" x14ac:dyDescent="0.2">
      <c r="E426" s="831"/>
      <c r="F426" s="831"/>
      <c r="G426" s="832"/>
      <c r="H426" s="833"/>
      <c r="I426" s="834"/>
      <c r="J426" s="834"/>
      <c r="K426" s="50"/>
      <c r="L426" s="50"/>
    </row>
    <row r="427" spans="5:12" x14ac:dyDescent="0.2">
      <c r="E427" s="831"/>
      <c r="F427" s="831"/>
      <c r="G427" s="832"/>
      <c r="H427" s="833"/>
      <c r="I427" s="834"/>
      <c r="J427" s="834"/>
      <c r="K427" s="50"/>
      <c r="L427" s="50"/>
    </row>
    <row r="428" spans="5:12" x14ac:dyDescent="0.2">
      <c r="E428" s="831"/>
      <c r="F428" s="831"/>
      <c r="G428" s="832"/>
      <c r="H428" s="833"/>
      <c r="I428" s="834"/>
      <c r="J428" s="834"/>
      <c r="K428" s="50"/>
      <c r="L428" s="50"/>
    </row>
    <row r="429" spans="5:12" x14ac:dyDescent="0.2">
      <c r="E429" s="831"/>
      <c r="F429" s="831"/>
      <c r="G429" s="832"/>
      <c r="H429" s="833"/>
      <c r="I429" s="834"/>
      <c r="J429" s="834"/>
      <c r="K429" s="50"/>
      <c r="L429" s="50"/>
    </row>
    <row r="430" spans="5:12" x14ac:dyDescent="0.2">
      <c r="E430" s="831"/>
      <c r="F430" s="831"/>
      <c r="G430" s="832"/>
      <c r="H430" s="833"/>
      <c r="I430" s="834"/>
      <c r="J430" s="834"/>
      <c r="K430" s="50"/>
      <c r="L430" s="50"/>
    </row>
    <row r="431" spans="5:12" x14ac:dyDescent="0.2">
      <c r="E431" s="831"/>
      <c r="F431" s="831"/>
      <c r="G431" s="832"/>
      <c r="H431" s="833"/>
      <c r="I431" s="834"/>
      <c r="J431" s="834"/>
      <c r="K431" s="50"/>
      <c r="L431" s="50"/>
    </row>
    <row r="432" spans="5:12" x14ac:dyDescent="0.2">
      <c r="E432" s="831"/>
      <c r="F432" s="831"/>
      <c r="G432" s="832"/>
      <c r="H432" s="833"/>
      <c r="I432" s="834"/>
      <c r="J432" s="834"/>
      <c r="K432" s="50"/>
      <c r="L432" s="50"/>
    </row>
    <row r="433" spans="5:12" x14ac:dyDescent="0.2">
      <c r="E433" s="831"/>
      <c r="F433" s="831"/>
      <c r="G433" s="832"/>
      <c r="H433" s="833"/>
      <c r="I433" s="834"/>
      <c r="J433" s="834"/>
      <c r="K433" s="50"/>
      <c r="L433" s="50"/>
    </row>
    <row r="434" spans="5:12" x14ac:dyDescent="0.2">
      <c r="E434" s="831"/>
      <c r="F434" s="831"/>
      <c r="G434" s="832"/>
      <c r="H434" s="833"/>
      <c r="I434" s="834"/>
      <c r="J434" s="834"/>
      <c r="K434" s="50"/>
      <c r="L434" s="50"/>
    </row>
    <row r="435" spans="5:12" x14ac:dyDescent="0.2">
      <c r="E435" s="831"/>
      <c r="F435" s="831"/>
      <c r="G435" s="832"/>
      <c r="H435" s="833"/>
      <c r="I435" s="834"/>
      <c r="J435" s="834"/>
      <c r="K435" s="50"/>
      <c r="L435" s="50"/>
    </row>
    <row r="436" spans="5:12" x14ac:dyDescent="0.2">
      <c r="E436" s="831"/>
      <c r="F436" s="831"/>
      <c r="G436" s="832"/>
      <c r="H436" s="833"/>
      <c r="I436" s="834"/>
      <c r="J436" s="834"/>
      <c r="K436" s="50"/>
      <c r="L436" s="50"/>
    </row>
    <row r="437" spans="5:12" x14ac:dyDescent="0.2">
      <c r="E437" s="831"/>
      <c r="F437" s="831"/>
      <c r="G437" s="832"/>
      <c r="H437" s="833"/>
      <c r="I437" s="834"/>
      <c r="J437" s="834"/>
      <c r="K437" s="50"/>
      <c r="L437" s="50"/>
    </row>
    <row r="438" spans="5:12" x14ac:dyDescent="0.2">
      <c r="E438" s="831"/>
      <c r="F438" s="831"/>
      <c r="G438" s="832"/>
      <c r="H438" s="833"/>
      <c r="I438" s="834"/>
      <c r="J438" s="834"/>
      <c r="K438" s="50"/>
      <c r="L438" s="50"/>
    </row>
    <row r="439" spans="5:12" x14ac:dyDescent="0.2">
      <c r="E439" s="831"/>
      <c r="F439" s="831"/>
      <c r="G439" s="832"/>
      <c r="H439" s="833"/>
      <c r="I439" s="834"/>
      <c r="J439" s="834"/>
      <c r="K439" s="50"/>
      <c r="L439" s="50"/>
    </row>
    <row r="440" spans="5:12" x14ac:dyDescent="0.2">
      <c r="E440" s="831"/>
      <c r="F440" s="831"/>
      <c r="G440" s="832"/>
      <c r="H440" s="833"/>
      <c r="I440" s="834"/>
      <c r="J440" s="834"/>
      <c r="K440" s="50"/>
      <c r="L440" s="50"/>
    </row>
    <row r="441" spans="5:12" x14ac:dyDescent="0.2">
      <c r="E441" s="831"/>
      <c r="F441" s="831"/>
      <c r="G441" s="832"/>
      <c r="H441" s="833"/>
      <c r="I441" s="834"/>
      <c r="J441" s="834"/>
      <c r="K441" s="50"/>
      <c r="L441" s="50"/>
    </row>
    <row r="442" spans="5:12" x14ac:dyDescent="0.2">
      <c r="E442" s="831"/>
      <c r="F442" s="831"/>
      <c r="G442" s="832"/>
      <c r="H442" s="833"/>
      <c r="I442" s="834"/>
      <c r="J442" s="834"/>
      <c r="K442" s="50"/>
      <c r="L442" s="50"/>
    </row>
    <row r="443" spans="5:12" x14ac:dyDescent="0.2">
      <c r="E443" s="831"/>
      <c r="F443" s="831"/>
      <c r="G443" s="832"/>
      <c r="H443" s="833"/>
      <c r="I443" s="834"/>
      <c r="J443" s="834"/>
      <c r="K443" s="50"/>
      <c r="L443" s="50"/>
    </row>
    <row r="444" spans="5:12" x14ac:dyDescent="0.2">
      <c r="E444" s="831"/>
      <c r="F444" s="831"/>
      <c r="G444" s="832"/>
      <c r="H444" s="833"/>
      <c r="I444" s="834"/>
      <c r="J444" s="834"/>
      <c r="K444" s="50"/>
      <c r="L444" s="50"/>
    </row>
    <row r="445" spans="5:12" x14ac:dyDescent="0.2">
      <c r="E445" s="831"/>
      <c r="F445" s="831"/>
      <c r="G445" s="832"/>
      <c r="H445" s="833"/>
      <c r="I445" s="834"/>
      <c r="J445" s="834"/>
      <c r="K445" s="50"/>
      <c r="L445" s="50"/>
    </row>
    <row r="446" spans="5:12" x14ac:dyDescent="0.2">
      <c r="E446" s="831"/>
      <c r="F446" s="831"/>
      <c r="G446" s="832"/>
      <c r="H446" s="833"/>
      <c r="I446" s="834"/>
      <c r="J446" s="834"/>
      <c r="K446" s="50"/>
      <c r="L446" s="50"/>
    </row>
    <row r="447" spans="5:12" x14ac:dyDescent="0.2">
      <c r="E447" s="831"/>
      <c r="F447" s="831"/>
      <c r="G447" s="832"/>
      <c r="H447" s="833"/>
      <c r="I447" s="834"/>
      <c r="J447" s="834"/>
      <c r="K447" s="50"/>
      <c r="L447" s="50"/>
    </row>
    <row r="448" spans="5:12" x14ac:dyDescent="0.2">
      <c r="E448" s="831"/>
      <c r="F448" s="831"/>
      <c r="G448" s="832"/>
      <c r="H448" s="833"/>
      <c r="I448" s="834"/>
      <c r="J448" s="834"/>
      <c r="K448" s="50"/>
      <c r="L448" s="50"/>
    </row>
    <row r="449" spans="5:12" x14ac:dyDescent="0.2">
      <c r="E449" s="831"/>
      <c r="F449" s="831"/>
      <c r="G449" s="832"/>
      <c r="H449" s="833"/>
      <c r="I449" s="834"/>
      <c r="J449" s="834"/>
      <c r="K449" s="50"/>
      <c r="L449" s="50"/>
    </row>
    <row r="450" spans="5:12" x14ac:dyDescent="0.2">
      <c r="E450" s="831"/>
      <c r="F450" s="831"/>
      <c r="G450" s="832"/>
      <c r="H450" s="833"/>
      <c r="I450" s="834"/>
      <c r="J450" s="834"/>
      <c r="K450" s="50"/>
      <c r="L450" s="50"/>
    </row>
    <row r="451" spans="5:12" x14ac:dyDescent="0.2">
      <c r="E451" s="831"/>
      <c r="F451" s="831"/>
      <c r="G451" s="832"/>
      <c r="H451" s="833"/>
      <c r="I451" s="834"/>
      <c r="J451" s="834"/>
      <c r="K451" s="50"/>
      <c r="L451" s="50"/>
    </row>
    <row r="452" spans="5:12" x14ac:dyDescent="0.2">
      <c r="E452" s="831"/>
      <c r="F452" s="831"/>
      <c r="G452" s="832"/>
      <c r="H452" s="833"/>
      <c r="I452" s="834"/>
      <c r="J452" s="834"/>
      <c r="K452" s="50"/>
      <c r="L452" s="50"/>
    </row>
    <row r="453" spans="5:12" x14ac:dyDescent="0.2">
      <c r="E453" s="831"/>
      <c r="F453" s="831"/>
      <c r="G453" s="832"/>
      <c r="H453" s="833"/>
      <c r="I453" s="834"/>
      <c r="J453" s="834"/>
      <c r="K453" s="50"/>
      <c r="L453" s="50"/>
    </row>
    <row r="454" spans="5:12" x14ac:dyDescent="0.2">
      <c r="E454" s="831"/>
      <c r="F454" s="831"/>
      <c r="G454" s="832"/>
      <c r="H454" s="833"/>
      <c r="I454" s="834"/>
      <c r="J454" s="834"/>
      <c r="K454" s="50"/>
      <c r="L454" s="50"/>
    </row>
    <row r="455" spans="5:12" x14ac:dyDescent="0.2">
      <c r="E455" s="831"/>
      <c r="F455" s="831"/>
      <c r="G455" s="832"/>
      <c r="H455" s="833"/>
      <c r="I455" s="834"/>
      <c r="J455" s="834"/>
      <c r="K455" s="50"/>
      <c r="L455" s="50"/>
    </row>
    <row r="456" spans="5:12" x14ac:dyDescent="0.2">
      <c r="E456" s="831"/>
      <c r="F456" s="831"/>
      <c r="G456" s="832"/>
      <c r="H456" s="833"/>
      <c r="I456" s="834"/>
      <c r="J456" s="834"/>
      <c r="K456" s="50"/>
      <c r="L456" s="50"/>
    </row>
    <row r="457" spans="5:12" x14ac:dyDescent="0.2">
      <c r="E457" s="831"/>
      <c r="F457" s="831"/>
      <c r="G457" s="832"/>
      <c r="H457" s="833"/>
      <c r="I457" s="834"/>
      <c r="J457" s="834"/>
      <c r="K457" s="50"/>
      <c r="L457" s="50"/>
    </row>
    <row r="458" spans="5:12" x14ac:dyDescent="0.2">
      <c r="E458" s="831"/>
      <c r="F458" s="831"/>
      <c r="G458" s="832"/>
      <c r="H458" s="833"/>
      <c r="I458" s="834"/>
      <c r="J458" s="834"/>
      <c r="K458" s="50"/>
      <c r="L458" s="50"/>
    </row>
    <row r="459" spans="5:12" x14ac:dyDescent="0.2">
      <c r="E459" s="831"/>
      <c r="F459" s="831"/>
      <c r="G459" s="832"/>
      <c r="H459" s="833"/>
      <c r="I459" s="834"/>
      <c r="J459" s="834"/>
      <c r="K459" s="50"/>
      <c r="L459" s="50"/>
    </row>
    <row r="460" spans="5:12" x14ac:dyDescent="0.2">
      <c r="E460" s="831"/>
      <c r="F460" s="831"/>
      <c r="G460" s="832"/>
      <c r="H460" s="833"/>
      <c r="I460" s="834"/>
      <c r="J460" s="834"/>
      <c r="K460" s="50"/>
      <c r="L460" s="50"/>
    </row>
    <row r="461" spans="5:12" x14ac:dyDescent="0.2">
      <c r="E461" s="831"/>
      <c r="F461" s="831"/>
      <c r="G461" s="832"/>
      <c r="H461" s="833"/>
      <c r="I461" s="834"/>
      <c r="J461" s="834"/>
      <c r="K461" s="50"/>
      <c r="L461" s="50"/>
    </row>
    <row r="462" spans="5:12" x14ac:dyDescent="0.2">
      <c r="E462" s="831"/>
      <c r="F462" s="831"/>
      <c r="G462" s="832"/>
      <c r="H462" s="833"/>
      <c r="I462" s="834"/>
      <c r="J462" s="834"/>
      <c r="K462" s="50"/>
      <c r="L462" s="50"/>
    </row>
    <row r="463" spans="5:12" x14ac:dyDescent="0.2">
      <c r="E463" s="831"/>
      <c r="F463" s="831"/>
      <c r="G463" s="832"/>
      <c r="H463" s="833"/>
      <c r="I463" s="834"/>
      <c r="J463" s="834"/>
      <c r="K463" s="50"/>
      <c r="L463" s="50"/>
    </row>
    <row r="464" spans="5:12" x14ac:dyDescent="0.2">
      <c r="E464" s="831"/>
      <c r="F464" s="831"/>
      <c r="G464" s="832"/>
      <c r="H464" s="833"/>
      <c r="I464" s="834"/>
      <c r="J464" s="834"/>
      <c r="K464" s="50"/>
      <c r="L464" s="50"/>
    </row>
    <row r="465" spans="5:12" x14ac:dyDescent="0.2">
      <c r="E465" s="831"/>
      <c r="F465" s="831"/>
      <c r="G465" s="832"/>
      <c r="H465" s="833"/>
      <c r="I465" s="834"/>
      <c r="J465" s="834"/>
      <c r="K465" s="50"/>
      <c r="L465" s="50"/>
    </row>
    <row r="466" spans="5:12" x14ac:dyDescent="0.2">
      <c r="E466" s="831"/>
      <c r="F466" s="831"/>
      <c r="G466" s="832"/>
      <c r="H466" s="833"/>
      <c r="I466" s="834"/>
      <c r="J466" s="834"/>
      <c r="K466" s="50"/>
      <c r="L466" s="50"/>
    </row>
    <row r="467" spans="5:12" x14ac:dyDescent="0.2">
      <c r="E467" s="831"/>
      <c r="F467" s="831"/>
      <c r="G467" s="832"/>
      <c r="H467" s="833"/>
      <c r="I467" s="834"/>
      <c r="J467" s="834"/>
      <c r="K467" s="50"/>
      <c r="L467" s="50"/>
    </row>
    <row r="468" spans="5:12" x14ac:dyDescent="0.2">
      <c r="E468" s="831"/>
      <c r="F468" s="831"/>
      <c r="G468" s="832"/>
      <c r="H468" s="833"/>
      <c r="I468" s="834"/>
      <c r="J468" s="834"/>
      <c r="K468" s="50"/>
      <c r="L468" s="50"/>
    </row>
    <row r="469" spans="5:12" x14ac:dyDescent="0.2">
      <c r="E469" s="831"/>
      <c r="F469" s="831"/>
      <c r="G469" s="832"/>
      <c r="H469" s="833"/>
      <c r="I469" s="834"/>
      <c r="J469" s="834"/>
      <c r="K469" s="50"/>
      <c r="L469" s="50"/>
    </row>
    <row r="470" spans="5:12" x14ac:dyDescent="0.2">
      <c r="E470" s="831"/>
      <c r="F470" s="831"/>
      <c r="G470" s="832"/>
      <c r="H470" s="833"/>
      <c r="I470" s="834"/>
      <c r="J470" s="834"/>
      <c r="K470" s="50"/>
      <c r="L470" s="50"/>
    </row>
    <row r="471" spans="5:12" x14ac:dyDescent="0.2">
      <c r="E471" s="831"/>
      <c r="F471" s="831"/>
      <c r="G471" s="832"/>
      <c r="H471" s="833"/>
      <c r="I471" s="834"/>
      <c r="J471" s="834"/>
      <c r="K471" s="50"/>
      <c r="L471" s="50"/>
    </row>
    <row r="472" spans="5:12" x14ac:dyDescent="0.2">
      <c r="E472" s="831"/>
      <c r="F472" s="831"/>
      <c r="G472" s="832"/>
      <c r="H472" s="833"/>
      <c r="I472" s="834"/>
      <c r="J472" s="834"/>
      <c r="K472" s="50"/>
      <c r="L472" s="50"/>
    </row>
    <row r="473" spans="5:12" x14ac:dyDescent="0.2">
      <c r="E473" s="831"/>
      <c r="F473" s="831"/>
      <c r="G473" s="832"/>
      <c r="H473" s="833"/>
      <c r="I473" s="834"/>
      <c r="J473" s="834"/>
      <c r="K473" s="50"/>
      <c r="L473" s="50"/>
    </row>
    <row r="474" spans="5:12" x14ac:dyDescent="0.2">
      <c r="E474" s="831"/>
      <c r="F474" s="831"/>
      <c r="G474" s="832"/>
      <c r="H474" s="833"/>
      <c r="I474" s="834"/>
      <c r="J474" s="834"/>
      <c r="K474" s="50"/>
      <c r="L474" s="50"/>
    </row>
    <row r="475" spans="5:12" x14ac:dyDescent="0.2">
      <c r="E475" s="831"/>
      <c r="F475" s="831"/>
      <c r="G475" s="832"/>
      <c r="H475" s="833"/>
      <c r="I475" s="834"/>
      <c r="J475" s="834"/>
      <c r="K475" s="50"/>
      <c r="L475" s="50"/>
    </row>
    <row r="476" spans="5:12" x14ac:dyDescent="0.2">
      <c r="E476" s="831"/>
      <c r="F476" s="831"/>
      <c r="G476" s="832"/>
      <c r="H476" s="833"/>
      <c r="I476" s="834"/>
      <c r="J476" s="834"/>
      <c r="K476" s="50"/>
      <c r="L476" s="50"/>
    </row>
    <row r="477" spans="5:12" x14ac:dyDescent="0.2">
      <c r="E477" s="831"/>
      <c r="F477" s="831"/>
      <c r="G477" s="832"/>
      <c r="H477" s="833"/>
      <c r="I477" s="834"/>
      <c r="J477" s="834"/>
      <c r="K477" s="50"/>
      <c r="L477" s="50"/>
    </row>
    <row r="478" spans="5:12" x14ac:dyDescent="0.2">
      <c r="E478" s="831"/>
      <c r="F478" s="831"/>
      <c r="G478" s="832"/>
      <c r="H478" s="833"/>
      <c r="I478" s="834"/>
      <c r="J478" s="834"/>
      <c r="K478" s="50"/>
      <c r="L478" s="50"/>
    </row>
    <row r="479" spans="5:12" x14ac:dyDescent="0.2">
      <c r="E479" s="831"/>
      <c r="F479" s="831"/>
      <c r="G479" s="832"/>
      <c r="H479" s="833"/>
      <c r="I479" s="834"/>
      <c r="J479" s="834"/>
      <c r="K479" s="50"/>
      <c r="L479" s="50"/>
    </row>
    <row r="480" spans="5:12" x14ac:dyDescent="0.2">
      <c r="E480" s="831"/>
      <c r="F480" s="831"/>
      <c r="G480" s="832"/>
      <c r="H480" s="833"/>
      <c r="I480" s="834"/>
      <c r="J480" s="834"/>
      <c r="K480" s="50"/>
      <c r="L480" s="50"/>
    </row>
    <row r="481" spans="5:12" x14ac:dyDescent="0.2">
      <c r="E481" s="831"/>
      <c r="F481" s="831"/>
      <c r="G481" s="832"/>
      <c r="H481" s="833"/>
      <c r="I481" s="834"/>
      <c r="J481" s="834"/>
      <c r="K481" s="50"/>
      <c r="L481" s="50"/>
    </row>
    <row r="482" spans="5:12" x14ac:dyDescent="0.2">
      <c r="E482" s="831"/>
      <c r="F482" s="831"/>
      <c r="G482" s="832"/>
      <c r="H482" s="833"/>
      <c r="I482" s="834"/>
      <c r="J482" s="834"/>
      <c r="K482" s="50"/>
      <c r="L482" s="50"/>
    </row>
    <row r="483" spans="5:12" x14ac:dyDescent="0.2">
      <c r="E483" s="831"/>
      <c r="F483" s="831"/>
      <c r="G483" s="832"/>
      <c r="H483" s="833"/>
      <c r="I483" s="834"/>
      <c r="J483" s="834"/>
      <c r="K483" s="50"/>
      <c r="L483" s="50"/>
    </row>
    <row r="484" spans="5:12" x14ac:dyDescent="0.2">
      <c r="E484" s="831"/>
      <c r="F484" s="831"/>
      <c r="G484" s="832"/>
      <c r="H484" s="833"/>
      <c r="I484" s="834"/>
      <c r="J484" s="834"/>
      <c r="K484" s="50"/>
      <c r="L484" s="50"/>
    </row>
    <row r="485" spans="5:12" x14ac:dyDescent="0.2">
      <c r="E485" s="831"/>
      <c r="F485" s="831"/>
      <c r="G485" s="832"/>
      <c r="H485" s="833"/>
      <c r="I485" s="834"/>
      <c r="J485" s="834"/>
      <c r="K485" s="50"/>
      <c r="L485" s="50"/>
    </row>
    <row r="486" spans="5:12" x14ac:dyDescent="0.2">
      <c r="E486" s="831"/>
      <c r="F486" s="831"/>
      <c r="G486" s="832"/>
      <c r="H486" s="833"/>
      <c r="I486" s="834"/>
      <c r="J486" s="834"/>
      <c r="K486" s="50"/>
      <c r="L486" s="50"/>
    </row>
    <row r="487" spans="5:12" x14ac:dyDescent="0.2">
      <c r="E487" s="831"/>
      <c r="F487" s="831"/>
      <c r="G487" s="832"/>
      <c r="H487" s="833"/>
      <c r="I487" s="834"/>
      <c r="J487" s="834"/>
      <c r="K487" s="50"/>
      <c r="L487" s="50"/>
    </row>
    <row r="488" spans="5:12" x14ac:dyDescent="0.2">
      <c r="E488" s="831"/>
      <c r="F488" s="831"/>
      <c r="G488" s="832"/>
      <c r="H488" s="833"/>
      <c r="I488" s="834"/>
      <c r="J488" s="834"/>
      <c r="K488" s="50"/>
      <c r="L488" s="50"/>
    </row>
    <row r="489" spans="5:12" x14ac:dyDescent="0.2">
      <c r="E489" s="831"/>
      <c r="F489" s="831"/>
      <c r="G489" s="832"/>
      <c r="H489" s="833"/>
      <c r="I489" s="834"/>
      <c r="J489" s="834"/>
      <c r="K489" s="50"/>
      <c r="L489" s="50"/>
    </row>
    <row r="490" spans="5:12" x14ac:dyDescent="0.2">
      <c r="E490" s="831"/>
      <c r="F490" s="831"/>
      <c r="G490" s="832"/>
      <c r="H490" s="833"/>
      <c r="I490" s="834"/>
      <c r="J490" s="834"/>
      <c r="K490" s="50"/>
      <c r="L490" s="50"/>
    </row>
    <row r="491" spans="5:12" x14ac:dyDescent="0.2">
      <c r="E491" s="831"/>
      <c r="F491" s="831"/>
      <c r="G491" s="832"/>
      <c r="H491" s="833"/>
      <c r="I491" s="834"/>
      <c r="J491" s="834"/>
      <c r="K491" s="50"/>
      <c r="L491" s="50"/>
    </row>
    <row r="492" spans="5:12" x14ac:dyDescent="0.2">
      <c r="E492" s="831"/>
      <c r="F492" s="831"/>
      <c r="G492" s="832"/>
      <c r="H492" s="833"/>
      <c r="I492" s="834"/>
      <c r="J492" s="834"/>
      <c r="K492" s="50"/>
      <c r="L492" s="50"/>
    </row>
    <row r="493" spans="5:12" x14ac:dyDescent="0.2">
      <c r="E493" s="831"/>
      <c r="F493" s="831"/>
      <c r="G493" s="832"/>
      <c r="H493" s="833"/>
      <c r="I493" s="834"/>
      <c r="J493" s="834"/>
      <c r="K493" s="50"/>
      <c r="L493" s="50"/>
    </row>
    <row r="494" spans="5:12" x14ac:dyDescent="0.2">
      <c r="E494" s="831"/>
      <c r="F494" s="831"/>
      <c r="G494" s="832"/>
      <c r="H494" s="833"/>
      <c r="I494" s="834"/>
      <c r="J494" s="834"/>
      <c r="K494" s="50"/>
      <c r="L494" s="50"/>
    </row>
    <row r="495" spans="5:12" x14ac:dyDescent="0.2">
      <c r="E495" s="831"/>
      <c r="F495" s="831"/>
      <c r="G495" s="832"/>
      <c r="H495" s="833"/>
      <c r="I495" s="834"/>
      <c r="J495" s="834"/>
      <c r="K495" s="50"/>
      <c r="L495" s="50"/>
    </row>
    <row r="496" spans="5:12" x14ac:dyDescent="0.2">
      <c r="E496" s="831"/>
      <c r="F496" s="831"/>
      <c r="G496" s="832"/>
      <c r="H496" s="833"/>
      <c r="I496" s="834"/>
      <c r="J496" s="834"/>
      <c r="K496" s="50"/>
      <c r="L496" s="50"/>
    </row>
    <row r="497" spans="5:12" x14ac:dyDescent="0.2">
      <c r="E497" s="831"/>
      <c r="F497" s="831"/>
      <c r="G497" s="832"/>
      <c r="H497" s="833"/>
      <c r="I497" s="834"/>
      <c r="J497" s="834"/>
      <c r="K497" s="50"/>
      <c r="L497" s="50"/>
    </row>
    <row r="498" spans="5:12" x14ac:dyDescent="0.2">
      <c r="E498" s="831"/>
      <c r="F498" s="831"/>
      <c r="G498" s="832"/>
      <c r="H498" s="833"/>
      <c r="I498" s="834"/>
      <c r="J498" s="834"/>
      <c r="K498" s="50"/>
      <c r="L498" s="50"/>
    </row>
    <row r="499" spans="5:12" x14ac:dyDescent="0.2">
      <c r="E499" s="831"/>
      <c r="F499" s="831"/>
      <c r="G499" s="832"/>
      <c r="H499" s="833"/>
      <c r="I499" s="834"/>
      <c r="J499" s="834"/>
      <c r="K499" s="50"/>
      <c r="L499" s="50"/>
    </row>
    <row r="500" spans="5:12" x14ac:dyDescent="0.2">
      <c r="E500" s="831"/>
      <c r="F500" s="831"/>
      <c r="G500" s="832"/>
      <c r="H500" s="833"/>
      <c r="I500" s="834"/>
      <c r="J500" s="834"/>
      <c r="K500" s="50"/>
      <c r="L500" s="50"/>
    </row>
    <row r="501" spans="5:12" x14ac:dyDescent="0.2">
      <c r="E501" s="831"/>
      <c r="F501" s="831"/>
      <c r="G501" s="832"/>
      <c r="H501" s="833"/>
      <c r="I501" s="834"/>
      <c r="J501" s="834"/>
      <c r="K501" s="50"/>
      <c r="L501" s="50"/>
    </row>
    <row r="502" spans="5:12" x14ac:dyDescent="0.2">
      <c r="E502" s="831"/>
      <c r="F502" s="831"/>
      <c r="G502" s="832"/>
      <c r="H502" s="833"/>
      <c r="I502" s="834"/>
      <c r="J502" s="834"/>
      <c r="K502" s="50"/>
      <c r="L502" s="50"/>
    </row>
    <row r="503" spans="5:12" x14ac:dyDescent="0.2">
      <c r="E503" s="831"/>
      <c r="F503" s="831"/>
      <c r="G503" s="832"/>
      <c r="H503" s="833"/>
      <c r="I503" s="834"/>
      <c r="J503" s="834"/>
      <c r="K503" s="50"/>
      <c r="L503" s="50"/>
    </row>
    <row r="504" spans="5:12" x14ac:dyDescent="0.2">
      <c r="E504" s="831"/>
      <c r="F504" s="831"/>
      <c r="G504" s="832"/>
      <c r="H504" s="833"/>
      <c r="I504" s="834"/>
      <c r="J504" s="834"/>
      <c r="K504" s="50"/>
      <c r="L504" s="50"/>
    </row>
    <row r="505" spans="5:12" x14ac:dyDescent="0.2">
      <c r="E505" s="831"/>
      <c r="F505" s="831"/>
      <c r="G505" s="832"/>
      <c r="H505" s="833"/>
      <c r="I505" s="834"/>
      <c r="J505" s="834"/>
      <c r="K505" s="50"/>
      <c r="L505" s="50"/>
    </row>
    <row r="506" spans="5:12" x14ac:dyDescent="0.2">
      <c r="E506" s="831"/>
      <c r="F506" s="831"/>
      <c r="G506" s="832"/>
      <c r="H506" s="833"/>
      <c r="I506" s="834"/>
      <c r="J506" s="834"/>
      <c r="K506" s="50"/>
      <c r="L506" s="50"/>
    </row>
    <row r="507" spans="5:12" x14ac:dyDescent="0.2">
      <c r="E507" s="831"/>
      <c r="F507" s="831"/>
      <c r="G507" s="832"/>
      <c r="H507" s="833"/>
      <c r="I507" s="834"/>
      <c r="J507" s="834"/>
      <c r="K507" s="50"/>
      <c r="L507" s="50"/>
    </row>
    <row r="508" spans="5:12" x14ac:dyDescent="0.2">
      <c r="E508" s="831"/>
      <c r="F508" s="831"/>
      <c r="G508" s="832"/>
      <c r="H508" s="833"/>
      <c r="I508" s="834"/>
      <c r="J508" s="834"/>
      <c r="K508" s="50"/>
      <c r="L508" s="50"/>
    </row>
    <row r="509" spans="5:12" x14ac:dyDescent="0.2">
      <c r="E509" s="831"/>
      <c r="F509" s="831"/>
      <c r="G509" s="832"/>
      <c r="H509" s="833"/>
      <c r="I509" s="834"/>
      <c r="J509" s="834"/>
      <c r="K509" s="50"/>
      <c r="L509" s="50"/>
    </row>
    <row r="510" spans="5:12" x14ac:dyDescent="0.2">
      <c r="E510" s="831"/>
      <c r="F510" s="831"/>
      <c r="G510" s="832"/>
      <c r="H510" s="833"/>
      <c r="I510" s="834"/>
      <c r="J510" s="834"/>
      <c r="K510" s="50"/>
      <c r="L510" s="50"/>
    </row>
    <row r="511" spans="5:12" x14ac:dyDescent="0.2">
      <c r="E511" s="831"/>
      <c r="F511" s="831"/>
      <c r="G511" s="832"/>
      <c r="H511" s="833"/>
      <c r="I511" s="834"/>
      <c r="J511" s="834"/>
      <c r="K511" s="50"/>
      <c r="L511" s="50"/>
    </row>
    <row r="512" spans="5:12" x14ac:dyDescent="0.2">
      <c r="E512" s="831"/>
      <c r="F512" s="831"/>
      <c r="G512" s="832"/>
      <c r="H512" s="833"/>
      <c r="I512" s="834"/>
      <c r="J512" s="834"/>
      <c r="K512" s="50"/>
      <c r="L512" s="50"/>
    </row>
    <row r="513" spans="5:12" x14ac:dyDescent="0.2">
      <c r="E513" s="831"/>
      <c r="F513" s="831"/>
      <c r="G513" s="832"/>
      <c r="H513" s="833"/>
      <c r="I513" s="834"/>
      <c r="J513" s="834"/>
      <c r="K513" s="50"/>
      <c r="L513" s="50"/>
    </row>
    <row r="514" spans="5:12" x14ac:dyDescent="0.2">
      <c r="E514" s="831"/>
      <c r="F514" s="831"/>
      <c r="G514" s="832"/>
      <c r="H514" s="833"/>
      <c r="I514" s="834"/>
      <c r="J514" s="834"/>
      <c r="K514" s="50"/>
      <c r="L514" s="50"/>
    </row>
    <row r="515" spans="5:12" x14ac:dyDescent="0.2">
      <c r="E515" s="831"/>
      <c r="F515" s="831"/>
      <c r="G515" s="832"/>
      <c r="H515" s="833"/>
      <c r="I515" s="834"/>
      <c r="J515" s="834"/>
      <c r="K515" s="50"/>
      <c r="L515" s="50"/>
    </row>
    <row r="516" spans="5:12" x14ac:dyDescent="0.2">
      <c r="E516" s="831"/>
      <c r="F516" s="831"/>
      <c r="G516" s="832"/>
      <c r="H516" s="833"/>
      <c r="I516" s="834"/>
      <c r="J516" s="834"/>
      <c r="K516" s="50"/>
      <c r="L516" s="50"/>
    </row>
    <row r="517" spans="5:12" x14ac:dyDescent="0.2">
      <c r="E517" s="831"/>
      <c r="F517" s="831"/>
      <c r="G517" s="832"/>
      <c r="H517" s="833"/>
      <c r="I517" s="834"/>
      <c r="J517" s="834"/>
      <c r="K517" s="50"/>
      <c r="L517" s="50"/>
    </row>
    <row r="518" spans="5:12" x14ac:dyDescent="0.2">
      <c r="E518" s="831"/>
      <c r="F518" s="831"/>
      <c r="G518" s="832"/>
      <c r="H518" s="833"/>
      <c r="I518" s="834"/>
      <c r="J518" s="834"/>
      <c r="K518" s="50"/>
      <c r="L518" s="50"/>
    </row>
    <row r="519" spans="5:12" x14ac:dyDescent="0.2">
      <c r="E519" s="831"/>
      <c r="F519" s="831"/>
      <c r="G519" s="832"/>
      <c r="H519" s="833"/>
      <c r="I519" s="834"/>
      <c r="J519" s="834"/>
      <c r="K519" s="50"/>
      <c r="L519" s="50"/>
    </row>
    <row r="520" spans="5:12" x14ac:dyDescent="0.2">
      <c r="E520" s="831"/>
      <c r="F520" s="831"/>
      <c r="G520" s="832"/>
      <c r="H520" s="833"/>
      <c r="I520" s="834"/>
      <c r="J520" s="834"/>
      <c r="K520" s="50"/>
      <c r="L520" s="50"/>
    </row>
    <row r="521" spans="5:12" x14ac:dyDescent="0.2">
      <c r="E521" s="831"/>
      <c r="F521" s="831"/>
      <c r="G521" s="832"/>
      <c r="H521" s="833"/>
      <c r="I521" s="834"/>
      <c r="J521" s="834"/>
      <c r="K521" s="50"/>
      <c r="L521" s="50"/>
    </row>
    <row r="522" spans="5:12" x14ac:dyDescent="0.2">
      <c r="E522" s="831"/>
      <c r="F522" s="831"/>
      <c r="G522" s="832"/>
      <c r="H522" s="833"/>
      <c r="I522" s="834"/>
      <c r="J522" s="834"/>
      <c r="K522" s="50"/>
      <c r="L522" s="50"/>
    </row>
    <row r="523" spans="5:12" x14ac:dyDescent="0.2">
      <c r="E523" s="831"/>
      <c r="F523" s="831"/>
      <c r="G523" s="832"/>
      <c r="H523" s="833"/>
      <c r="I523" s="834"/>
      <c r="J523" s="834"/>
      <c r="K523" s="50"/>
      <c r="L523" s="50"/>
    </row>
    <row r="524" spans="5:12" x14ac:dyDescent="0.2">
      <c r="E524" s="831"/>
      <c r="F524" s="831"/>
      <c r="G524" s="832"/>
      <c r="H524" s="833"/>
      <c r="I524" s="834"/>
      <c r="J524" s="834"/>
      <c r="K524" s="50"/>
      <c r="L524" s="50"/>
    </row>
    <row r="525" spans="5:12" x14ac:dyDescent="0.2">
      <c r="E525" s="831"/>
      <c r="F525" s="831"/>
      <c r="G525" s="832"/>
      <c r="H525" s="833"/>
      <c r="I525" s="834"/>
      <c r="J525" s="834"/>
      <c r="K525" s="50"/>
      <c r="L525" s="50"/>
    </row>
    <row r="526" spans="5:12" x14ac:dyDescent="0.2">
      <c r="E526" s="831"/>
      <c r="F526" s="831"/>
      <c r="G526" s="832"/>
      <c r="H526" s="833"/>
      <c r="I526" s="834"/>
      <c r="J526" s="834"/>
      <c r="K526" s="50"/>
      <c r="L526" s="50"/>
    </row>
    <row r="527" spans="5:12" x14ac:dyDescent="0.2">
      <c r="E527" s="831"/>
      <c r="F527" s="831"/>
      <c r="G527" s="832"/>
      <c r="H527" s="833"/>
      <c r="I527" s="834"/>
      <c r="J527" s="834"/>
      <c r="K527" s="50"/>
      <c r="L527" s="50"/>
    </row>
    <row r="528" spans="5:12" x14ac:dyDescent="0.2">
      <c r="E528" s="831"/>
      <c r="F528" s="831"/>
      <c r="G528" s="832"/>
      <c r="H528" s="833"/>
      <c r="I528" s="834"/>
      <c r="J528" s="834"/>
      <c r="K528" s="50"/>
      <c r="L528" s="50"/>
    </row>
    <row r="529" spans="5:12" x14ac:dyDescent="0.2">
      <c r="E529" s="831"/>
      <c r="F529" s="831"/>
      <c r="G529" s="832"/>
      <c r="H529" s="833"/>
      <c r="I529" s="834"/>
      <c r="J529" s="834"/>
      <c r="K529" s="50"/>
      <c r="L529" s="50"/>
    </row>
    <row r="530" spans="5:12" x14ac:dyDescent="0.2">
      <c r="E530" s="831"/>
      <c r="F530" s="831"/>
      <c r="G530" s="832"/>
      <c r="H530" s="833"/>
      <c r="I530" s="834"/>
      <c r="J530" s="834"/>
      <c r="K530" s="50"/>
      <c r="L530" s="50"/>
    </row>
    <row r="531" spans="5:12" x14ac:dyDescent="0.2">
      <c r="E531" s="831"/>
      <c r="F531" s="831"/>
      <c r="G531" s="832"/>
      <c r="H531" s="833"/>
      <c r="I531" s="834"/>
      <c r="J531" s="834"/>
      <c r="K531" s="50"/>
      <c r="L531" s="50"/>
    </row>
    <row r="532" spans="5:12" x14ac:dyDescent="0.2">
      <c r="E532" s="831"/>
      <c r="F532" s="831"/>
      <c r="G532" s="832"/>
      <c r="H532" s="833"/>
      <c r="I532" s="834"/>
      <c r="J532" s="834"/>
      <c r="K532" s="50"/>
      <c r="L532" s="50"/>
    </row>
    <row r="533" spans="5:12" x14ac:dyDescent="0.2">
      <c r="E533" s="831"/>
      <c r="F533" s="831"/>
      <c r="G533" s="832"/>
      <c r="H533" s="833"/>
      <c r="I533" s="834"/>
      <c r="J533" s="834"/>
      <c r="K533" s="50"/>
      <c r="L533" s="50"/>
    </row>
    <row r="534" spans="5:12" x14ac:dyDescent="0.2">
      <c r="E534" s="831"/>
      <c r="F534" s="831"/>
      <c r="G534" s="832"/>
      <c r="H534" s="833"/>
      <c r="I534" s="834"/>
      <c r="J534" s="834"/>
      <c r="K534" s="50"/>
      <c r="L534" s="50"/>
    </row>
    <row r="535" spans="5:12" x14ac:dyDescent="0.2">
      <c r="E535" s="831"/>
      <c r="F535" s="831"/>
      <c r="G535" s="832"/>
      <c r="H535" s="833"/>
      <c r="I535" s="834"/>
      <c r="J535" s="834"/>
      <c r="K535" s="50"/>
      <c r="L535" s="50"/>
    </row>
    <row r="536" spans="5:12" x14ac:dyDescent="0.2">
      <c r="E536" s="831"/>
      <c r="F536" s="831"/>
      <c r="G536" s="832"/>
      <c r="H536" s="833"/>
      <c r="I536" s="834"/>
      <c r="J536" s="834"/>
      <c r="K536" s="50"/>
      <c r="L536" s="50"/>
    </row>
    <row r="537" spans="5:12" x14ac:dyDescent="0.2">
      <c r="E537" s="831"/>
      <c r="F537" s="831"/>
      <c r="G537" s="832"/>
      <c r="H537" s="833"/>
      <c r="I537" s="834"/>
      <c r="J537" s="834"/>
      <c r="K537" s="50"/>
      <c r="L537" s="50"/>
    </row>
    <row r="538" spans="5:12" x14ac:dyDescent="0.2">
      <c r="E538" s="831"/>
      <c r="F538" s="831"/>
      <c r="G538" s="832"/>
      <c r="H538" s="833"/>
      <c r="I538" s="834"/>
      <c r="J538" s="834"/>
      <c r="K538" s="50"/>
      <c r="L538" s="50"/>
    </row>
    <row r="539" spans="5:12" x14ac:dyDescent="0.2">
      <c r="E539" s="831"/>
      <c r="F539" s="831"/>
      <c r="G539" s="832"/>
      <c r="H539" s="833"/>
      <c r="I539" s="834"/>
      <c r="J539" s="834"/>
      <c r="K539" s="50"/>
      <c r="L539" s="50"/>
    </row>
    <row r="540" spans="5:12" x14ac:dyDescent="0.2">
      <c r="E540" s="831"/>
      <c r="F540" s="831"/>
      <c r="G540" s="832"/>
      <c r="H540" s="833"/>
      <c r="I540" s="834"/>
      <c r="J540" s="834"/>
      <c r="K540" s="50"/>
      <c r="L540" s="50"/>
    </row>
    <row r="541" spans="5:12" x14ac:dyDescent="0.2">
      <c r="E541" s="831"/>
      <c r="F541" s="831"/>
      <c r="G541" s="832"/>
      <c r="H541" s="833"/>
      <c r="I541" s="834"/>
      <c r="J541" s="834"/>
      <c r="K541" s="50"/>
      <c r="L541" s="50"/>
    </row>
    <row r="542" spans="5:12" x14ac:dyDescent="0.2">
      <c r="E542" s="831"/>
      <c r="F542" s="831"/>
      <c r="G542" s="832"/>
      <c r="H542" s="833"/>
      <c r="I542" s="834"/>
      <c r="J542" s="834"/>
      <c r="K542" s="50"/>
      <c r="L542" s="50"/>
    </row>
    <row r="543" spans="5:12" x14ac:dyDescent="0.2">
      <c r="E543" s="831"/>
      <c r="F543" s="831"/>
      <c r="G543" s="832"/>
      <c r="H543" s="833"/>
      <c r="I543" s="834"/>
      <c r="J543" s="834"/>
      <c r="K543" s="50"/>
      <c r="L543" s="50"/>
    </row>
    <row r="544" spans="5:12" x14ac:dyDescent="0.2">
      <c r="E544" s="831"/>
      <c r="F544" s="831"/>
      <c r="G544" s="832"/>
      <c r="H544" s="833"/>
      <c r="I544" s="834"/>
      <c r="J544" s="834"/>
      <c r="K544" s="50"/>
      <c r="L544" s="50"/>
    </row>
    <row r="545" spans="5:12" x14ac:dyDescent="0.2">
      <c r="E545" s="831"/>
      <c r="F545" s="831"/>
      <c r="G545" s="832"/>
      <c r="H545" s="833"/>
      <c r="I545" s="834"/>
      <c r="J545" s="834"/>
      <c r="K545" s="50"/>
      <c r="L545" s="50"/>
    </row>
    <row r="546" spans="5:12" x14ac:dyDescent="0.2">
      <c r="E546" s="831"/>
      <c r="F546" s="831"/>
      <c r="G546" s="832"/>
      <c r="H546" s="833"/>
      <c r="I546" s="834"/>
      <c r="J546" s="834"/>
      <c r="K546" s="50"/>
      <c r="L546" s="50"/>
    </row>
    <row r="547" spans="5:12" x14ac:dyDescent="0.2">
      <c r="E547" s="831"/>
      <c r="F547" s="831"/>
      <c r="G547" s="832"/>
      <c r="H547" s="833"/>
      <c r="I547" s="834"/>
      <c r="J547" s="834"/>
      <c r="K547" s="50"/>
      <c r="L547" s="50"/>
    </row>
    <row r="548" spans="5:12" x14ac:dyDescent="0.2">
      <c r="E548" s="831"/>
      <c r="F548" s="831"/>
      <c r="G548" s="832"/>
      <c r="H548" s="833"/>
      <c r="I548" s="834"/>
      <c r="J548" s="834"/>
      <c r="K548" s="50"/>
      <c r="L548" s="50"/>
    </row>
    <row r="549" spans="5:12" x14ac:dyDescent="0.2">
      <c r="E549" s="831"/>
      <c r="F549" s="831"/>
      <c r="G549" s="832"/>
      <c r="H549" s="833"/>
      <c r="I549" s="834"/>
      <c r="J549" s="834"/>
      <c r="K549" s="50"/>
      <c r="L549" s="50"/>
    </row>
    <row r="550" spans="5:12" x14ac:dyDescent="0.2">
      <c r="E550" s="831"/>
      <c r="F550" s="831"/>
      <c r="G550" s="832"/>
      <c r="H550" s="833"/>
      <c r="I550" s="834"/>
      <c r="J550" s="834"/>
      <c r="K550" s="50"/>
      <c r="L550" s="50"/>
    </row>
    <row r="551" spans="5:12" x14ac:dyDescent="0.2">
      <c r="E551" s="831"/>
      <c r="F551" s="831"/>
      <c r="G551" s="832"/>
      <c r="H551" s="833"/>
      <c r="I551" s="834"/>
      <c r="J551" s="834"/>
      <c r="K551" s="50"/>
      <c r="L551" s="50"/>
    </row>
    <row r="552" spans="5:12" x14ac:dyDescent="0.2">
      <c r="E552" s="831"/>
      <c r="F552" s="831"/>
      <c r="G552" s="832"/>
      <c r="H552" s="833"/>
      <c r="I552" s="834"/>
      <c r="J552" s="834"/>
      <c r="K552" s="50"/>
      <c r="L552" s="50"/>
    </row>
    <row r="553" spans="5:12" x14ac:dyDescent="0.2">
      <c r="E553" s="831"/>
      <c r="F553" s="831"/>
      <c r="G553" s="832"/>
      <c r="H553" s="833"/>
      <c r="I553" s="834"/>
      <c r="J553" s="834"/>
      <c r="K553" s="50"/>
      <c r="L553" s="50"/>
    </row>
    <row r="554" spans="5:12" x14ac:dyDescent="0.2">
      <c r="E554" s="831"/>
      <c r="F554" s="831"/>
      <c r="G554" s="832"/>
      <c r="H554" s="833"/>
      <c r="I554" s="834"/>
      <c r="J554" s="834"/>
      <c r="K554" s="50"/>
      <c r="L554" s="50"/>
    </row>
    <row r="555" spans="5:12" x14ac:dyDescent="0.2">
      <c r="E555" s="831"/>
      <c r="F555" s="831"/>
      <c r="G555" s="832"/>
      <c r="H555" s="833"/>
      <c r="I555" s="834"/>
      <c r="J555" s="834"/>
      <c r="K555" s="50"/>
      <c r="L555" s="50"/>
    </row>
    <row r="556" spans="5:12" x14ac:dyDescent="0.2">
      <c r="E556" s="831"/>
      <c r="F556" s="831"/>
      <c r="G556" s="832"/>
      <c r="H556" s="833"/>
      <c r="I556" s="834"/>
      <c r="J556" s="834"/>
      <c r="K556" s="50"/>
      <c r="L556" s="50"/>
    </row>
    <row r="557" spans="5:12" x14ac:dyDescent="0.2">
      <c r="E557" s="831"/>
      <c r="F557" s="831"/>
      <c r="G557" s="832"/>
      <c r="H557" s="833"/>
      <c r="I557" s="834"/>
      <c r="J557" s="834"/>
      <c r="K557" s="50"/>
      <c r="L557" s="50"/>
    </row>
    <row r="558" spans="5:12" x14ac:dyDescent="0.2">
      <c r="E558" s="831"/>
      <c r="F558" s="831"/>
      <c r="G558" s="832"/>
      <c r="H558" s="833"/>
      <c r="I558" s="834"/>
      <c r="J558" s="834"/>
      <c r="K558" s="50"/>
      <c r="L558" s="50"/>
    </row>
    <row r="559" spans="5:12" x14ac:dyDescent="0.2">
      <c r="E559" s="831"/>
      <c r="F559" s="831"/>
      <c r="G559" s="832"/>
      <c r="H559" s="833"/>
      <c r="I559" s="834"/>
      <c r="J559" s="834"/>
      <c r="K559" s="50"/>
      <c r="L559" s="50"/>
    </row>
    <row r="560" spans="5:12" x14ac:dyDescent="0.2">
      <c r="E560" s="831"/>
      <c r="F560" s="831"/>
      <c r="G560" s="832"/>
      <c r="H560" s="833"/>
      <c r="I560" s="834"/>
      <c r="J560" s="834"/>
      <c r="K560" s="50"/>
      <c r="L560" s="50"/>
    </row>
    <row r="561" spans="5:12" x14ac:dyDescent="0.2">
      <c r="E561" s="831"/>
      <c r="F561" s="831"/>
      <c r="G561" s="832"/>
      <c r="H561" s="833"/>
      <c r="I561" s="834"/>
      <c r="J561" s="834"/>
      <c r="K561" s="50"/>
      <c r="L561" s="50"/>
    </row>
    <row r="562" spans="5:12" x14ac:dyDescent="0.2">
      <c r="E562" s="831"/>
      <c r="F562" s="831"/>
      <c r="G562" s="832"/>
      <c r="H562" s="833"/>
      <c r="I562" s="834"/>
      <c r="J562" s="834"/>
      <c r="K562" s="50"/>
      <c r="L562" s="50"/>
    </row>
    <row r="563" spans="5:12" x14ac:dyDescent="0.2">
      <c r="E563" s="831"/>
      <c r="F563" s="831"/>
      <c r="G563" s="832"/>
      <c r="H563" s="833"/>
      <c r="I563" s="834"/>
      <c r="J563" s="834"/>
      <c r="K563" s="50"/>
      <c r="L563" s="50"/>
    </row>
    <row r="564" spans="5:12" x14ac:dyDescent="0.2">
      <c r="E564" s="831"/>
      <c r="F564" s="831"/>
      <c r="G564" s="832"/>
      <c r="H564" s="833"/>
      <c r="I564" s="834"/>
      <c r="J564" s="834"/>
      <c r="K564" s="50"/>
      <c r="L564" s="50"/>
    </row>
    <row r="565" spans="5:12" x14ac:dyDescent="0.2">
      <c r="E565" s="831"/>
      <c r="F565" s="831"/>
      <c r="G565" s="832"/>
      <c r="H565" s="833"/>
      <c r="I565" s="834"/>
      <c r="J565" s="834"/>
      <c r="K565" s="50"/>
      <c r="L565" s="50"/>
    </row>
    <row r="566" spans="5:12" x14ac:dyDescent="0.2">
      <c r="E566" s="831"/>
      <c r="F566" s="831"/>
      <c r="G566" s="832"/>
      <c r="H566" s="833"/>
      <c r="I566" s="834"/>
      <c r="J566" s="834"/>
      <c r="K566" s="50"/>
      <c r="L566" s="50"/>
    </row>
    <row r="567" spans="5:12" x14ac:dyDescent="0.2">
      <c r="E567" s="831"/>
      <c r="F567" s="831"/>
      <c r="G567" s="832"/>
      <c r="H567" s="833"/>
      <c r="I567" s="834"/>
      <c r="J567" s="834"/>
      <c r="K567" s="50"/>
      <c r="L567" s="50"/>
    </row>
    <row r="568" spans="5:12" x14ac:dyDescent="0.2">
      <c r="E568" s="831"/>
      <c r="F568" s="831"/>
      <c r="G568" s="832"/>
      <c r="H568" s="833"/>
      <c r="I568" s="834"/>
      <c r="J568" s="834"/>
      <c r="K568" s="50"/>
      <c r="L568" s="50"/>
    </row>
    <row r="569" spans="5:12" x14ac:dyDescent="0.2">
      <c r="E569" s="831"/>
      <c r="F569" s="831"/>
      <c r="G569" s="832"/>
      <c r="H569" s="833"/>
      <c r="I569" s="834"/>
      <c r="J569" s="834"/>
      <c r="K569" s="50"/>
      <c r="L569" s="50"/>
    </row>
    <row r="570" spans="5:12" x14ac:dyDescent="0.2">
      <c r="E570" s="831"/>
      <c r="F570" s="831"/>
      <c r="G570" s="832"/>
      <c r="H570" s="833"/>
      <c r="I570" s="834"/>
      <c r="J570" s="834"/>
      <c r="K570" s="50"/>
      <c r="L570" s="50"/>
    </row>
    <row r="571" spans="5:12" x14ac:dyDescent="0.2">
      <c r="E571" s="831"/>
      <c r="F571" s="831"/>
      <c r="G571" s="832"/>
      <c r="H571" s="833"/>
      <c r="I571" s="834"/>
      <c r="J571" s="834"/>
      <c r="K571" s="50"/>
      <c r="L571" s="50"/>
    </row>
    <row r="572" spans="5:12" x14ac:dyDescent="0.2">
      <c r="E572" s="831"/>
      <c r="F572" s="831"/>
      <c r="G572" s="832"/>
      <c r="H572" s="833"/>
      <c r="I572" s="834"/>
      <c r="J572" s="834"/>
      <c r="K572" s="50"/>
      <c r="L572" s="50"/>
    </row>
    <row r="573" spans="5:12" x14ac:dyDescent="0.2">
      <c r="E573" s="831"/>
      <c r="F573" s="831"/>
      <c r="G573" s="832"/>
      <c r="H573" s="833"/>
      <c r="I573" s="834"/>
      <c r="J573" s="834"/>
      <c r="K573" s="50"/>
      <c r="L573" s="50"/>
    </row>
    <row r="574" spans="5:12" x14ac:dyDescent="0.2">
      <c r="E574" s="831"/>
      <c r="F574" s="831"/>
      <c r="G574" s="832"/>
      <c r="H574" s="833"/>
      <c r="I574" s="834"/>
      <c r="J574" s="834"/>
      <c r="K574" s="50"/>
      <c r="L574" s="50"/>
    </row>
    <row r="575" spans="5:12" x14ac:dyDescent="0.2">
      <c r="E575" s="831"/>
      <c r="F575" s="831"/>
      <c r="G575" s="832"/>
      <c r="H575" s="833"/>
      <c r="I575" s="834"/>
      <c r="J575" s="834"/>
      <c r="K575" s="50"/>
      <c r="L575" s="50"/>
    </row>
    <row r="576" spans="5:12" x14ac:dyDescent="0.2">
      <c r="E576" s="831"/>
      <c r="F576" s="831"/>
      <c r="G576" s="832"/>
      <c r="H576" s="833"/>
      <c r="I576" s="834"/>
      <c r="J576" s="834"/>
      <c r="K576" s="50"/>
      <c r="L576" s="50"/>
    </row>
    <row r="577" spans="5:12" x14ac:dyDescent="0.2">
      <c r="E577" s="831"/>
      <c r="F577" s="831"/>
      <c r="G577" s="832"/>
      <c r="H577" s="833"/>
      <c r="I577" s="834"/>
      <c r="J577" s="834"/>
      <c r="K577" s="50"/>
      <c r="L577" s="50"/>
    </row>
    <row r="578" spans="5:12" x14ac:dyDescent="0.2">
      <c r="E578" s="831"/>
      <c r="F578" s="831"/>
      <c r="G578" s="832"/>
      <c r="H578" s="833"/>
      <c r="I578" s="834"/>
      <c r="J578" s="834"/>
      <c r="K578" s="50"/>
      <c r="L578" s="50"/>
    </row>
    <row r="579" spans="5:12" x14ac:dyDescent="0.2">
      <c r="E579" s="831"/>
      <c r="F579" s="831"/>
      <c r="G579" s="832"/>
      <c r="H579" s="833"/>
      <c r="I579" s="834"/>
      <c r="J579" s="834"/>
      <c r="K579" s="50"/>
      <c r="L579" s="50"/>
    </row>
    <row r="580" spans="5:12" x14ac:dyDescent="0.2">
      <c r="E580" s="831"/>
      <c r="F580" s="831"/>
      <c r="G580" s="832"/>
      <c r="H580" s="833"/>
      <c r="I580" s="834"/>
      <c r="J580" s="834"/>
      <c r="K580" s="50"/>
      <c r="L580" s="50"/>
    </row>
    <row r="581" spans="5:12" x14ac:dyDescent="0.2">
      <c r="E581" s="831"/>
      <c r="F581" s="831"/>
      <c r="G581" s="832"/>
      <c r="H581" s="833"/>
      <c r="I581" s="834"/>
      <c r="J581" s="834"/>
      <c r="K581" s="50"/>
      <c r="L581" s="50"/>
    </row>
    <row r="582" spans="5:12" x14ac:dyDescent="0.2">
      <c r="E582" s="831"/>
      <c r="F582" s="831"/>
      <c r="G582" s="832"/>
      <c r="H582" s="833"/>
      <c r="I582" s="834"/>
      <c r="J582" s="834"/>
      <c r="K582" s="50"/>
      <c r="L582" s="50"/>
    </row>
    <row r="583" spans="5:12" x14ac:dyDescent="0.2">
      <c r="E583" s="831"/>
      <c r="F583" s="831"/>
      <c r="G583" s="832"/>
      <c r="H583" s="833"/>
      <c r="I583" s="834"/>
      <c r="J583" s="834"/>
      <c r="K583" s="50"/>
      <c r="L583" s="50"/>
    </row>
    <row r="584" spans="5:12" x14ac:dyDescent="0.2">
      <c r="E584" s="831"/>
      <c r="F584" s="831"/>
      <c r="G584" s="832"/>
      <c r="H584" s="833"/>
      <c r="I584" s="834"/>
      <c r="J584" s="834"/>
      <c r="K584" s="50"/>
      <c r="L584" s="50"/>
    </row>
    <row r="585" spans="5:12" x14ac:dyDescent="0.2">
      <c r="E585" s="831"/>
      <c r="F585" s="831"/>
      <c r="G585" s="832"/>
      <c r="H585" s="833"/>
      <c r="I585" s="834"/>
      <c r="J585" s="834"/>
      <c r="K585" s="50"/>
      <c r="L585" s="50"/>
    </row>
    <row r="586" spans="5:12" x14ac:dyDescent="0.2">
      <c r="E586" s="831"/>
      <c r="F586" s="831"/>
      <c r="G586" s="832"/>
      <c r="H586" s="833"/>
      <c r="I586" s="834"/>
      <c r="J586" s="834"/>
      <c r="K586" s="50"/>
      <c r="L586" s="50"/>
    </row>
    <row r="587" spans="5:12" x14ac:dyDescent="0.2">
      <c r="E587" s="831"/>
      <c r="F587" s="831"/>
      <c r="G587" s="832"/>
      <c r="H587" s="833"/>
      <c r="I587" s="834"/>
      <c r="J587" s="834"/>
      <c r="K587" s="50"/>
      <c r="L587" s="50"/>
    </row>
    <row r="588" spans="5:12" x14ac:dyDescent="0.2">
      <c r="E588" s="831"/>
      <c r="F588" s="831"/>
      <c r="G588" s="832"/>
      <c r="H588" s="833"/>
      <c r="I588" s="834"/>
      <c r="J588" s="834"/>
      <c r="K588" s="50"/>
      <c r="L588" s="50"/>
    </row>
    <row r="589" spans="5:12" x14ac:dyDescent="0.2">
      <c r="E589" s="831"/>
      <c r="F589" s="831"/>
      <c r="G589" s="832"/>
      <c r="H589" s="833"/>
      <c r="I589" s="834"/>
      <c r="J589" s="834"/>
      <c r="K589" s="50"/>
      <c r="L589" s="50"/>
    </row>
    <row r="590" spans="5:12" x14ac:dyDescent="0.2">
      <c r="E590" s="831"/>
      <c r="F590" s="831"/>
      <c r="G590" s="832"/>
      <c r="H590" s="833"/>
      <c r="I590" s="834"/>
      <c r="J590" s="834"/>
      <c r="K590" s="50"/>
      <c r="L590" s="50"/>
    </row>
    <row r="591" spans="5:12" x14ac:dyDescent="0.2">
      <c r="E591" s="831"/>
      <c r="F591" s="831"/>
      <c r="G591" s="832"/>
      <c r="H591" s="833"/>
      <c r="I591" s="834"/>
      <c r="J591" s="834"/>
      <c r="K591" s="50"/>
      <c r="L591" s="50"/>
    </row>
    <row r="592" spans="5:12" x14ac:dyDescent="0.2">
      <c r="E592" s="831"/>
      <c r="F592" s="831"/>
      <c r="G592" s="832"/>
      <c r="H592" s="833"/>
      <c r="I592" s="834"/>
      <c r="J592" s="834"/>
      <c r="K592" s="50"/>
      <c r="L592" s="50"/>
    </row>
    <row r="593" spans="5:12" x14ac:dyDescent="0.2">
      <c r="E593" s="831"/>
      <c r="F593" s="831"/>
      <c r="G593" s="832"/>
      <c r="H593" s="833"/>
      <c r="I593" s="834"/>
      <c r="J593" s="834"/>
      <c r="K593" s="50"/>
      <c r="L593" s="50"/>
    </row>
    <row r="594" spans="5:12" x14ac:dyDescent="0.2">
      <c r="E594" s="831"/>
      <c r="F594" s="831"/>
      <c r="G594" s="832"/>
      <c r="H594" s="833"/>
      <c r="I594" s="834"/>
      <c r="J594" s="834"/>
      <c r="K594" s="50"/>
      <c r="L594" s="50"/>
    </row>
    <row r="595" spans="5:12" x14ac:dyDescent="0.2">
      <c r="E595" s="831"/>
      <c r="F595" s="831"/>
      <c r="G595" s="832"/>
      <c r="H595" s="833"/>
      <c r="I595" s="834"/>
      <c r="J595" s="834"/>
      <c r="K595" s="50"/>
      <c r="L595" s="50"/>
    </row>
    <row r="596" spans="5:12" x14ac:dyDescent="0.2">
      <c r="E596" s="831"/>
      <c r="F596" s="831"/>
      <c r="G596" s="832"/>
      <c r="H596" s="833"/>
      <c r="I596" s="834"/>
      <c r="J596" s="834"/>
      <c r="K596" s="50"/>
      <c r="L596" s="50"/>
    </row>
    <row r="597" spans="5:12" x14ac:dyDescent="0.2">
      <c r="E597" s="831"/>
      <c r="F597" s="831"/>
      <c r="G597" s="832"/>
      <c r="H597" s="833"/>
      <c r="I597" s="834"/>
      <c r="J597" s="834"/>
      <c r="K597" s="50"/>
      <c r="L597" s="50"/>
    </row>
    <row r="598" spans="5:12" x14ac:dyDescent="0.2">
      <c r="E598" s="831"/>
      <c r="F598" s="831"/>
      <c r="G598" s="832"/>
      <c r="H598" s="833"/>
      <c r="I598" s="834"/>
      <c r="J598" s="834"/>
      <c r="K598" s="50"/>
      <c r="L598" s="50"/>
    </row>
    <row r="599" spans="5:12" x14ac:dyDescent="0.2">
      <c r="E599" s="831"/>
      <c r="F599" s="831"/>
      <c r="G599" s="832"/>
      <c r="H599" s="833"/>
      <c r="I599" s="834"/>
      <c r="J599" s="834"/>
      <c r="K599" s="50"/>
      <c r="L599" s="50"/>
    </row>
    <row r="600" spans="5:12" x14ac:dyDescent="0.2">
      <c r="E600" s="831"/>
      <c r="F600" s="831"/>
      <c r="G600" s="832"/>
      <c r="H600" s="833"/>
      <c r="I600" s="834"/>
      <c r="J600" s="834"/>
      <c r="K600" s="50"/>
      <c r="L600" s="50"/>
    </row>
    <row r="601" spans="5:12" x14ac:dyDescent="0.2">
      <c r="E601" s="831"/>
      <c r="F601" s="831"/>
      <c r="G601" s="832"/>
      <c r="H601" s="833"/>
      <c r="I601" s="834"/>
      <c r="J601" s="834"/>
      <c r="K601" s="50"/>
      <c r="L601" s="50"/>
    </row>
    <row r="602" spans="5:12" x14ac:dyDescent="0.2">
      <c r="E602" s="831"/>
      <c r="F602" s="831"/>
      <c r="G602" s="832"/>
      <c r="H602" s="833"/>
      <c r="I602" s="834"/>
      <c r="J602" s="834"/>
      <c r="K602" s="50"/>
      <c r="L602" s="50"/>
    </row>
    <row r="603" spans="5:12" x14ac:dyDescent="0.2">
      <c r="E603" s="831"/>
      <c r="F603" s="831"/>
      <c r="G603" s="832"/>
      <c r="H603" s="833"/>
      <c r="I603" s="834"/>
      <c r="J603" s="834"/>
      <c r="K603" s="50"/>
      <c r="L603" s="50"/>
    </row>
    <row r="604" spans="5:12" x14ac:dyDescent="0.2">
      <c r="E604" s="831"/>
      <c r="F604" s="831"/>
      <c r="G604" s="832"/>
      <c r="H604" s="833"/>
      <c r="I604" s="834"/>
      <c r="J604" s="834"/>
      <c r="K604" s="50"/>
      <c r="L604" s="50"/>
    </row>
    <row r="605" spans="5:12" x14ac:dyDescent="0.2">
      <c r="E605" s="831"/>
      <c r="F605" s="831"/>
      <c r="G605" s="832"/>
      <c r="H605" s="833"/>
      <c r="I605" s="834"/>
      <c r="J605" s="834"/>
      <c r="K605" s="50"/>
      <c r="L605" s="50"/>
    </row>
    <row r="606" spans="5:12" x14ac:dyDescent="0.2">
      <c r="E606" s="831"/>
      <c r="F606" s="831"/>
      <c r="G606" s="832"/>
      <c r="H606" s="833"/>
      <c r="I606" s="834"/>
      <c r="J606" s="834"/>
      <c r="K606" s="50"/>
      <c r="L606" s="50"/>
    </row>
    <row r="607" spans="5:12" x14ac:dyDescent="0.2">
      <c r="E607" s="831"/>
      <c r="F607" s="831"/>
      <c r="G607" s="832"/>
      <c r="H607" s="833"/>
      <c r="I607" s="834"/>
      <c r="J607" s="834"/>
      <c r="K607" s="50"/>
      <c r="L607" s="50"/>
    </row>
    <row r="608" spans="5:12" x14ac:dyDescent="0.2">
      <c r="E608" s="831"/>
      <c r="F608" s="831"/>
      <c r="G608" s="832"/>
      <c r="H608" s="833"/>
      <c r="I608" s="834"/>
      <c r="J608" s="834"/>
      <c r="K608" s="50"/>
      <c r="L608" s="50"/>
    </row>
    <row r="609" spans="5:12" x14ac:dyDescent="0.2">
      <c r="E609" s="831"/>
      <c r="F609" s="831"/>
      <c r="G609" s="832"/>
      <c r="H609" s="833"/>
      <c r="I609" s="834"/>
      <c r="J609" s="834"/>
      <c r="K609" s="50"/>
      <c r="L609" s="50"/>
    </row>
    <row r="610" spans="5:12" x14ac:dyDescent="0.2">
      <c r="E610" s="831"/>
      <c r="F610" s="831"/>
      <c r="G610" s="832"/>
      <c r="H610" s="833"/>
      <c r="I610" s="834"/>
      <c r="J610" s="834"/>
      <c r="K610" s="50"/>
      <c r="L610" s="50"/>
    </row>
    <row r="611" spans="5:12" x14ac:dyDescent="0.2">
      <c r="E611" s="831"/>
      <c r="F611" s="831"/>
      <c r="G611" s="832"/>
      <c r="H611" s="833"/>
      <c r="I611" s="834"/>
      <c r="J611" s="834"/>
      <c r="K611" s="50"/>
      <c r="L611" s="50"/>
    </row>
    <row r="612" spans="5:12" x14ac:dyDescent="0.2">
      <c r="E612" s="831"/>
      <c r="F612" s="831"/>
      <c r="G612" s="832"/>
      <c r="H612" s="833"/>
      <c r="I612" s="834"/>
      <c r="J612" s="834"/>
      <c r="K612" s="50"/>
      <c r="L612" s="50"/>
    </row>
    <row r="613" spans="5:12" x14ac:dyDescent="0.2">
      <c r="E613" s="831"/>
      <c r="F613" s="831"/>
      <c r="G613" s="832"/>
      <c r="H613" s="833"/>
      <c r="I613" s="834"/>
      <c r="J613" s="834"/>
      <c r="K613" s="50"/>
      <c r="L613" s="50"/>
    </row>
    <row r="614" spans="5:12" x14ac:dyDescent="0.2">
      <c r="E614" s="831"/>
      <c r="F614" s="831"/>
      <c r="G614" s="832"/>
      <c r="H614" s="833"/>
      <c r="I614" s="834"/>
      <c r="J614" s="834"/>
      <c r="K614" s="50"/>
      <c r="L614" s="50"/>
    </row>
    <row r="615" spans="5:12" x14ac:dyDescent="0.2">
      <c r="E615" s="831"/>
      <c r="F615" s="831"/>
      <c r="G615" s="832"/>
      <c r="H615" s="833"/>
      <c r="I615" s="834"/>
      <c r="J615" s="834"/>
      <c r="K615" s="50"/>
      <c r="L615" s="50"/>
    </row>
    <row r="616" spans="5:12" x14ac:dyDescent="0.2">
      <c r="E616" s="831"/>
      <c r="F616" s="831"/>
      <c r="G616" s="832"/>
      <c r="H616" s="833"/>
      <c r="I616" s="834"/>
      <c r="J616" s="834"/>
      <c r="K616" s="50"/>
      <c r="L616" s="50"/>
    </row>
    <row r="617" spans="5:12" x14ac:dyDescent="0.2">
      <c r="E617" s="831"/>
      <c r="F617" s="831"/>
      <c r="G617" s="832"/>
      <c r="H617" s="833"/>
      <c r="I617" s="834"/>
      <c r="J617" s="834"/>
      <c r="K617" s="50"/>
      <c r="L617" s="50"/>
    </row>
    <row r="618" spans="5:12" x14ac:dyDescent="0.2">
      <c r="E618" s="831"/>
      <c r="F618" s="831"/>
      <c r="G618" s="832"/>
      <c r="H618" s="833"/>
      <c r="I618" s="834"/>
      <c r="J618" s="834"/>
      <c r="K618" s="50"/>
      <c r="L618" s="50"/>
    </row>
    <row r="619" spans="5:12" x14ac:dyDescent="0.2">
      <c r="E619" s="831"/>
      <c r="F619" s="831"/>
      <c r="G619" s="832"/>
      <c r="H619" s="833"/>
      <c r="I619" s="834"/>
      <c r="J619" s="834"/>
      <c r="K619" s="50"/>
      <c r="L619" s="50"/>
    </row>
    <row r="620" spans="5:12" x14ac:dyDescent="0.2">
      <c r="E620" s="831"/>
      <c r="F620" s="831"/>
      <c r="G620" s="832"/>
      <c r="H620" s="833"/>
      <c r="I620" s="834"/>
      <c r="J620" s="834"/>
      <c r="K620" s="50"/>
      <c r="L620" s="50"/>
    </row>
    <row r="621" spans="5:12" x14ac:dyDescent="0.2">
      <c r="E621" s="831"/>
      <c r="F621" s="831"/>
      <c r="G621" s="832"/>
      <c r="H621" s="833"/>
      <c r="I621" s="834"/>
      <c r="J621" s="834"/>
      <c r="K621" s="50"/>
      <c r="L621" s="50"/>
    </row>
    <row r="622" spans="5:12" x14ac:dyDescent="0.2">
      <c r="E622" s="831"/>
      <c r="F622" s="831"/>
      <c r="G622" s="832"/>
      <c r="H622" s="833"/>
      <c r="I622" s="834"/>
      <c r="J622" s="834"/>
      <c r="K622" s="50"/>
      <c r="L622" s="50"/>
    </row>
    <row r="623" spans="5:12" x14ac:dyDescent="0.2">
      <c r="E623" s="831"/>
      <c r="F623" s="831"/>
      <c r="G623" s="832"/>
      <c r="H623" s="833"/>
      <c r="I623" s="834"/>
      <c r="J623" s="834"/>
      <c r="K623" s="50"/>
      <c r="L623" s="50"/>
    </row>
    <row r="624" spans="5:12" x14ac:dyDescent="0.2">
      <c r="E624" s="831"/>
      <c r="F624" s="831"/>
      <c r="G624" s="832"/>
      <c r="H624" s="833"/>
      <c r="I624" s="834"/>
      <c r="J624" s="834"/>
      <c r="K624" s="50"/>
      <c r="L624" s="50"/>
    </row>
    <row r="625" spans="5:12" x14ac:dyDescent="0.2">
      <c r="E625" s="831"/>
      <c r="F625" s="831"/>
      <c r="G625" s="832"/>
      <c r="H625" s="833"/>
      <c r="I625" s="834"/>
      <c r="J625" s="834"/>
      <c r="K625" s="50"/>
      <c r="L625" s="50"/>
    </row>
    <row r="626" spans="5:12" x14ac:dyDescent="0.2">
      <c r="E626" s="831"/>
      <c r="F626" s="831"/>
      <c r="G626" s="832"/>
      <c r="H626" s="833"/>
      <c r="I626" s="834"/>
      <c r="J626" s="834"/>
      <c r="K626" s="50"/>
      <c r="L626" s="50"/>
    </row>
    <row r="627" spans="5:12" x14ac:dyDescent="0.2">
      <c r="E627" s="831"/>
      <c r="F627" s="831"/>
      <c r="G627" s="832"/>
      <c r="H627" s="833"/>
      <c r="I627" s="834"/>
      <c r="J627" s="834"/>
      <c r="K627" s="50"/>
      <c r="L627" s="50"/>
    </row>
    <row r="628" spans="5:12" x14ac:dyDescent="0.2">
      <c r="E628" s="831"/>
      <c r="F628" s="831"/>
      <c r="G628" s="832"/>
      <c r="H628" s="833"/>
      <c r="I628" s="834"/>
      <c r="J628" s="834"/>
      <c r="K628" s="50"/>
      <c r="L628" s="50"/>
    </row>
    <row r="629" spans="5:12" x14ac:dyDescent="0.2">
      <c r="E629" s="831"/>
      <c r="F629" s="831"/>
      <c r="G629" s="832"/>
      <c r="H629" s="833"/>
      <c r="I629" s="834"/>
      <c r="J629" s="834"/>
      <c r="K629" s="50"/>
      <c r="L629" s="50"/>
    </row>
    <row r="630" spans="5:12" x14ac:dyDescent="0.2">
      <c r="E630" s="831"/>
      <c r="F630" s="831"/>
      <c r="G630" s="832"/>
      <c r="H630" s="833"/>
      <c r="I630" s="834"/>
      <c r="J630" s="834"/>
      <c r="K630" s="50"/>
      <c r="L630" s="50"/>
    </row>
    <row r="631" spans="5:12" x14ac:dyDescent="0.2">
      <c r="E631" s="831"/>
      <c r="F631" s="831"/>
      <c r="G631" s="832"/>
      <c r="H631" s="833"/>
      <c r="I631" s="834"/>
      <c r="J631" s="834"/>
      <c r="K631" s="50"/>
      <c r="L631" s="50"/>
    </row>
    <row r="632" spans="5:12" x14ac:dyDescent="0.2">
      <c r="E632" s="831"/>
      <c r="F632" s="831"/>
      <c r="G632" s="832"/>
      <c r="H632" s="833"/>
      <c r="I632" s="834"/>
      <c r="J632" s="834"/>
      <c r="K632" s="50"/>
      <c r="L632" s="50"/>
    </row>
    <row r="633" spans="5:12" x14ac:dyDescent="0.2">
      <c r="E633" s="831"/>
      <c r="F633" s="831"/>
      <c r="G633" s="832"/>
      <c r="H633" s="833"/>
      <c r="I633" s="834"/>
      <c r="J633" s="834"/>
      <c r="K633" s="50"/>
      <c r="L633" s="50"/>
    </row>
    <row r="634" spans="5:12" x14ac:dyDescent="0.2">
      <c r="E634" s="831"/>
      <c r="F634" s="831"/>
      <c r="G634" s="832"/>
      <c r="H634" s="833"/>
      <c r="I634" s="834"/>
      <c r="J634" s="834"/>
      <c r="K634" s="50"/>
      <c r="L634" s="50"/>
    </row>
    <row r="635" spans="5:12" x14ac:dyDescent="0.2">
      <c r="E635" s="831"/>
      <c r="F635" s="831"/>
      <c r="G635" s="832"/>
      <c r="H635" s="833"/>
      <c r="I635" s="834"/>
      <c r="J635" s="834"/>
      <c r="K635" s="50"/>
      <c r="L635" s="50"/>
    </row>
    <row r="636" spans="5:12" x14ac:dyDescent="0.2">
      <c r="E636" s="831"/>
      <c r="F636" s="831"/>
      <c r="G636" s="832"/>
      <c r="H636" s="833"/>
      <c r="I636" s="834"/>
      <c r="J636" s="834"/>
      <c r="K636" s="50"/>
      <c r="L636" s="50"/>
    </row>
    <row r="637" spans="5:12" x14ac:dyDescent="0.2">
      <c r="E637" s="831"/>
      <c r="F637" s="831"/>
      <c r="G637" s="832"/>
      <c r="H637" s="833"/>
      <c r="I637" s="834"/>
      <c r="J637" s="834"/>
      <c r="K637" s="50"/>
      <c r="L637" s="50"/>
    </row>
    <row r="638" spans="5:12" x14ac:dyDescent="0.2">
      <c r="E638" s="831"/>
      <c r="F638" s="831"/>
      <c r="G638" s="832"/>
      <c r="H638" s="833"/>
      <c r="I638" s="834"/>
      <c r="J638" s="834"/>
      <c r="K638" s="50"/>
      <c r="L638" s="50"/>
    </row>
    <row r="639" spans="5:12" x14ac:dyDescent="0.2">
      <c r="E639" s="831"/>
      <c r="F639" s="831"/>
      <c r="G639" s="832"/>
      <c r="H639" s="833"/>
      <c r="I639" s="834"/>
      <c r="J639" s="834"/>
      <c r="K639" s="50"/>
      <c r="L639" s="50"/>
    </row>
    <row r="640" spans="5:12" x14ac:dyDescent="0.2">
      <c r="E640" s="831"/>
      <c r="F640" s="831"/>
      <c r="G640" s="832"/>
      <c r="H640" s="833"/>
      <c r="I640" s="834"/>
      <c r="J640" s="834"/>
      <c r="K640" s="50"/>
      <c r="L640" s="50"/>
    </row>
    <row r="641" spans="5:12" x14ac:dyDescent="0.2">
      <c r="E641" s="831"/>
      <c r="F641" s="831"/>
      <c r="G641" s="832"/>
      <c r="H641" s="833"/>
      <c r="I641" s="834"/>
      <c r="J641" s="834"/>
      <c r="K641" s="50"/>
      <c r="L641" s="50"/>
    </row>
    <row r="642" spans="5:12" x14ac:dyDescent="0.2">
      <c r="E642" s="831"/>
      <c r="F642" s="831"/>
      <c r="G642" s="832"/>
      <c r="H642" s="833"/>
      <c r="I642" s="834"/>
      <c r="J642" s="834"/>
      <c r="K642" s="50"/>
      <c r="L642" s="50"/>
    </row>
    <row r="643" spans="5:12" x14ac:dyDescent="0.2">
      <c r="E643" s="831"/>
      <c r="F643" s="831"/>
      <c r="G643" s="832"/>
      <c r="H643" s="833"/>
      <c r="I643" s="834"/>
      <c r="J643" s="834"/>
      <c r="K643" s="50"/>
      <c r="L643" s="50"/>
    </row>
    <row r="644" spans="5:12" x14ac:dyDescent="0.2">
      <c r="E644" s="831"/>
      <c r="F644" s="831"/>
      <c r="G644" s="832"/>
      <c r="H644" s="833"/>
      <c r="I644" s="834"/>
      <c r="J644" s="834"/>
      <c r="K644" s="50"/>
      <c r="L644" s="50"/>
    </row>
    <row r="645" spans="5:12" x14ac:dyDescent="0.2">
      <c r="E645" s="831"/>
      <c r="F645" s="831"/>
      <c r="G645" s="832"/>
      <c r="H645" s="833"/>
      <c r="I645" s="834"/>
      <c r="J645" s="834"/>
      <c r="K645" s="50"/>
      <c r="L645" s="50"/>
    </row>
    <row r="646" spans="5:12" x14ac:dyDescent="0.2">
      <c r="E646" s="831"/>
      <c r="F646" s="831"/>
      <c r="G646" s="832"/>
      <c r="H646" s="833"/>
      <c r="I646" s="834"/>
      <c r="J646" s="834"/>
      <c r="K646" s="50"/>
      <c r="L646" s="50"/>
    </row>
    <row r="647" spans="5:12" x14ac:dyDescent="0.2">
      <c r="E647" s="831"/>
      <c r="F647" s="831"/>
      <c r="G647" s="832"/>
      <c r="H647" s="833"/>
      <c r="I647" s="834"/>
      <c r="J647" s="834"/>
      <c r="K647" s="50"/>
      <c r="L647" s="50"/>
    </row>
    <row r="648" spans="5:12" x14ac:dyDescent="0.2">
      <c r="E648" s="831"/>
      <c r="F648" s="831"/>
      <c r="G648" s="832"/>
      <c r="H648" s="833"/>
      <c r="I648" s="834"/>
      <c r="J648" s="834"/>
      <c r="K648" s="50"/>
      <c r="L648" s="50"/>
    </row>
    <row r="649" spans="5:12" x14ac:dyDescent="0.2">
      <c r="E649" s="831"/>
      <c r="F649" s="831"/>
      <c r="G649" s="832"/>
      <c r="H649" s="833"/>
      <c r="I649" s="834"/>
      <c r="J649" s="834"/>
      <c r="K649" s="50"/>
      <c r="L649" s="50"/>
    </row>
    <row r="650" spans="5:12" x14ac:dyDescent="0.2">
      <c r="E650" s="831"/>
      <c r="F650" s="831"/>
      <c r="G650" s="832"/>
      <c r="H650" s="833"/>
      <c r="I650" s="834"/>
      <c r="J650" s="834"/>
      <c r="K650" s="50"/>
      <c r="L650" s="50"/>
    </row>
    <row r="651" spans="5:12" x14ac:dyDescent="0.2">
      <c r="E651" s="831"/>
      <c r="F651" s="831"/>
      <c r="G651" s="832"/>
      <c r="H651" s="833"/>
      <c r="I651" s="834"/>
      <c r="J651" s="834"/>
      <c r="K651" s="50"/>
      <c r="L651" s="50"/>
    </row>
    <row r="652" spans="5:12" x14ac:dyDescent="0.2">
      <c r="E652" s="831"/>
      <c r="F652" s="831"/>
      <c r="G652" s="832"/>
      <c r="H652" s="833"/>
      <c r="I652" s="834"/>
      <c r="J652" s="834"/>
      <c r="K652" s="50"/>
      <c r="L652" s="50"/>
    </row>
    <row r="653" spans="5:12" x14ac:dyDescent="0.2">
      <c r="E653" s="831"/>
      <c r="F653" s="831"/>
      <c r="G653" s="832"/>
      <c r="H653" s="833"/>
      <c r="I653" s="834"/>
      <c r="J653" s="834"/>
      <c r="K653" s="50"/>
      <c r="L653" s="50"/>
    </row>
    <row r="654" spans="5:12" x14ac:dyDescent="0.2">
      <c r="E654" s="831"/>
      <c r="F654" s="831"/>
      <c r="G654" s="832"/>
      <c r="H654" s="833"/>
      <c r="I654" s="834"/>
      <c r="J654" s="834"/>
      <c r="K654" s="50"/>
      <c r="L654" s="50"/>
    </row>
    <row r="655" spans="5:12" x14ac:dyDescent="0.2">
      <c r="E655" s="831"/>
      <c r="F655" s="831"/>
      <c r="G655" s="832"/>
      <c r="H655" s="833"/>
      <c r="I655" s="834"/>
      <c r="J655" s="834"/>
      <c r="K655" s="50"/>
      <c r="L655" s="50"/>
    </row>
    <row r="656" spans="5:12" x14ac:dyDescent="0.2">
      <c r="E656" s="831"/>
      <c r="F656" s="831"/>
      <c r="G656" s="832"/>
      <c r="H656" s="833"/>
      <c r="I656" s="834"/>
      <c r="J656" s="834"/>
      <c r="K656" s="50"/>
      <c r="L656" s="50"/>
    </row>
    <row r="657" spans="5:12" x14ac:dyDescent="0.2">
      <c r="E657" s="831"/>
      <c r="F657" s="831"/>
      <c r="G657" s="832"/>
      <c r="H657" s="833"/>
      <c r="I657" s="834"/>
      <c r="J657" s="834"/>
      <c r="K657" s="50"/>
      <c r="L657" s="50"/>
    </row>
    <row r="658" spans="5:12" x14ac:dyDescent="0.2">
      <c r="E658" s="831"/>
      <c r="F658" s="831"/>
      <c r="G658" s="832"/>
      <c r="H658" s="833"/>
      <c r="I658" s="834"/>
      <c r="J658" s="834"/>
      <c r="K658" s="50"/>
      <c r="L658" s="50"/>
    </row>
    <row r="659" spans="5:12" x14ac:dyDescent="0.2">
      <c r="E659" s="831"/>
      <c r="F659" s="831"/>
      <c r="G659" s="832"/>
      <c r="H659" s="833"/>
      <c r="I659" s="834"/>
      <c r="J659" s="834"/>
      <c r="K659" s="50"/>
      <c r="L659" s="50"/>
    </row>
    <row r="660" spans="5:12" x14ac:dyDescent="0.2">
      <c r="E660" s="831"/>
      <c r="F660" s="831"/>
      <c r="G660" s="832"/>
      <c r="H660" s="833"/>
      <c r="I660" s="834"/>
      <c r="J660" s="834"/>
      <c r="K660" s="50"/>
      <c r="L660" s="50"/>
    </row>
    <row r="661" spans="5:12" x14ac:dyDescent="0.2">
      <c r="E661" s="831"/>
      <c r="F661" s="831"/>
      <c r="G661" s="832"/>
      <c r="H661" s="833"/>
      <c r="I661" s="834"/>
      <c r="J661" s="834"/>
      <c r="K661" s="50"/>
      <c r="L661" s="50"/>
    </row>
    <row r="662" spans="5:12" x14ac:dyDescent="0.2">
      <c r="E662" s="831"/>
      <c r="F662" s="831"/>
      <c r="G662" s="832"/>
      <c r="H662" s="833"/>
      <c r="I662" s="834"/>
      <c r="J662" s="834"/>
      <c r="K662" s="50"/>
      <c r="L662" s="50"/>
    </row>
    <row r="663" spans="5:12" x14ac:dyDescent="0.2">
      <c r="E663" s="831"/>
      <c r="F663" s="831"/>
      <c r="G663" s="832"/>
      <c r="H663" s="833"/>
      <c r="I663" s="834"/>
      <c r="J663" s="834"/>
      <c r="K663" s="50"/>
      <c r="L663" s="50"/>
    </row>
    <row r="664" spans="5:12" x14ac:dyDescent="0.2">
      <c r="E664" s="831"/>
      <c r="F664" s="831"/>
      <c r="G664" s="832"/>
      <c r="H664" s="833"/>
      <c r="I664" s="834"/>
      <c r="J664" s="834"/>
      <c r="K664" s="50"/>
      <c r="L664" s="50"/>
    </row>
    <row r="665" spans="5:12" x14ac:dyDescent="0.2">
      <c r="E665" s="831"/>
      <c r="F665" s="831"/>
      <c r="G665" s="832"/>
      <c r="H665" s="833"/>
      <c r="I665" s="834"/>
      <c r="J665" s="834"/>
      <c r="K665" s="50"/>
      <c r="L665" s="50"/>
    </row>
    <row r="666" spans="5:12" x14ac:dyDescent="0.2">
      <c r="E666" s="831"/>
      <c r="F666" s="831"/>
      <c r="G666" s="832"/>
      <c r="H666" s="833"/>
      <c r="I666" s="834"/>
      <c r="J666" s="834"/>
      <c r="K666" s="50"/>
      <c r="L666" s="50"/>
    </row>
    <row r="667" spans="5:12" x14ac:dyDescent="0.2">
      <c r="E667" s="831"/>
      <c r="F667" s="831"/>
      <c r="G667" s="832"/>
      <c r="H667" s="833"/>
      <c r="I667" s="834"/>
      <c r="J667" s="834"/>
      <c r="K667" s="50"/>
      <c r="L667" s="50"/>
    </row>
    <row r="668" spans="5:12" x14ac:dyDescent="0.2">
      <c r="E668" s="831"/>
      <c r="F668" s="831"/>
      <c r="G668" s="832"/>
      <c r="H668" s="833"/>
      <c r="I668" s="834"/>
      <c r="J668" s="834"/>
      <c r="K668" s="50"/>
      <c r="L668" s="50"/>
    </row>
    <row r="669" spans="5:12" x14ac:dyDescent="0.2">
      <c r="E669" s="831"/>
      <c r="F669" s="831"/>
      <c r="G669" s="832"/>
      <c r="H669" s="833"/>
      <c r="I669" s="834"/>
      <c r="J669" s="834"/>
      <c r="K669" s="50"/>
      <c r="L669" s="50"/>
    </row>
    <row r="670" spans="5:12" x14ac:dyDescent="0.2">
      <c r="E670" s="831"/>
      <c r="F670" s="831"/>
      <c r="G670" s="832"/>
      <c r="H670" s="833"/>
      <c r="I670" s="834"/>
      <c r="J670" s="834"/>
      <c r="K670" s="50"/>
      <c r="L670" s="50"/>
    </row>
    <row r="671" spans="5:12" x14ac:dyDescent="0.2">
      <c r="E671" s="831"/>
      <c r="F671" s="831"/>
      <c r="G671" s="832"/>
      <c r="H671" s="833"/>
      <c r="I671" s="834"/>
      <c r="J671" s="834"/>
      <c r="K671" s="50"/>
      <c r="L671" s="50"/>
    </row>
    <row r="672" spans="5:12" x14ac:dyDescent="0.2">
      <c r="E672" s="831"/>
      <c r="F672" s="831"/>
      <c r="G672" s="832"/>
      <c r="H672" s="833"/>
      <c r="I672" s="834"/>
      <c r="J672" s="834"/>
      <c r="K672" s="50"/>
      <c r="L672" s="50"/>
    </row>
    <row r="673" spans="5:12" x14ac:dyDescent="0.2">
      <c r="E673" s="831"/>
      <c r="F673" s="831"/>
      <c r="G673" s="832"/>
      <c r="H673" s="833"/>
      <c r="I673" s="834"/>
      <c r="J673" s="834"/>
      <c r="K673" s="50"/>
      <c r="L673" s="50"/>
    </row>
    <row r="674" spans="5:12" x14ac:dyDescent="0.2">
      <c r="E674" s="831"/>
      <c r="F674" s="831"/>
      <c r="G674" s="832"/>
      <c r="H674" s="833"/>
      <c r="I674" s="834"/>
      <c r="J674" s="834"/>
      <c r="K674" s="50"/>
      <c r="L674" s="50"/>
    </row>
    <row r="675" spans="5:12" x14ac:dyDescent="0.2">
      <c r="E675" s="831"/>
      <c r="F675" s="831"/>
      <c r="G675" s="832"/>
      <c r="H675" s="833"/>
      <c r="I675" s="834"/>
      <c r="J675" s="834"/>
      <c r="K675" s="50"/>
      <c r="L675" s="50"/>
    </row>
    <row r="676" spans="5:12" x14ac:dyDescent="0.2">
      <c r="E676" s="831"/>
      <c r="F676" s="831"/>
      <c r="G676" s="832"/>
      <c r="H676" s="833"/>
      <c r="I676" s="834"/>
      <c r="J676" s="834"/>
      <c r="K676" s="50"/>
      <c r="L676" s="50"/>
    </row>
    <row r="677" spans="5:12" x14ac:dyDescent="0.2">
      <c r="E677" s="831"/>
      <c r="F677" s="831"/>
      <c r="G677" s="832"/>
      <c r="H677" s="833"/>
      <c r="I677" s="834"/>
      <c r="J677" s="834"/>
      <c r="K677" s="50"/>
      <c r="L677" s="50"/>
    </row>
    <row r="678" spans="5:12" x14ac:dyDescent="0.2">
      <c r="E678" s="831"/>
      <c r="F678" s="831"/>
      <c r="G678" s="832"/>
      <c r="H678" s="833"/>
      <c r="I678" s="834"/>
      <c r="J678" s="834"/>
      <c r="K678" s="50"/>
      <c r="L678" s="50"/>
    </row>
    <row r="679" spans="5:12" x14ac:dyDescent="0.2">
      <c r="E679" s="831"/>
      <c r="F679" s="831"/>
      <c r="G679" s="832"/>
      <c r="H679" s="833"/>
      <c r="I679" s="834"/>
      <c r="J679" s="834"/>
      <c r="K679" s="50"/>
      <c r="L679" s="50"/>
    </row>
    <row r="680" spans="5:12" x14ac:dyDescent="0.2">
      <c r="E680" s="831"/>
      <c r="F680" s="831"/>
      <c r="G680" s="832"/>
      <c r="H680" s="833"/>
      <c r="I680" s="834"/>
      <c r="J680" s="834"/>
      <c r="K680" s="50"/>
      <c r="L680" s="50"/>
    </row>
    <row r="681" spans="5:12" x14ac:dyDescent="0.2">
      <c r="E681" s="831"/>
      <c r="F681" s="831"/>
      <c r="G681" s="832"/>
      <c r="H681" s="833"/>
      <c r="I681" s="834"/>
      <c r="J681" s="834"/>
      <c r="K681" s="50"/>
      <c r="L681" s="50"/>
    </row>
    <row r="682" spans="5:12" x14ac:dyDescent="0.2">
      <c r="E682" s="831"/>
      <c r="F682" s="831"/>
      <c r="G682" s="832"/>
      <c r="H682" s="833"/>
      <c r="I682" s="834"/>
      <c r="J682" s="834"/>
      <c r="K682" s="50"/>
      <c r="L682" s="50"/>
    </row>
    <row r="683" spans="5:12" x14ac:dyDescent="0.2">
      <c r="E683" s="831"/>
      <c r="F683" s="831"/>
      <c r="G683" s="832"/>
      <c r="H683" s="833"/>
      <c r="I683" s="834"/>
      <c r="J683" s="834"/>
      <c r="K683" s="50"/>
      <c r="L683" s="50"/>
    </row>
    <row r="684" spans="5:12" x14ac:dyDescent="0.2">
      <c r="E684" s="831"/>
      <c r="F684" s="831"/>
      <c r="G684" s="832"/>
      <c r="H684" s="833"/>
      <c r="I684" s="834"/>
      <c r="J684" s="834"/>
      <c r="K684" s="50"/>
      <c r="L684" s="50"/>
    </row>
    <row r="685" spans="5:12" x14ac:dyDescent="0.2">
      <c r="E685" s="831"/>
      <c r="F685" s="831"/>
      <c r="G685" s="832"/>
      <c r="H685" s="833"/>
      <c r="I685" s="834"/>
      <c r="J685" s="834"/>
      <c r="K685" s="50"/>
      <c r="L685" s="50"/>
    </row>
    <row r="686" spans="5:12" x14ac:dyDescent="0.2">
      <c r="E686" s="831"/>
      <c r="F686" s="831"/>
      <c r="G686" s="832"/>
      <c r="H686" s="833"/>
      <c r="I686" s="834"/>
      <c r="J686" s="834"/>
      <c r="K686" s="50"/>
      <c r="L686" s="50"/>
    </row>
    <row r="687" spans="5:12" x14ac:dyDescent="0.2">
      <c r="E687" s="831"/>
      <c r="F687" s="831"/>
      <c r="G687" s="832"/>
      <c r="H687" s="833"/>
      <c r="I687" s="834"/>
      <c r="J687" s="834"/>
      <c r="K687" s="50"/>
      <c r="L687" s="50"/>
    </row>
    <row r="688" spans="5:12" x14ac:dyDescent="0.2">
      <c r="E688" s="831"/>
      <c r="F688" s="831"/>
      <c r="G688" s="832"/>
      <c r="H688" s="833"/>
      <c r="I688" s="834"/>
      <c r="J688" s="834"/>
      <c r="K688" s="50"/>
      <c r="L688" s="50"/>
    </row>
    <row r="689" spans="5:12" x14ac:dyDescent="0.2">
      <c r="E689" s="831"/>
      <c r="F689" s="831"/>
      <c r="G689" s="832"/>
      <c r="H689" s="833"/>
      <c r="I689" s="834"/>
      <c r="J689" s="834"/>
      <c r="K689" s="50"/>
      <c r="L689" s="50"/>
    </row>
    <row r="690" spans="5:12" x14ac:dyDescent="0.2">
      <c r="E690" s="831"/>
      <c r="F690" s="831"/>
      <c r="G690" s="832"/>
      <c r="H690" s="833"/>
      <c r="I690" s="834"/>
      <c r="J690" s="834"/>
      <c r="K690" s="50"/>
      <c r="L690" s="50"/>
    </row>
    <row r="691" spans="5:12" x14ac:dyDescent="0.2">
      <c r="E691" s="831"/>
      <c r="F691" s="831"/>
      <c r="G691" s="832"/>
      <c r="H691" s="833"/>
      <c r="I691" s="834"/>
      <c r="J691" s="834"/>
      <c r="K691" s="50"/>
      <c r="L691" s="50"/>
    </row>
    <row r="692" spans="5:12" x14ac:dyDescent="0.2">
      <c r="E692" s="831"/>
      <c r="F692" s="831"/>
      <c r="G692" s="832"/>
      <c r="H692" s="833"/>
      <c r="I692" s="834"/>
      <c r="J692" s="834"/>
      <c r="K692" s="50"/>
      <c r="L692" s="50"/>
    </row>
    <row r="693" spans="5:12" x14ac:dyDescent="0.2">
      <c r="E693" s="831"/>
      <c r="F693" s="831"/>
      <c r="G693" s="832"/>
      <c r="H693" s="833"/>
      <c r="I693" s="834"/>
      <c r="J693" s="834"/>
      <c r="K693" s="50"/>
      <c r="L693" s="50"/>
    </row>
    <row r="694" spans="5:12" x14ac:dyDescent="0.2">
      <c r="E694" s="831"/>
      <c r="F694" s="831"/>
      <c r="G694" s="832"/>
      <c r="H694" s="833"/>
      <c r="I694" s="834"/>
      <c r="J694" s="834"/>
      <c r="K694" s="50"/>
      <c r="L694" s="50"/>
    </row>
    <row r="695" spans="5:12" x14ac:dyDescent="0.2">
      <c r="E695" s="831"/>
      <c r="F695" s="831"/>
      <c r="G695" s="832"/>
      <c r="H695" s="833"/>
      <c r="I695" s="834"/>
      <c r="J695" s="834"/>
      <c r="K695" s="50"/>
      <c r="L695" s="50"/>
    </row>
    <row r="696" spans="5:12" x14ac:dyDescent="0.2">
      <c r="E696" s="831"/>
      <c r="F696" s="831"/>
      <c r="G696" s="832"/>
      <c r="H696" s="833"/>
      <c r="I696" s="834"/>
      <c r="J696" s="834"/>
      <c r="K696" s="50"/>
      <c r="L696" s="50"/>
    </row>
    <row r="697" spans="5:12" x14ac:dyDescent="0.2">
      <c r="E697" s="831"/>
      <c r="F697" s="831"/>
      <c r="G697" s="832"/>
      <c r="H697" s="833"/>
      <c r="I697" s="834"/>
      <c r="J697" s="834"/>
      <c r="K697" s="50"/>
      <c r="L697" s="50"/>
    </row>
    <row r="698" spans="5:12" x14ac:dyDescent="0.2">
      <c r="E698" s="831"/>
      <c r="F698" s="831"/>
      <c r="G698" s="832"/>
      <c r="H698" s="833"/>
      <c r="I698" s="834"/>
      <c r="J698" s="834"/>
      <c r="K698" s="50"/>
      <c r="L698" s="50"/>
    </row>
    <row r="699" spans="5:12" x14ac:dyDescent="0.2">
      <c r="E699" s="831"/>
      <c r="F699" s="831"/>
      <c r="G699" s="832"/>
      <c r="H699" s="833"/>
      <c r="I699" s="834"/>
      <c r="J699" s="834"/>
      <c r="K699" s="50"/>
      <c r="L699" s="50"/>
    </row>
    <row r="700" spans="5:12" x14ac:dyDescent="0.2">
      <c r="E700" s="831"/>
      <c r="F700" s="831"/>
      <c r="G700" s="832"/>
      <c r="H700" s="833"/>
      <c r="I700" s="834"/>
      <c r="J700" s="834"/>
      <c r="K700" s="50"/>
      <c r="L700" s="50"/>
    </row>
    <row r="701" spans="5:12" x14ac:dyDescent="0.2">
      <c r="E701" s="831"/>
      <c r="F701" s="831"/>
      <c r="G701" s="832"/>
      <c r="H701" s="833"/>
      <c r="I701" s="834"/>
      <c r="J701" s="834"/>
      <c r="K701" s="50"/>
      <c r="L701" s="50"/>
    </row>
    <row r="702" spans="5:12" x14ac:dyDescent="0.2">
      <c r="E702" s="831"/>
      <c r="F702" s="831"/>
      <c r="G702" s="832"/>
      <c r="H702" s="833"/>
      <c r="I702" s="834"/>
      <c r="J702" s="834"/>
      <c r="K702" s="50"/>
      <c r="L702" s="50"/>
    </row>
    <row r="703" spans="5:12" x14ac:dyDescent="0.2">
      <c r="E703" s="831"/>
      <c r="F703" s="831"/>
      <c r="G703" s="832"/>
      <c r="H703" s="833"/>
      <c r="I703" s="834"/>
      <c r="J703" s="834"/>
      <c r="K703" s="50"/>
      <c r="L703" s="50"/>
    </row>
    <row r="704" spans="5:12" x14ac:dyDescent="0.2">
      <c r="E704" s="831"/>
      <c r="F704" s="831"/>
      <c r="G704" s="832"/>
      <c r="H704" s="833"/>
      <c r="I704" s="834"/>
      <c r="J704" s="834"/>
      <c r="K704" s="50"/>
      <c r="L704" s="50"/>
    </row>
    <row r="705" spans="5:12" x14ac:dyDescent="0.2">
      <c r="E705" s="831"/>
      <c r="F705" s="831"/>
      <c r="G705" s="832"/>
      <c r="H705" s="833"/>
      <c r="I705" s="834"/>
      <c r="J705" s="834"/>
      <c r="K705" s="50"/>
      <c r="L705" s="50"/>
    </row>
    <row r="706" spans="5:12" x14ac:dyDescent="0.2">
      <c r="E706" s="831"/>
      <c r="F706" s="831"/>
      <c r="G706" s="832"/>
      <c r="H706" s="833"/>
      <c r="I706" s="834"/>
      <c r="J706" s="834"/>
      <c r="K706" s="50"/>
      <c r="L706" s="50"/>
    </row>
    <row r="707" spans="5:12" x14ac:dyDescent="0.2">
      <c r="E707" s="831"/>
      <c r="F707" s="831"/>
      <c r="G707" s="832"/>
      <c r="H707" s="833"/>
      <c r="I707" s="834"/>
      <c r="J707" s="834"/>
      <c r="K707" s="50"/>
      <c r="L707" s="50"/>
    </row>
    <row r="708" spans="5:12" x14ac:dyDescent="0.2">
      <c r="E708" s="831"/>
      <c r="F708" s="831"/>
      <c r="G708" s="832"/>
      <c r="H708" s="833"/>
      <c r="I708" s="834"/>
      <c r="J708" s="834"/>
      <c r="K708" s="50"/>
      <c r="L708" s="50"/>
    </row>
    <row r="709" spans="5:12" x14ac:dyDescent="0.2">
      <c r="E709" s="831"/>
      <c r="F709" s="831"/>
      <c r="G709" s="832"/>
      <c r="H709" s="833"/>
      <c r="I709" s="834"/>
      <c r="J709" s="834"/>
      <c r="K709" s="50"/>
      <c r="L709" s="50"/>
    </row>
    <row r="710" spans="5:12" x14ac:dyDescent="0.2">
      <c r="E710" s="831"/>
      <c r="F710" s="831"/>
      <c r="G710" s="832"/>
      <c r="H710" s="833"/>
      <c r="I710" s="834"/>
      <c r="J710" s="834"/>
      <c r="K710" s="50"/>
      <c r="L710" s="50"/>
    </row>
    <row r="711" spans="5:12" x14ac:dyDescent="0.2">
      <c r="E711" s="831"/>
      <c r="F711" s="831"/>
      <c r="G711" s="832"/>
      <c r="H711" s="833"/>
      <c r="I711" s="834"/>
      <c r="J711" s="834"/>
      <c r="K711" s="50"/>
      <c r="L711" s="50"/>
    </row>
    <row r="712" spans="5:12" x14ac:dyDescent="0.2">
      <c r="E712" s="831"/>
      <c r="F712" s="831"/>
      <c r="G712" s="832"/>
      <c r="H712" s="833"/>
      <c r="I712" s="834"/>
      <c r="J712" s="834"/>
      <c r="K712" s="50"/>
      <c r="L712" s="50"/>
    </row>
    <row r="713" spans="5:12" x14ac:dyDescent="0.2">
      <c r="E713" s="831"/>
      <c r="F713" s="831"/>
      <c r="G713" s="832"/>
      <c r="H713" s="833"/>
      <c r="I713" s="834"/>
      <c r="J713" s="834"/>
      <c r="K713" s="50"/>
      <c r="L713" s="50"/>
    </row>
    <row r="714" spans="5:12" x14ac:dyDescent="0.2">
      <c r="E714" s="831"/>
      <c r="F714" s="831"/>
      <c r="G714" s="832"/>
      <c r="H714" s="833"/>
      <c r="I714" s="834"/>
      <c r="J714" s="834"/>
      <c r="K714" s="50"/>
      <c r="L714" s="50"/>
    </row>
    <row r="715" spans="5:12" x14ac:dyDescent="0.2">
      <c r="E715" s="831"/>
      <c r="F715" s="831"/>
      <c r="G715" s="832"/>
      <c r="H715" s="833"/>
      <c r="I715" s="834"/>
      <c r="J715" s="834"/>
      <c r="K715" s="50"/>
      <c r="L715" s="50"/>
    </row>
    <row r="716" spans="5:12" x14ac:dyDescent="0.2">
      <c r="E716" s="831"/>
      <c r="F716" s="831"/>
      <c r="G716" s="832"/>
      <c r="H716" s="833"/>
      <c r="I716" s="834"/>
      <c r="J716" s="834"/>
      <c r="K716" s="50"/>
      <c r="L716" s="50"/>
    </row>
    <row r="717" spans="5:12" x14ac:dyDescent="0.2">
      <c r="E717" s="831"/>
      <c r="F717" s="831"/>
      <c r="G717" s="832"/>
      <c r="H717" s="833"/>
      <c r="I717" s="834"/>
      <c r="J717" s="834"/>
      <c r="K717" s="50"/>
      <c r="L717" s="50"/>
    </row>
    <row r="718" spans="5:12" x14ac:dyDescent="0.2">
      <c r="E718" s="831"/>
      <c r="F718" s="831"/>
      <c r="G718" s="832"/>
      <c r="H718" s="833"/>
      <c r="I718" s="834"/>
      <c r="J718" s="834"/>
      <c r="K718" s="50"/>
      <c r="L718" s="50"/>
    </row>
    <row r="719" spans="5:12" x14ac:dyDescent="0.2">
      <c r="E719" s="831"/>
      <c r="F719" s="831"/>
      <c r="G719" s="832"/>
      <c r="H719" s="833"/>
      <c r="I719" s="834"/>
      <c r="J719" s="834"/>
      <c r="K719" s="50"/>
      <c r="L719" s="50"/>
    </row>
    <row r="720" spans="5:12" x14ac:dyDescent="0.2">
      <c r="E720" s="831"/>
      <c r="F720" s="831"/>
      <c r="G720" s="832"/>
      <c r="H720" s="833"/>
      <c r="I720" s="834"/>
      <c r="J720" s="834"/>
      <c r="K720" s="50"/>
      <c r="L720" s="50"/>
    </row>
    <row r="721" spans="5:12" x14ac:dyDescent="0.2">
      <c r="E721" s="831"/>
      <c r="F721" s="831"/>
      <c r="G721" s="832"/>
      <c r="H721" s="833"/>
      <c r="I721" s="834"/>
      <c r="J721" s="834"/>
      <c r="K721" s="50"/>
      <c r="L721" s="50"/>
    </row>
    <row r="722" spans="5:12" x14ac:dyDescent="0.2">
      <c r="E722" s="831"/>
      <c r="F722" s="831"/>
      <c r="G722" s="832"/>
      <c r="H722" s="833"/>
      <c r="I722" s="834"/>
      <c r="J722" s="834"/>
      <c r="K722" s="50"/>
      <c r="L722" s="50"/>
    </row>
    <row r="723" spans="5:12" x14ac:dyDescent="0.2">
      <c r="E723" s="831"/>
      <c r="F723" s="831"/>
      <c r="G723" s="832"/>
      <c r="H723" s="833"/>
      <c r="I723" s="834"/>
      <c r="J723" s="834"/>
      <c r="K723" s="50"/>
      <c r="L723" s="50"/>
    </row>
    <row r="724" spans="5:12" x14ac:dyDescent="0.2">
      <c r="E724" s="831"/>
      <c r="F724" s="831"/>
      <c r="G724" s="832"/>
      <c r="H724" s="833"/>
      <c r="I724" s="834"/>
      <c r="J724" s="834"/>
      <c r="K724" s="50"/>
      <c r="L724" s="50"/>
    </row>
    <row r="725" spans="5:12" x14ac:dyDescent="0.2">
      <c r="E725" s="831"/>
      <c r="F725" s="831"/>
      <c r="G725" s="832"/>
      <c r="H725" s="833"/>
      <c r="I725" s="834"/>
      <c r="J725" s="834"/>
      <c r="K725" s="50"/>
      <c r="L725" s="50"/>
    </row>
    <row r="726" spans="5:12" x14ac:dyDescent="0.2">
      <c r="E726" s="831"/>
      <c r="F726" s="831"/>
      <c r="G726" s="832"/>
      <c r="H726" s="833"/>
      <c r="I726" s="834"/>
      <c r="J726" s="834"/>
      <c r="K726" s="50"/>
      <c r="L726" s="50"/>
    </row>
    <row r="727" spans="5:12" x14ac:dyDescent="0.2">
      <c r="E727" s="831"/>
      <c r="F727" s="831"/>
      <c r="G727" s="832"/>
      <c r="H727" s="833"/>
      <c r="I727" s="834"/>
      <c r="J727" s="834"/>
      <c r="K727" s="50"/>
      <c r="L727" s="50"/>
    </row>
    <row r="728" spans="5:12" x14ac:dyDescent="0.2">
      <c r="E728" s="831"/>
      <c r="F728" s="831"/>
      <c r="G728" s="832"/>
      <c r="H728" s="833"/>
      <c r="I728" s="834"/>
      <c r="J728" s="834"/>
      <c r="K728" s="50"/>
      <c r="L728" s="50"/>
    </row>
    <row r="729" spans="5:12" x14ac:dyDescent="0.2">
      <c r="E729" s="831"/>
      <c r="F729" s="831"/>
      <c r="G729" s="832"/>
      <c r="H729" s="833"/>
      <c r="I729" s="834"/>
      <c r="J729" s="834"/>
      <c r="K729" s="50"/>
      <c r="L729" s="50"/>
    </row>
    <row r="730" spans="5:12" x14ac:dyDescent="0.2">
      <c r="E730" s="831"/>
      <c r="F730" s="831"/>
      <c r="G730" s="832"/>
      <c r="H730" s="833"/>
      <c r="I730" s="834"/>
      <c r="J730" s="834"/>
      <c r="K730" s="50"/>
      <c r="L730" s="50"/>
    </row>
    <row r="731" spans="5:12" x14ac:dyDescent="0.2">
      <c r="E731" s="831"/>
      <c r="F731" s="831"/>
      <c r="G731" s="832"/>
      <c r="H731" s="833"/>
      <c r="I731" s="834"/>
      <c r="J731" s="834"/>
      <c r="K731" s="50"/>
      <c r="L731" s="50"/>
    </row>
    <row r="732" spans="5:12" x14ac:dyDescent="0.2">
      <c r="E732" s="831"/>
      <c r="F732" s="831"/>
      <c r="G732" s="832"/>
      <c r="H732" s="833"/>
      <c r="I732" s="834"/>
      <c r="J732" s="834"/>
      <c r="K732" s="50"/>
      <c r="L732" s="50"/>
    </row>
    <row r="733" spans="5:12" x14ac:dyDescent="0.2">
      <c r="E733" s="831"/>
      <c r="F733" s="831"/>
      <c r="G733" s="832"/>
      <c r="H733" s="833"/>
      <c r="I733" s="834"/>
      <c r="J733" s="834"/>
      <c r="K733" s="50"/>
      <c r="L733" s="50"/>
    </row>
    <row r="734" spans="5:12" x14ac:dyDescent="0.2">
      <c r="E734" s="831"/>
      <c r="F734" s="831"/>
      <c r="G734" s="832"/>
      <c r="H734" s="833"/>
      <c r="I734" s="834"/>
      <c r="J734" s="834"/>
      <c r="K734" s="50"/>
      <c r="L734" s="50"/>
    </row>
    <row r="735" spans="5:12" x14ac:dyDescent="0.2">
      <c r="E735" s="831"/>
      <c r="F735" s="831"/>
      <c r="G735" s="832"/>
      <c r="H735" s="833"/>
      <c r="I735" s="834"/>
      <c r="J735" s="834"/>
      <c r="K735" s="50"/>
      <c r="L735" s="50"/>
    </row>
    <row r="736" spans="5:12" x14ac:dyDescent="0.2">
      <c r="E736" s="831"/>
      <c r="F736" s="831"/>
      <c r="G736" s="832"/>
      <c r="H736" s="833"/>
      <c r="I736" s="834"/>
      <c r="J736" s="834"/>
      <c r="K736" s="50"/>
      <c r="L736" s="50"/>
    </row>
    <row r="737" spans="5:12" x14ac:dyDescent="0.2">
      <c r="E737" s="831"/>
      <c r="F737" s="831"/>
      <c r="G737" s="832"/>
      <c r="H737" s="833"/>
      <c r="I737" s="834"/>
      <c r="J737" s="834"/>
      <c r="K737" s="50"/>
      <c r="L737" s="50"/>
    </row>
    <row r="738" spans="5:12" x14ac:dyDescent="0.2">
      <c r="E738" s="831"/>
      <c r="F738" s="831"/>
      <c r="G738" s="832"/>
      <c r="H738" s="833"/>
      <c r="I738" s="834"/>
      <c r="J738" s="834"/>
      <c r="K738" s="50"/>
      <c r="L738" s="50"/>
    </row>
    <row r="739" spans="5:12" x14ac:dyDescent="0.2">
      <c r="E739" s="831"/>
      <c r="F739" s="831"/>
      <c r="G739" s="832"/>
      <c r="H739" s="833"/>
      <c r="I739" s="834"/>
      <c r="J739" s="834"/>
      <c r="K739" s="50"/>
      <c r="L739" s="50"/>
    </row>
    <row r="740" spans="5:12" x14ac:dyDescent="0.2">
      <c r="E740" s="831"/>
      <c r="F740" s="831"/>
      <c r="G740" s="832"/>
      <c r="H740" s="833"/>
      <c r="I740" s="834"/>
      <c r="J740" s="834"/>
      <c r="K740" s="50"/>
      <c r="L740" s="50"/>
    </row>
    <row r="741" spans="5:12" x14ac:dyDescent="0.2">
      <c r="E741" s="831"/>
      <c r="F741" s="831"/>
      <c r="G741" s="832"/>
      <c r="H741" s="833"/>
      <c r="I741" s="834"/>
      <c r="J741" s="834"/>
      <c r="K741" s="50"/>
      <c r="L741" s="50"/>
    </row>
    <row r="742" spans="5:12" x14ac:dyDescent="0.2">
      <c r="E742" s="831"/>
      <c r="F742" s="831"/>
      <c r="G742" s="832"/>
      <c r="H742" s="833"/>
      <c r="I742" s="834"/>
      <c r="J742" s="834"/>
      <c r="K742" s="50"/>
      <c r="L742" s="50"/>
    </row>
    <row r="743" spans="5:12" x14ac:dyDescent="0.2">
      <c r="E743" s="831"/>
      <c r="F743" s="831"/>
      <c r="G743" s="832"/>
      <c r="H743" s="833"/>
      <c r="I743" s="834"/>
      <c r="J743" s="834"/>
      <c r="K743" s="50"/>
      <c r="L743" s="50"/>
    </row>
    <row r="744" spans="5:12" x14ac:dyDescent="0.2">
      <c r="E744" s="831"/>
      <c r="F744" s="831"/>
      <c r="G744" s="832"/>
      <c r="H744" s="833"/>
      <c r="I744" s="834"/>
      <c r="J744" s="834"/>
      <c r="K744" s="50"/>
      <c r="L744" s="50"/>
    </row>
    <row r="745" spans="5:12" x14ac:dyDescent="0.2">
      <c r="E745" s="831"/>
      <c r="F745" s="831"/>
      <c r="G745" s="832"/>
      <c r="H745" s="833"/>
      <c r="I745" s="834"/>
      <c r="J745" s="834"/>
      <c r="K745" s="50"/>
      <c r="L745" s="50"/>
    </row>
    <row r="746" spans="5:12" x14ac:dyDescent="0.2">
      <c r="E746" s="831"/>
      <c r="F746" s="831"/>
      <c r="G746" s="832"/>
      <c r="H746" s="833"/>
      <c r="I746" s="834"/>
      <c r="J746" s="834"/>
      <c r="K746" s="50"/>
      <c r="L746" s="50"/>
    </row>
    <row r="747" spans="5:12" x14ac:dyDescent="0.2">
      <c r="E747" s="831"/>
      <c r="F747" s="831"/>
      <c r="G747" s="832"/>
      <c r="H747" s="833"/>
      <c r="I747" s="834"/>
      <c r="J747" s="834"/>
      <c r="K747" s="50"/>
      <c r="L747" s="50"/>
    </row>
    <row r="748" spans="5:12" x14ac:dyDescent="0.2">
      <c r="E748" s="831"/>
      <c r="F748" s="831"/>
      <c r="G748" s="832"/>
      <c r="H748" s="833"/>
      <c r="I748" s="834"/>
      <c r="J748" s="834"/>
      <c r="K748" s="50"/>
      <c r="L748" s="50"/>
    </row>
    <row r="749" spans="5:12" x14ac:dyDescent="0.2">
      <c r="E749" s="831"/>
      <c r="F749" s="831"/>
      <c r="G749" s="832"/>
      <c r="H749" s="833"/>
      <c r="I749" s="834"/>
      <c r="J749" s="834"/>
      <c r="K749" s="50"/>
      <c r="L749" s="50"/>
    </row>
    <row r="750" spans="5:12" x14ac:dyDescent="0.2">
      <c r="E750" s="831"/>
      <c r="F750" s="831"/>
      <c r="G750" s="832"/>
      <c r="H750" s="833"/>
      <c r="I750" s="834"/>
      <c r="J750" s="834"/>
      <c r="K750" s="50"/>
      <c r="L750" s="50"/>
    </row>
    <row r="751" spans="5:12" x14ac:dyDescent="0.2">
      <c r="E751" s="831"/>
      <c r="F751" s="831"/>
      <c r="G751" s="832"/>
      <c r="H751" s="833"/>
      <c r="I751" s="834"/>
      <c r="J751" s="834"/>
      <c r="K751" s="50"/>
      <c r="L751" s="50"/>
    </row>
    <row r="752" spans="5:12" x14ac:dyDescent="0.2">
      <c r="E752" s="831"/>
      <c r="F752" s="831"/>
      <c r="G752" s="832"/>
      <c r="H752" s="833"/>
      <c r="I752" s="834"/>
      <c r="J752" s="834"/>
      <c r="K752" s="50"/>
      <c r="L752" s="50"/>
    </row>
    <row r="753" spans="5:12" x14ac:dyDescent="0.2">
      <c r="E753" s="831"/>
      <c r="F753" s="831"/>
      <c r="G753" s="832"/>
      <c r="H753" s="833"/>
      <c r="I753" s="834"/>
      <c r="J753" s="834"/>
      <c r="K753" s="50"/>
      <c r="L753" s="50"/>
    </row>
    <row r="754" spans="5:12" x14ac:dyDescent="0.2">
      <c r="E754" s="831"/>
      <c r="F754" s="831"/>
      <c r="G754" s="832"/>
      <c r="H754" s="833"/>
      <c r="I754" s="834"/>
      <c r="J754" s="834"/>
      <c r="K754" s="50"/>
      <c r="L754" s="50"/>
    </row>
    <row r="755" spans="5:12" x14ac:dyDescent="0.2">
      <c r="E755" s="831"/>
      <c r="F755" s="831"/>
      <c r="G755" s="832"/>
      <c r="H755" s="833"/>
      <c r="I755" s="834"/>
      <c r="J755" s="834"/>
      <c r="K755" s="50"/>
      <c r="L755" s="50"/>
    </row>
    <row r="756" spans="5:12" x14ac:dyDescent="0.2">
      <c r="E756" s="831"/>
      <c r="F756" s="831"/>
      <c r="G756" s="832"/>
      <c r="H756" s="833"/>
      <c r="I756" s="834"/>
      <c r="J756" s="834"/>
      <c r="K756" s="50"/>
      <c r="L756" s="50"/>
    </row>
    <row r="757" spans="5:12" x14ac:dyDescent="0.2">
      <c r="E757" s="831"/>
      <c r="F757" s="831"/>
      <c r="G757" s="832"/>
      <c r="H757" s="833"/>
      <c r="I757" s="834"/>
      <c r="J757" s="834"/>
      <c r="K757" s="50"/>
      <c r="L757" s="50"/>
    </row>
    <row r="758" spans="5:12" x14ac:dyDescent="0.2">
      <c r="E758" s="831"/>
      <c r="F758" s="831"/>
      <c r="G758" s="832"/>
      <c r="H758" s="833"/>
      <c r="I758" s="834"/>
      <c r="J758" s="834"/>
      <c r="K758" s="50"/>
      <c r="L758" s="50"/>
    </row>
    <row r="759" spans="5:12" x14ac:dyDescent="0.2">
      <c r="E759" s="831"/>
      <c r="F759" s="831"/>
      <c r="G759" s="832"/>
      <c r="H759" s="833"/>
      <c r="I759" s="834"/>
      <c r="J759" s="834"/>
      <c r="K759" s="50"/>
      <c r="L759" s="50"/>
    </row>
    <row r="760" spans="5:12" x14ac:dyDescent="0.2">
      <c r="E760" s="831"/>
      <c r="F760" s="831"/>
      <c r="G760" s="832"/>
      <c r="H760" s="833"/>
      <c r="I760" s="834"/>
      <c r="J760" s="834"/>
      <c r="K760" s="50"/>
      <c r="L760" s="50"/>
    </row>
    <row r="761" spans="5:12" x14ac:dyDescent="0.2">
      <c r="E761" s="831"/>
      <c r="F761" s="831"/>
      <c r="G761" s="832"/>
      <c r="H761" s="833"/>
      <c r="I761" s="834"/>
      <c r="J761" s="834"/>
      <c r="K761" s="50"/>
      <c r="L761" s="50"/>
    </row>
    <row r="762" spans="5:12" x14ac:dyDescent="0.2">
      <c r="E762" s="831"/>
      <c r="F762" s="831"/>
      <c r="G762" s="832"/>
      <c r="H762" s="833"/>
      <c r="I762" s="834"/>
      <c r="J762" s="834"/>
      <c r="K762" s="50"/>
      <c r="L762" s="50"/>
    </row>
    <row r="763" spans="5:12" x14ac:dyDescent="0.2">
      <c r="E763" s="831"/>
      <c r="F763" s="831"/>
      <c r="G763" s="832"/>
      <c r="H763" s="833"/>
      <c r="I763" s="834"/>
      <c r="J763" s="834"/>
      <c r="K763" s="50"/>
      <c r="L763" s="50"/>
    </row>
    <row r="764" spans="5:12" x14ac:dyDescent="0.2">
      <c r="E764" s="831"/>
      <c r="F764" s="831"/>
      <c r="G764" s="832"/>
      <c r="H764" s="833"/>
      <c r="I764" s="834"/>
      <c r="J764" s="834"/>
      <c r="K764" s="50"/>
      <c r="L764" s="50"/>
    </row>
    <row r="765" spans="5:12" x14ac:dyDescent="0.2">
      <c r="E765" s="831"/>
      <c r="F765" s="831"/>
      <c r="G765" s="832"/>
      <c r="H765" s="833"/>
      <c r="I765" s="834"/>
      <c r="J765" s="834"/>
      <c r="K765" s="50"/>
      <c r="L765" s="50"/>
    </row>
    <row r="766" spans="5:12" x14ac:dyDescent="0.2">
      <c r="E766" s="831"/>
      <c r="F766" s="831"/>
      <c r="G766" s="832"/>
      <c r="H766" s="833"/>
      <c r="I766" s="834"/>
      <c r="J766" s="834"/>
      <c r="K766" s="50"/>
      <c r="L766" s="50"/>
    </row>
    <row r="767" spans="5:12" x14ac:dyDescent="0.2">
      <c r="E767" s="831"/>
      <c r="F767" s="831"/>
      <c r="G767" s="832"/>
      <c r="H767" s="833"/>
      <c r="I767" s="834"/>
      <c r="J767" s="834"/>
      <c r="K767" s="50"/>
      <c r="L767" s="50"/>
    </row>
    <row r="768" spans="5:12" x14ac:dyDescent="0.2">
      <c r="E768" s="831"/>
      <c r="F768" s="831"/>
      <c r="G768" s="832"/>
      <c r="H768" s="833"/>
      <c r="I768" s="834"/>
      <c r="J768" s="834"/>
      <c r="K768" s="50"/>
      <c r="L768" s="50"/>
    </row>
    <row r="769" spans="5:12" x14ac:dyDescent="0.2">
      <c r="E769" s="831"/>
      <c r="F769" s="831"/>
      <c r="G769" s="832"/>
      <c r="H769" s="833"/>
      <c r="I769" s="834"/>
      <c r="J769" s="834"/>
      <c r="K769" s="50"/>
      <c r="L769" s="50"/>
    </row>
    <row r="770" spans="5:12" x14ac:dyDescent="0.2">
      <c r="E770" s="831"/>
      <c r="F770" s="831"/>
      <c r="G770" s="832"/>
      <c r="H770" s="833"/>
      <c r="I770" s="834"/>
      <c r="J770" s="834"/>
      <c r="K770" s="50"/>
      <c r="L770" s="50"/>
    </row>
    <row r="771" spans="5:12" x14ac:dyDescent="0.2">
      <c r="E771" s="831"/>
      <c r="F771" s="831"/>
      <c r="G771" s="832"/>
      <c r="H771" s="833"/>
      <c r="I771" s="834"/>
      <c r="J771" s="834"/>
      <c r="K771" s="50"/>
      <c r="L771" s="50"/>
    </row>
    <row r="772" spans="5:12" x14ac:dyDescent="0.2">
      <c r="E772" s="831"/>
      <c r="F772" s="831"/>
      <c r="G772" s="832"/>
      <c r="H772" s="833"/>
      <c r="I772" s="834"/>
      <c r="J772" s="834"/>
      <c r="K772" s="50"/>
      <c r="L772" s="50"/>
    </row>
    <row r="773" spans="5:12" x14ac:dyDescent="0.2">
      <c r="E773" s="831"/>
      <c r="F773" s="831"/>
      <c r="G773" s="832"/>
      <c r="H773" s="833"/>
      <c r="I773" s="834"/>
      <c r="J773" s="834"/>
      <c r="K773" s="50"/>
      <c r="L773" s="50"/>
    </row>
    <row r="774" spans="5:12" x14ac:dyDescent="0.2">
      <c r="E774" s="831"/>
      <c r="F774" s="831"/>
      <c r="G774" s="832"/>
      <c r="H774" s="833"/>
      <c r="I774" s="834"/>
      <c r="J774" s="834"/>
      <c r="K774" s="50"/>
      <c r="L774" s="50"/>
    </row>
    <row r="775" spans="5:12" x14ac:dyDescent="0.2">
      <c r="E775" s="831"/>
      <c r="F775" s="831"/>
      <c r="G775" s="832"/>
      <c r="H775" s="833"/>
      <c r="I775" s="834"/>
      <c r="J775" s="834"/>
      <c r="K775" s="50"/>
      <c r="L775" s="50"/>
    </row>
    <row r="776" spans="5:12" x14ac:dyDescent="0.2">
      <c r="E776" s="831"/>
      <c r="F776" s="831"/>
      <c r="G776" s="832"/>
      <c r="H776" s="833"/>
      <c r="I776" s="834"/>
      <c r="J776" s="834"/>
      <c r="K776" s="50"/>
      <c r="L776" s="50"/>
    </row>
    <row r="777" spans="5:12" x14ac:dyDescent="0.2">
      <c r="E777" s="831"/>
      <c r="F777" s="831"/>
      <c r="G777" s="832"/>
      <c r="H777" s="833"/>
      <c r="I777" s="834"/>
      <c r="J777" s="834"/>
      <c r="K777" s="50"/>
      <c r="L777" s="50"/>
    </row>
    <row r="778" spans="5:12" x14ac:dyDescent="0.2">
      <c r="E778" s="831"/>
      <c r="F778" s="831"/>
      <c r="G778" s="832"/>
      <c r="H778" s="833"/>
      <c r="I778" s="834"/>
      <c r="J778" s="834"/>
      <c r="K778" s="50"/>
      <c r="L778" s="50"/>
    </row>
    <row r="779" spans="5:12" x14ac:dyDescent="0.2">
      <c r="E779" s="831"/>
      <c r="F779" s="831"/>
      <c r="G779" s="832"/>
      <c r="H779" s="833"/>
      <c r="I779" s="834"/>
      <c r="J779" s="834"/>
      <c r="K779" s="50"/>
      <c r="L779" s="50"/>
    </row>
    <row r="780" spans="5:12" x14ac:dyDescent="0.2">
      <c r="E780" s="831"/>
      <c r="F780" s="831"/>
      <c r="G780" s="832"/>
      <c r="H780" s="833"/>
      <c r="I780" s="834"/>
      <c r="J780" s="834"/>
      <c r="K780" s="50"/>
      <c r="L780" s="50"/>
    </row>
    <row r="781" spans="5:12" x14ac:dyDescent="0.2">
      <c r="E781" s="831"/>
      <c r="F781" s="831"/>
      <c r="G781" s="832"/>
      <c r="H781" s="833"/>
      <c r="I781" s="834"/>
      <c r="J781" s="834"/>
      <c r="K781" s="50"/>
      <c r="L781" s="50"/>
    </row>
    <row r="782" spans="5:12" x14ac:dyDescent="0.2">
      <c r="E782" s="831"/>
      <c r="F782" s="831"/>
      <c r="G782" s="832"/>
      <c r="H782" s="833"/>
      <c r="I782" s="834"/>
      <c r="J782" s="834"/>
      <c r="K782" s="50"/>
      <c r="L782" s="50"/>
    </row>
    <row r="783" spans="5:12" x14ac:dyDescent="0.2">
      <c r="E783" s="831"/>
      <c r="F783" s="831"/>
      <c r="G783" s="832"/>
      <c r="H783" s="833"/>
      <c r="I783" s="834"/>
      <c r="J783" s="834"/>
      <c r="K783" s="50"/>
      <c r="L783" s="50"/>
    </row>
    <row r="784" spans="5:12" x14ac:dyDescent="0.2">
      <c r="E784" s="831"/>
      <c r="F784" s="831"/>
      <c r="G784" s="832"/>
      <c r="H784" s="833"/>
      <c r="I784" s="834"/>
      <c r="J784" s="834"/>
      <c r="K784" s="50"/>
      <c r="L784" s="50"/>
    </row>
    <row r="785" spans="5:12" x14ac:dyDescent="0.2">
      <c r="E785" s="831"/>
      <c r="F785" s="831"/>
      <c r="G785" s="832"/>
      <c r="H785" s="833"/>
      <c r="I785" s="834"/>
      <c r="J785" s="834"/>
      <c r="K785" s="50"/>
      <c r="L785" s="50"/>
    </row>
    <row r="786" spans="5:12" x14ac:dyDescent="0.2">
      <c r="E786" s="831"/>
      <c r="F786" s="831"/>
      <c r="G786" s="832"/>
      <c r="H786" s="833"/>
      <c r="I786" s="834"/>
      <c r="J786" s="834"/>
      <c r="K786" s="50"/>
      <c r="L786" s="50"/>
    </row>
    <row r="787" spans="5:12" x14ac:dyDescent="0.2">
      <c r="E787" s="831"/>
      <c r="F787" s="831"/>
      <c r="G787" s="832"/>
      <c r="H787" s="833"/>
      <c r="I787" s="834"/>
      <c r="J787" s="834"/>
      <c r="K787" s="50"/>
      <c r="L787" s="50"/>
    </row>
    <row r="788" spans="5:12" x14ac:dyDescent="0.2">
      <c r="E788" s="831"/>
      <c r="F788" s="831"/>
      <c r="G788" s="832"/>
      <c r="H788" s="833"/>
      <c r="I788" s="834"/>
      <c r="J788" s="834"/>
      <c r="K788" s="50"/>
      <c r="L788" s="50"/>
    </row>
    <row r="789" spans="5:12" x14ac:dyDescent="0.2">
      <c r="E789" s="831"/>
      <c r="F789" s="831"/>
      <c r="G789" s="832"/>
      <c r="H789" s="833"/>
      <c r="I789" s="834"/>
      <c r="J789" s="834"/>
      <c r="K789" s="50"/>
      <c r="L789" s="50"/>
    </row>
    <row r="790" spans="5:12" x14ac:dyDescent="0.2">
      <c r="E790" s="831"/>
      <c r="F790" s="831"/>
      <c r="G790" s="832"/>
      <c r="H790" s="833"/>
      <c r="I790" s="834"/>
      <c r="J790" s="834"/>
      <c r="K790" s="50"/>
      <c r="L790" s="50"/>
    </row>
    <row r="791" spans="5:12" x14ac:dyDescent="0.2">
      <c r="E791" s="831"/>
      <c r="F791" s="831"/>
      <c r="G791" s="832"/>
      <c r="H791" s="833"/>
      <c r="I791" s="834"/>
      <c r="J791" s="834"/>
      <c r="K791" s="50"/>
      <c r="L791" s="50"/>
    </row>
    <row r="792" spans="5:12" x14ac:dyDescent="0.2">
      <c r="E792" s="831"/>
      <c r="F792" s="831"/>
      <c r="G792" s="832"/>
      <c r="H792" s="833"/>
      <c r="I792" s="834"/>
      <c r="J792" s="834"/>
      <c r="K792" s="50"/>
      <c r="L792" s="50"/>
    </row>
    <row r="793" spans="5:12" x14ac:dyDescent="0.2">
      <c r="E793" s="831"/>
      <c r="F793" s="831"/>
      <c r="G793" s="832"/>
      <c r="H793" s="833"/>
      <c r="I793" s="834"/>
      <c r="J793" s="834"/>
      <c r="K793" s="50"/>
      <c r="L793" s="50"/>
    </row>
    <row r="794" spans="5:12" x14ac:dyDescent="0.2">
      <c r="E794" s="831"/>
      <c r="F794" s="831"/>
      <c r="G794" s="832"/>
      <c r="H794" s="833"/>
      <c r="I794" s="834"/>
      <c r="J794" s="834"/>
      <c r="K794" s="50"/>
      <c r="L794" s="50"/>
    </row>
    <row r="795" spans="5:12" x14ac:dyDescent="0.2">
      <c r="E795" s="831"/>
      <c r="F795" s="831"/>
      <c r="G795" s="832"/>
      <c r="H795" s="833"/>
      <c r="I795" s="834"/>
      <c r="J795" s="834"/>
      <c r="K795" s="50"/>
      <c r="L795" s="50"/>
    </row>
    <row r="796" spans="5:12" x14ac:dyDescent="0.2">
      <c r="E796" s="831"/>
      <c r="F796" s="831"/>
      <c r="G796" s="832"/>
      <c r="H796" s="833"/>
      <c r="I796" s="834"/>
      <c r="J796" s="834"/>
      <c r="K796" s="50"/>
      <c r="L796" s="50"/>
    </row>
    <row r="797" spans="5:12" x14ac:dyDescent="0.2">
      <c r="E797" s="831"/>
      <c r="F797" s="831"/>
      <c r="G797" s="832"/>
      <c r="H797" s="833"/>
      <c r="I797" s="834"/>
      <c r="J797" s="834"/>
      <c r="K797" s="50"/>
      <c r="L797" s="50"/>
    </row>
    <row r="798" spans="5:12" x14ac:dyDescent="0.2">
      <c r="E798" s="831"/>
      <c r="F798" s="831"/>
      <c r="G798" s="832"/>
      <c r="H798" s="833"/>
      <c r="I798" s="834"/>
      <c r="J798" s="834"/>
      <c r="K798" s="50"/>
      <c r="L798" s="50"/>
    </row>
    <row r="799" spans="5:12" x14ac:dyDescent="0.2">
      <c r="E799" s="831"/>
      <c r="F799" s="831"/>
      <c r="G799" s="832"/>
      <c r="H799" s="833"/>
      <c r="I799" s="834"/>
      <c r="J799" s="834"/>
      <c r="K799" s="50"/>
      <c r="L799" s="50"/>
    </row>
    <row r="800" spans="5:12" x14ac:dyDescent="0.2">
      <c r="E800" s="831"/>
      <c r="F800" s="831"/>
      <c r="G800" s="832"/>
      <c r="H800" s="833"/>
      <c r="I800" s="834"/>
      <c r="J800" s="834"/>
      <c r="K800" s="50"/>
      <c r="L800" s="50"/>
    </row>
    <row r="801" spans="5:12" x14ac:dyDescent="0.2">
      <c r="E801" s="831"/>
      <c r="F801" s="831"/>
      <c r="G801" s="832"/>
      <c r="H801" s="833"/>
      <c r="I801" s="834"/>
      <c r="J801" s="834"/>
      <c r="K801" s="50"/>
      <c r="L801" s="50"/>
    </row>
    <row r="802" spans="5:12" x14ac:dyDescent="0.2">
      <c r="E802" s="831"/>
      <c r="F802" s="831"/>
      <c r="G802" s="832"/>
      <c r="H802" s="833"/>
      <c r="I802" s="834"/>
      <c r="J802" s="834"/>
      <c r="K802" s="50"/>
      <c r="L802" s="50"/>
    </row>
    <row r="803" spans="5:12" x14ac:dyDescent="0.2">
      <c r="E803" s="831"/>
      <c r="F803" s="831"/>
      <c r="G803" s="832"/>
      <c r="H803" s="833"/>
      <c r="I803" s="834"/>
      <c r="J803" s="834"/>
      <c r="K803" s="50"/>
      <c r="L803" s="50"/>
    </row>
    <row r="804" spans="5:12" x14ac:dyDescent="0.2">
      <c r="E804" s="831"/>
      <c r="F804" s="831"/>
      <c r="G804" s="832"/>
      <c r="H804" s="833"/>
      <c r="I804" s="834"/>
      <c r="J804" s="834"/>
      <c r="K804" s="50"/>
      <c r="L804" s="50"/>
    </row>
    <row r="805" spans="5:12" x14ac:dyDescent="0.2">
      <c r="E805" s="831"/>
      <c r="F805" s="831"/>
      <c r="G805" s="832"/>
      <c r="H805" s="833"/>
      <c r="I805" s="834"/>
      <c r="J805" s="834"/>
      <c r="K805" s="50"/>
      <c r="L805" s="50"/>
    </row>
    <row r="806" spans="5:12" x14ac:dyDescent="0.2">
      <c r="E806" s="831"/>
      <c r="F806" s="831"/>
      <c r="G806" s="832"/>
      <c r="H806" s="833"/>
      <c r="I806" s="834"/>
      <c r="J806" s="834"/>
      <c r="K806" s="50"/>
      <c r="L806" s="50"/>
    </row>
    <row r="807" spans="5:12" x14ac:dyDescent="0.2">
      <c r="E807" s="831"/>
      <c r="F807" s="831"/>
      <c r="G807" s="832"/>
      <c r="H807" s="833"/>
      <c r="I807" s="834"/>
      <c r="J807" s="834"/>
      <c r="K807" s="50"/>
      <c r="L807" s="50"/>
    </row>
    <row r="808" spans="5:12" x14ac:dyDescent="0.2">
      <c r="E808" s="831"/>
      <c r="F808" s="831"/>
      <c r="G808" s="832"/>
      <c r="H808" s="833"/>
      <c r="I808" s="834"/>
      <c r="J808" s="834"/>
      <c r="K808" s="50"/>
      <c r="L808" s="50"/>
    </row>
    <row r="809" spans="5:12" x14ac:dyDescent="0.2">
      <c r="E809" s="831"/>
      <c r="F809" s="831"/>
      <c r="G809" s="832"/>
      <c r="H809" s="833"/>
      <c r="I809" s="834"/>
      <c r="J809" s="834"/>
      <c r="K809" s="50"/>
      <c r="L809" s="50"/>
    </row>
    <row r="810" spans="5:12" x14ac:dyDescent="0.2">
      <c r="E810" s="831"/>
      <c r="F810" s="831"/>
      <c r="G810" s="832"/>
      <c r="H810" s="833"/>
      <c r="I810" s="834"/>
      <c r="J810" s="834"/>
      <c r="K810" s="50"/>
      <c r="L810" s="50"/>
    </row>
    <row r="811" spans="5:12" x14ac:dyDescent="0.2">
      <c r="E811" s="831"/>
      <c r="F811" s="831"/>
      <c r="G811" s="832"/>
      <c r="H811" s="833"/>
      <c r="I811" s="834"/>
      <c r="J811" s="834"/>
      <c r="K811" s="50"/>
      <c r="L811" s="50"/>
    </row>
    <row r="812" spans="5:12" x14ac:dyDescent="0.2">
      <c r="E812" s="831"/>
      <c r="F812" s="831"/>
      <c r="G812" s="832"/>
      <c r="H812" s="833"/>
      <c r="I812" s="834"/>
      <c r="J812" s="834"/>
      <c r="K812" s="50"/>
      <c r="L812" s="50"/>
    </row>
    <row r="813" spans="5:12" x14ac:dyDescent="0.2">
      <c r="E813" s="831"/>
      <c r="F813" s="831"/>
      <c r="G813" s="832"/>
      <c r="H813" s="833"/>
      <c r="I813" s="834"/>
      <c r="J813" s="834"/>
      <c r="K813" s="50"/>
      <c r="L813" s="50"/>
    </row>
    <row r="814" spans="5:12" x14ac:dyDescent="0.2">
      <c r="E814" s="831"/>
      <c r="F814" s="831"/>
      <c r="G814" s="832"/>
      <c r="H814" s="833"/>
      <c r="I814" s="834"/>
      <c r="J814" s="834"/>
      <c r="K814" s="50"/>
      <c r="L814" s="50"/>
    </row>
    <row r="815" spans="5:12" x14ac:dyDescent="0.2">
      <c r="E815" s="831"/>
      <c r="F815" s="831"/>
      <c r="G815" s="832"/>
      <c r="H815" s="833"/>
      <c r="I815" s="834"/>
      <c r="J815" s="834"/>
      <c r="K815" s="50"/>
      <c r="L815" s="50"/>
    </row>
    <row r="816" spans="5:12" x14ac:dyDescent="0.2">
      <c r="E816" s="831"/>
      <c r="F816" s="831"/>
      <c r="G816" s="832"/>
      <c r="H816" s="833"/>
      <c r="I816" s="834"/>
      <c r="J816" s="834"/>
      <c r="K816" s="50"/>
      <c r="L816" s="50"/>
    </row>
    <row r="817" spans="2:12" x14ac:dyDescent="0.2">
      <c r="E817" s="831"/>
      <c r="F817" s="831"/>
      <c r="G817" s="832"/>
      <c r="H817" s="833"/>
      <c r="I817" s="834"/>
      <c r="J817" s="834"/>
      <c r="K817" s="50"/>
      <c r="L817" s="50"/>
    </row>
    <row r="818" spans="2:12" x14ac:dyDescent="0.2">
      <c r="E818" s="831"/>
      <c r="F818" s="831"/>
      <c r="G818" s="832"/>
      <c r="H818" s="833"/>
      <c r="I818" s="834"/>
      <c r="J818" s="834"/>
      <c r="K818" s="50"/>
      <c r="L818" s="50"/>
    </row>
    <row r="819" spans="2:12" x14ac:dyDescent="0.2">
      <c r="E819" s="831"/>
      <c r="F819" s="831"/>
      <c r="G819" s="832"/>
      <c r="H819" s="833"/>
      <c r="I819" s="834"/>
      <c r="J819" s="834"/>
      <c r="K819" s="50"/>
      <c r="L819" s="50"/>
    </row>
    <row r="820" spans="2:12" x14ac:dyDescent="0.2">
      <c r="E820" s="831"/>
      <c r="F820" s="831"/>
      <c r="G820" s="832"/>
      <c r="H820" s="833"/>
      <c r="I820" s="834"/>
      <c r="J820" s="834"/>
      <c r="K820" s="50"/>
      <c r="L820" s="50"/>
    </row>
    <row r="821" spans="2:12" x14ac:dyDescent="0.2">
      <c r="E821" s="831"/>
      <c r="F821" s="831"/>
      <c r="G821" s="832"/>
      <c r="H821" s="833"/>
      <c r="I821" s="834"/>
      <c r="J821" s="834"/>
      <c r="K821" s="50"/>
      <c r="L821" s="50"/>
    </row>
    <row r="822" spans="2:12" x14ac:dyDescent="0.2">
      <c r="G822" s="835" t="s">
        <v>582</v>
      </c>
      <c r="H822" s="836"/>
      <c r="I822" s="835"/>
      <c r="J822" s="835"/>
    </row>
    <row r="823" spans="2:12" x14ac:dyDescent="0.2">
      <c r="B823" s="837" t="s">
        <v>575</v>
      </c>
      <c r="C823" s="837"/>
      <c r="G823" s="838">
        <f>G46+G85</f>
        <v>0</v>
      </c>
      <c r="H823" s="839"/>
      <c r="I823" s="840"/>
      <c r="J823" s="841"/>
    </row>
    <row r="824" spans="2:12" x14ac:dyDescent="0.2">
      <c r="H824" s="842"/>
      <c r="I824" s="843"/>
    </row>
    <row r="825" spans="2:12" x14ac:dyDescent="0.2">
      <c r="B825" s="843" t="s">
        <v>611</v>
      </c>
      <c r="C825" s="843"/>
    </row>
    <row r="826" spans="2:12" x14ac:dyDescent="0.2">
      <c r="G826" s="844"/>
      <c r="H826" s="842"/>
    </row>
  </sheetData>
  <sheetProtection sheet="1"/>
  <mergeCells count="64">
    <mergeCell ref="F5:G5"/>
    <mergeCell ref="F6:G6"/>
    <mergeCell ref="F7:G7"/>
    <mergeCell ref="F8:G8"/>
    <mergeCell ref="B13:E13"/>
    <mergeCell ref="B14:E14"/>
    <mergeCell ref="B17:E17"/>
    <mergeCell ref="B18:E18"/>
    <mergeCell ref="B21:E21"/>
    <mergeCell ref="B24:E24"/>
    <mergeCell ref="B28:E28"/>
    <mergeCell ref="B29:E29"/>
    <mergeCell ref="B30:E30"/>
    <mergeCell ref="B32:E32"/>
    <mergeCell ref="B35:E35"/>
    <mergeCell ref="B36:E36"/>
    <mergeCell ref="B52:E52"/>
    <mergeCell ref="B53:E53"/>
    <mergeCell ref="B56:E56"/>
    <mergeCell ref="B57:E57"/>
    <mergeCell ref="B60:E60"/>
    <mergeCell ref="B63:E63"/>
    <mergeCell ref="B67:E67"/>
    <mergeCell ref="B68:E68"/>
    <mergeCell ref="B69:E69"/>
    <mergeCell ref="B71:E71"/>
    <mergeCell ref="B74:E74"/>
    <mergeCell ref="B75:E75"/>
    <mergeCell ref="B91:E91"/>
    <mergeCell ref="B92:E92"/>
    <mergeCell ref="B95:E95"/>
    <mergeCell ref="B96:E96"/>
    <mergeCell ref="B99:E99"/>
    <mergeCell ref="B102:E102"/>
    <mergeCell ref="B106:E106"/>
    <mergeCell ref="B107:E107"/>
    <mergeCell ref="B108:E108"/>
    <mergeCell ref="B110:E110"/>
    <mergeCell ref="B113:E113"/>
    <mergeCell ref="B114:E114"/>
    <mergeCell ref="B130:E130"/>
    <mergeCell ref="B131:E131"/>
    <mergeCell ref="B134:E134"/>
    <mergeCell ref="B135:E135"/>
    <mergeCell ref="B138:E138"/>
    <mergeCell ref="B141:E141"/>
    <mergeCell ref="B145:E145"/>
    <mergeCell ref="B146:E146"/>
    <mergeCell ref="B147:E147"/>
    <mergeCell ref="B149:E149"/>
    <mergeCell ref="B152:E152"/>
    <mergeCell ref="B153:E153"/>
    <mergeCell ref="B169:E169"/>
    <mergeCell ref="B170:E170"/>
    <mergeCell ref="B186:E186"/>
    <mergeCell ref="B188:E188"/>
    <mergeCell ref="B191:E191"/>
    <mergeCell ref="B192:E192"/>
    <mergeCell ref="B173:E173"/>
    <mergeCell ref="B174:E174"/>
    <mergeCell ref="B177:E177"/>
    <mergeCell ref="B180:E180"/>
    <mergeCell ref="B184:E184"/>
    <mergeCell ref="B185:E185"/>
  </mergeCells>
  <pageMargins left="0.27559055118110237" right="0" top="0.19685039370078741" bottom="0" header="0.31496062992125984" footer="0.31496062992125984"/>
  <pageSetup paperSize="9" scale="83" orientation="landscape" r:id="rId1"/>
  <rowBreaks count="5" manualBreakCount="5">
    <brk id="46" max="16383" man="1"/>
    <brk id="85" max="16383" man="1"/>
    <brk id="124" max="16383" man="1"/>
    <brk id="163" max="14" man="1"/>
    <brk id="202"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847E-B3DF-480B-B2EC-A36194C888EE}">
  <dimension ref="B1:P826"/>
  <sheetViews>
    <sheetView zoomScaleNormal="100" workbookViewId="0">
      <selection activeCell="C3" sqref="C3"/>
    </sheetView>
  </sheetViews>
  <sheetFormatPr defaultColWidth="11.42578125" defaultRowHeight="12.75" x14ac:dyDescent="0.2"/>
  <cols>
    <col min="1" max="1" width="2.140625" style="49" customWidth="1"/>
    <col min="2" max="2" width="21.85546875" style="49" customWidth="1"/>
    <col min="3" max="3" width="12.42578125" style="49" customWidth="1"/>
    <col min="4" max="5" width="11.7109375" style="49" customWidth="1"/>
    <col min="6" max="6" width="5.85546875" style="49" customWidth="1"/>
    <col min="7" max="7" width="11.42578125" style="49" customWidth="1"/>
    <col min="8" max="8" width="10.85546875" style="49" customWidth="1"/>
    <col min="9" max="9" width="12.5703125" style="49" customWidth="1"/>
    <col min="10" max="10" width="13.7109375" style="49" customWidth="1"/>
    <col min="11" max="11" width="11.7109375" style="49" customWidth="1"/>
    <col min="12" max="12" width="12.7109375" style="49" customWidth="1"/>
    <col min="13" max="13" width="12.7109375" style="669" customWidth="1"/>
    <col min="14" max="14" width="12.7109375" style="657" customWidth="1"/>
    <col min="15" max="256" width="11.42578125" style="49"/>
    <col min="257" max="257" width="2.140625" style="49" customWidth="1"/>
    <col min="258" max="258" width="21.85546875" style="49" customWidth="1"/>
    <col min="259" max="259" width="12.42578125" style="49" customWidth="1"/>
    <col min="260" max="261" width="11.7109375" style="49" customWidth="1"/>
    <col min="262" max="262" width="5.85546875" style="49" customWidth="1"/>
    <col min="263" max="263" width="11.42578125" style="49"/>
    <col min="264" max="264" width="10.85546875" style="49" customWidth="1"/>
    <col min="265" max="265" width="12.5703125" style="49" customWidth="1"/>
    <col min="266" max="266" width="13.7109375" style="49" customWidth="1"/>
    <col min="267" max="267" width="11.7109375" style="49" customWidth="1"/>
    <col min="268" max="270" width="12.7109375" style="49" customWidth="1"/>
    <col min="271" max="512" width="11.42578125" style="49"/>
    <col min="513" max="513" width="2.140625" style="49" customWidth="1"/>
    <col min="514" max="514" width="21.85546875" style="49" customWidth="1"/>
    <col min="515" max="515" width="12.42578125" style="49" customWidth="1"/>
    <col min="516" max="517" width="11.7109375" style="49" customWidth="1"/>
    <col min="518" max="518" width="5.85546875" style="49" customWidth="1"/>
    <col min="519" max="519" width="11.42578125" style="49"/>
    <col min="520" max="520" width="10.85546875" style="49" customWidth="1"/>
    <col min="521" max="521" width="12.5703125" style="49" customWidth="1"/>
    <col min="522" max="522" width="13.7109375" style="49" customWidth="1"/>
    <col min="523" max="523" width="11.7109375" style="49" customWidth="1"/>
    <col min="524" max="526" width="12.7109375" style="49" customWidth="1"/>
    <col min="527" max="768" width="11.42578125" style="49"/>
    <col min="769" max="769" width="2.140625" style="49" customWidth="1"/>
    <col min="770" max="770" width="21.85546875" style="49" customWidth="1"/>
    <col min="771" max="771" width="12.42578125" style="49" customWidth="1"/>
    <col min="772" max="773" width="11.7109375" style="49" customWidth="1"/>
    <col min="774" max="774" width="5.85546875" style="49" customWidth="1"/>
    <col min="775" max="775" width="11.42578125" style="49"/>
    <col min="776" max="776" width="10.85546875" style="49" customWidth="1"/>
    <col min="777" max="777" width="12.5703125" style="49" customWidth="1"/>
    <col min="778" max="778" width="13.7109375" style="49" customWidth="1"/>
    <col min="779" max="779" width="11.7109375" style="49" customWidth="1"/>
    <col min="780" max="782" width="12.7109375" style="49" customWidth="1"/>
    <col min="783" max="1024" width="11.42578125" style="49"/>
    <col min="1025" max="1025" width="2.140625" style="49" customWidth="1"/>
    <col min="1026" max="1026" width="21.85546875" style="49" customWidth="1"/>
    <col min="1027" max="1027" width="12.42578125" style="49" customWidth="1"/>
    <col min="1028" max="1029" width="11.7109375" style="49" customWidth="1"/>
    <col min="1030" max="1030" width="5.85546875" style="49" customWidth="1"/>
    <col min="1031" max="1031" width="11.42578125" style="49"/>
    <col min="1032" max="1032" width="10.85546875" style="49" customWidth="1"/>
    <col min="1033" max="1033" width="12.5703125" style="49" customWidth="1"/>
    <col min="1034" max="1034" width="13.7109375" style="49" customWidth="1"/>
    <col min="1035" max="1035" width="11.7109375" style="49" customWidth="1"/>
    <col min="1036" max="1038" width="12.7109375" style="49" customWidth="1"/>
    <col min="1039" max="1280" width="11.42578125" style="49"/>
    <col min="1281" max="1281" width="2.140625" style="49" customWidth="1"/>
    <col min="1282" max="1282" width="21.85546875" style="49" customWidth="1"/>
    <col min="1283" max="1283" width="12.42578125" style="49" customWidth="1"/>
    <col min="1284" max="1285" width="11.7109375" style="49" customWidth="1"/>
    <col min="1286" max="1286" width="5.85546875" style="49" customWidth="1"/>
    <col min="1287" max="1287" width="11.42578125" style="49"/>
    <col min="1288" max="1288" width="10.85546875" style="49" customWidth="1"/>
    <col min="1289" max="1289" width="12.5703125" style="49" customWidth="1"/>
    <col min="1290" max="1290" width="13.7109375" style="49" customWidth="1"/>
    <col min="1291" max="1291" width="11.7109375" style="49" customWidth="1"/>
    <col min="1292" max="1294" width="12.7109375" style="49" customWidth="1"/>
    <col min="1295" max="1536" width="11.42578125" style="49"/>
    <col min="1537" max="1537" width="2.140625" style="49" customWidth="1"/>
    <col min="1538" max="1538" width="21.85546875" style="49" customWidth="1"/>
    <col min="1539" max="1539" width="12.42578125" style="49" customWidth="1"/>
    <col min="1540" max="1541" width="11.7109375" style="49" customWidth="1"/>
    <col min="1542" max="1542" width="5.85546875" style="49" customWidth="1"/>
    <col min="1543" max="1543" width="11.42578125" style="49"/>
    <col min="1544" max="1544" width="10.85546875" style="49" customWidth="1"/>
    <col min="1545" max="1545" width="12.5703125" style="49" customWidth="1"/>
    <col min="1546" max="1546" width="13.7109375" style="49" customWidth="1"/>
    <col min="1547" max="1547" width="11.7109375" style="49" customWidth="1"/>
    <col min="1548" max="1550" width="12.7109375" style="49" customWidth="1"/>
    <col min="1551" max="1792" width="11.42578125" style="49"/>
    <col min="1793" max="1793" width="2.140625" style="49" customWidth="1"/>
    <col min="1794" max="1794" width="21.85546875" style="49" customWidth="1"/>
    <col min="1795" max="1795" width="12.42578125" style="49" customWidth="1"/>
    <col min="1796" max="1797" width="11.7109375" style="49" customWidth="1"/>
    <col min="1798" max="1798" width="5.85546875" style="49" customWidth="1"/>
    <col min="1799" max="1799" width="11.42578125" style="49"/>
    <col min="1800" max="1800" width="10.85546875" style="49" customWidth="1"/>
    <col min="1801" max="1801" width="12.5703125" style="49" customWidth="1"/>
    <col min="1802" max="1802" width="13.7109375" style="49" customWidth="1"/>
    <col min="1803" max="1803" width="11.7109375" style="49" customWidth="1"/>
    <col min="1804" max="1806" width="12.7109375" style="49" customWidth="1"/>
    <col min="1807" max="2048" width="11.42578125" style="49"/>
    <col min="2049" max="2049" width="2.140625" style="49" customWidth="1"/>
    <col min="2050" max="2050" width="21.85546875" style="49" customWidth="1"/>
    <col min="2051" max="2051" width="12.42578125" style="49" customWidth="1"/>
    <col min="2052" max="2053" width="11.7109375" style="49" customWidth="1"/>
    <col min="2054" max="2054" width="5.85546875" style="49" customWidth="1"/>
    <col min="2055" max="2055" width="11.42578125" style="49"/>
    <col min="2056" max="2056" width="10.85546875" style="49" customWidth="1"/>
    <col min="2057" max="2057" width="12.5703125" style="49" customWidth="1"/>
    <col min="2058" max="2058" width="13.7109375" style="49" customWidth="1"/>
    <col min="2059" max="2059" width="11.7109375" style="49" customWidth="1"/>
    <col min="2060" max="2062" width="12.7109375" style="49" customWidth="1"/>
    <col min="2063" max="2304" width="11.42578125" style="49"/>
    <col min="2305" max="2305" width="2.140625" style="49" customWidth="1"/>
    <col min="2306" max="2306" width="21.85546875" style="49" customWidth="1"/>
    <col min="2307" max="2307" width="12.42578125" style="49" customWidth="1"/>
    <col min="2308" max="2309" width="11.7109375" style="49" customWidth="1"/>
    <col min="2310" max="2310" width="5.85546875" style="49" customWidth="1"/>
    <col min="2311" max="2311" width="11.42578125" style="49"/>
    <col min="2312" max="2312" width="10.85546875" style="49" customWidth="1"/>
    <col min="2313" max="2313" width="12.5703125" style="49" customWidth="1"/>
    <col min="2314" max="2314" width="13.7109375" style="49" customWidth="1"/>
    <col min="2315" max="2315" width="11.7109375" style="49" customWidth="1"/>
    <col min="2316" max="2318" width="12.7109375" style="49" customWidth="1"/>
    <col min="2319" max="2560" width="11.42578125" style="49"/>
    <col min="2561" max="2561" width="2.140625" style="49" customWidth="1"/>
    <col min="2562" max="2562" width="21.85546875" style="49" customWidth="1"/>
    <col min="2563" max="2563" width="12.42578125" style="49" customWidth="1"/>
    <col min="2564" max="2565" width="11.7109375" style="49" customWidth="1"/>
    <col min="2566" max="2566" width="5.85546875" style="49" customWidth="1"/>
    <col min="2567" max="2567" width="11.42578125" style="49"/>
    <col min="2568" max="2568" width="10.85546875" style="49" customWidth="1"/>
    <col min="2569" max="2569" width="12.5703125" style="49" customWidth="1"/>
    <col min="2570" max="2570" width="13.7109375" style="49" customWidth="1"/>
    <col min="2571" max="2571" width="11.7109375" style="49" customWidth="1"/>
    <col min="2572" max="2574" width="12.7109375" style="49" customWidth="1"/>
    <col min="2575" max="2816" width="11.42578125" style="49"/>
    <col min="2817" max="2817" width="2.140625" style="49" customWidth="1"/>
    <col min="2818" max="2818" width="21.85546875" style="49" customWidth="1"/>
    <col min="2819" max="2819" width="12.42578125" style="49" customWidth="1"/>
    <col min="2820" max="2821" width="11.7109375" style="49" customWidth="1"/>
    <col min="2822" max="2822" width="5.85546875" style="49" customWidth="1"/>
    <col min="2823" max="2823" width="11.42578125" style="49"/>
    <col min="2824" max="2824" width="10.85546875" style="49" customWidth="1"/>
    <col min="2825" max="2825" width="12.5703125" style="49" customWidth="1"/>
    <col min="2826" max="2826" width="13.7109375" style="49" customWidth="1"/>
    <col min="2827" max="2827" width="11.7109375" style="49" customWidth="1"/>
    <col min="2828" max="2830" width="12.7109375" style="49" customWidth="1"/>
    <col min="2831" max="3072" width="11.42578125" style="49"/>
    <col min="3073" max="3073" width="2.140625" style="49" customWidth="1"/>
    <col min="3074" max="3074" width="21.85546875" style="49" customWidth="1"/>
    <col min="3075" max="3075" width="12.42578125" style="49" customWidth="1"/>
    <col min="3076" max="3077" width="11.7109375" style="49" customWidth="1"/>
    <col min="3078" max="3078" width="5.85546875" style="49" customWidth="1"/>
    <col min="3079" max="3079" width="11.42578125" style="49"/>
    <col min="3080" max="3080" width="10.85546875" style="49" customWidth="1"/>
    <col min="3081" max="3081" width="12.5703125" style="49" customWidth="1"/>
    <col min="3082" max="3082" width="13.7109375" style="49" customWidth="1"/>
    <col min="3083" max="3083" width="11.7109375" style="49" customWidth="1"/>
    <col min="3084" max="3086" width="12.7109375" style="49" customWidth="1"/>
    <col min="3087" max="3328" width="11.42578125" style="49"/>
    <col min="3329" max="3329" width="2.140625" style="49" customWidth="1"/>
    <col min="3330" max="3330" width="21.85546875" style="49" customWidth="1"/>
    <col min="3331" max="3331" width="12.42578125" style="49" customWidth="1"/>
    <col min="3332" max="3333" width="11.7109375" style="49" customWidth="1"/>
    <col min="3334" max="3334" width="5.85546875" style="49" customWidth="1"/>
    <col min="3335" max="3335" width="11.42578125" style="49"/>
    <col min="3336" max="3336" width="10.85546875" style="49" customWidth="1"/>
    <col min="3337" max="3337" width="12.5703125" style="49" customWidth="1"/>
    <col min="3338" max="3338" width="13.7109375" style="49" customWidth="1"/>
    <col min="3339" max="3339" width="11.7109375" style="49" customWidth="1"/>
    <col min="3340" max="3342" width="12.7109375" style="49" customWidth="1"/>
    <col min="3343" max="3584" width="11.42578125" style="49"/>
    <col min="3585" max="3585" width="2.140625" style="49" customWidth="1"/>
    <col min="3586" max="3586" width="21.85546875" style="49" customWidth="1"/>
    <col min="3587" max="3587" width="12.42578125" style="49" customWidth="1"/>
    <col min="3588" max="3589" width="11.7109375" style="49" customWidth="1"/>
    <col min="3590" max="3590" width="5.85546875" style="49" customWidth="1"/>
    <col min="3591" max="3591" width="11.42578125" style="49"/>
    <col min="3592" max="3592" width="10.85546875" style="49" customWidth="1"/>
    <col min="3593" max="3593" width="12.5703125" style="49" customWidth="1"/>
    <col min="3594" max="3594" width="13.7109375" style="49" customWidth="1"/>
    <col min="3595" max="3595" width="11.7109375" style="49" customWidth="1"/>
    <col min="3596" max="3598" width="12.7109375" style="49" customWidth="1"/>
    <col min="3599" max="3840" width="11.42578125" style="49"/>
    <col min="3841" max="3841" width="2.140625" style="49" customWidth="1"/>
    <col min="3842" max="3842" width="21.85546875" style="49" customWidth="1"/>
    <col min="3843" max="3843" width="12.42578125" style="49" customWidth="1"/>
    <col min="3844" max="3845" width="11.7109375" style="49" customWidth="1"/>
    <col min="3846" max="3846" width="5.85546875" style="49" customWidth="1"/>
    <col min="3847" max="3847" width="11.42578125" style="49"/>
    <col min="3848" max="3848" width="10.85546875" style="49" customWidth="1"/>
    <col min="3849" max="3849" width="12.5703125" style="49" customWidth="1"/>
    <col min="3850" max="3850" width="13.7109375" style="49" customWidth="1"/>
    <col min="3851" max="3851" width="11.7109375" style="49" customWidth="1"/>
    <col min="3852" max="3854" width="12.7109375" style="49" customWidth="1"/>
    <col min="3855" max="4096" width="11.42578125" style="49"/>
    <col min="4097" max="4097" width="2.140625" style="49" customWidth="1"/>
    <col min="4098" max="4098" width="21.85546875" style="49" customWidth="1"/>
    <col min="4099" max="4099" width="12.42578125" style="49" customWidth="1"/>
    <col min="4100" max="4101" width="11.7109375" style="49" customWidth="1"/>
    <col min="4102" max="4102" width="5.85546875" style="49" customWidth="1"/>
    <col min="4103" max="4103" width="11.42578125" style="49"/>
    <col min="4104" max="4104" width="10.85546875" style="49" customWidth="1"/>
    <col min="4105" max="4105" width="12.5703125" style="49" customWidth="1"/>
    <col min="4106" max="4106" width="13.7109375" style="49" customWidth="1"/>
    <col min="4107" max="4107" width="11.7109375" style="49" customWidth="1"/>
    <col min="4108" max="4110" width="12.7109375" style="49" customWidth="1"/>
    <col min="4111" max="4352" width="11.42578125" style="49"/>
    <col min="4353" max="4353" width="2.140625" style="49" customWidth="1"/>
    <col min="4354" max="4354" width="21.85546875" style="49" customWidth="1"/>
    <col min="4355" max="4355" width="12.42578125" style="49" customWidth="1"/>
    <col min="4356" max="4357" width="11.7109375" style="49" customWidth="1"/>
    <col min="4358" max="4358" width="5.85546875" style="49" customWidth="1"/>
    <col min="4359" max="4359" width="11.42578125" style="49"/>
    <col min="4360" max="4360" width="10.85546875" style="49" customWidth="1"/>
    <col min="4361" max="4361" width="12.5703125" style="49" customWidth="1"/>
    <col min="4362" max="4362" width="13.7109375" style="49" customWidth="1"/>
    <col min="4363" max="4363" width="11.7109375" style="49" customWidth="1"/>
    <col min="4364" max="4366" width="12.7109375" style="49" customWidth="1"/>
    <col min="4367" max="4608" width="11.42578125" style="49"/>
    <col min="4609" max="4609" width="2.140625" style="49" customWidth="1"/>
    <col min="4610" max="4610" width="21.85546875" style="49" customWidth="1"/>
    <col min="4611" max="4611" width="12.42578125" style="49" customWidth="1"/>
    <col min="4612" max="4613" width="11.7109375" style="49" customWidth="1"/>
    <col min="4614" max="4614" width="5.85546875" style="49" customWidth="1"/>
    <col min="4615" max="4615" width="11.42578125" style="49"/>
    <col min="4616" max="4616" width="10.85546875" style="49" customWidth="1"/>
    <col min="4617" max="4617" width="12.5703125" style="49" customWidth="1"/>
    <col min="4618" max="4618" width="13.7109375" style="49" customWidth="1"/>
    <col min="4619" max="4619" width="11.7109375" style="49" customWidth="1"/>
    <col min="4620" max="4622" width="12.7109375" style="49" customWidth="1"/>
    <col min="4623" max="4864" width="11.42578125" style="49"/>
    <col min="4865" max="4865" width="2.140625" style="49" customWidth="1"/>
    <col min="4866" max="4866" width="21.85546875" style="49" customWidth="1"/>
    <col min="4867" max="4867" width="12.42578125" style="49" customWidth="1"/>
    <col min="4868" max="4869" width="11.7109375" style="49" customWidth="1"/>
    <col min="4870" max="4870" width="5.85546875" style="49" customWidth="1"/>
    <col min="4871" max="4871" width="11.42578125" style="49"/>
    <col min="4872" max="4872" width="10.85546875" style="49" customWidth="1"/>
    <col min="4873" max="4873" width="12.5703125" style="49" customWidth="1"/>
    <col min="4874" max="4874" width="13.7109375" style="49" customWidth="1"/>
    <col min="4875" max="4875" width="11.7109375" style="49" customWidth="1"/>
    <col min="4876" max="4878" width="12.7109375" style="49" customWidth="1"/>
    <col min="4879" max="5120" width="11.42578125" style="49"/>
    <col min="5121" max="5121" width="2.140625" style="49" customWidth="1"/>
    <col min="5122" max="5122" width="21.85546875" style="49" customWidth="1"/>
    <col min="5123" max="5123" width="12.42578125" style="49" customWidth="1"/>
    <col min="5124" max="5125" width="11.7109375" style="49" customWidth="1"/>
    <col min="5126" max="5126" width="5.85546875" style="49" customWidth="1"/>
    <col min="5127" max="5127" width="11.42578125" style="49"/>
    <col min="5128" max="5128" width="10.85546875" style="49" customWidth="1"/>
    <col min="5129" max="5129" width="12.5703125" style="49" customWidth="1"/>
    <col min="5130" max="5130" width="13.7109375" style="49" customWidth="1"/>
    <col min="5131" max="5131" width="11.7109375" style="49" customWidth="1"/>
    <col min="5132" max="5134" width="12.7109375" style="49" customWidth="1"/>
    <col min="5135" max="5376" width="11.42578125" style="49"/>
    <col min="5377" max="5377" width="2.140625" style="49" customWidth="1"/>
    <col min="5378" max="5378" width="21.85546875" style="49" customWidth="1"/>
    <col min="5379" max="5379" width="12.42578125" style="49" customWidth="1"/>
    <col min="5380" max="5381" width="11.7109375" style="49" customWidth="1"/>
    <col min="5382" max="5382" width="5.85546875" style="49" customWidth="1"/>
    <col min="5383" max="5383" width="11.42578125" style="49"/>
    <col min="5384" max="5384" width="10.85546875" style="49" customWidth="1"/>
    <col min="5385" max="5385" width="12.5703125" style="49" customWidth="1"/>
    <col min="5386" max="5386" width="13.7109375" style="49" customWidth="1"/>
    <col min="5387" max="5387" width="11.7109375" style="49" customWidth="1"/>
    <col min="5388" max="5390" width="12.7109375" style="49" customWidth="1"/>
    <col min="5391" max="5632" width="11.42578125" style="49"/>
    <col min="5633" max="5633" width="2.140625" style="49" customWidth="1"/>
    <col min="5634" max="5634" width="21.85546875" style="49" customWidth="1"/>
    <col min="5635" max="5635" width="12.42578125" style="49" customWidth="1"/>
    <col min="5636" max="5637" width="11.7109375" style="49" customWidth="1"/>
    <col min="5638" max="5638" width="5.85546875" style="49" customWidth="1"/>
    <col min="5639" max="5639" width="11.42578125" style="49"/>
    <col min="5640" max="5640" width="10.85546875" style="49" customWidth="1"/>
    <col min="5641" max="5641" width="12.5703125" style="49" customWidth="1"/>
    <col min="5642" max="5642" width="13.7109375" style="49" customWidth="1"/>
    <col min="5643" max="5643" width="11.7109375" style="49" customWidth="1"/>
    <col min="5644" max="5646" width="12.7109375" style="49" customWidth="1"/>
    <col min="5647" max="5888" width="11.42578125" style="49"/>
    <col min="5889" max="5889" width="2.140625" style="49" customWidth="1"/>
    <col min="5890" max="5890" width="21.85546875" style="49" customWidth="1"/>
    <col min="5891" max="5891" width="12.42578125" style="49" customWidth="1"/>
    <col min="5892" max="5893" width="11.7109375" style="49" customWidth="1"/>
    <col min="5894" max="5894" width="5.85546875" style="49" customWidth="1"/>
    <col min="5895" max="5895" width="11.42578125" style="49"/>
    <col min="5896" max="5896" width="10.85546875" style="49" customWidth="1"/>
    <col min="5897" max="5897" width="12.5703125" style="49" customWidth="1"/>
    <col min="5898" max="5898" width="13.7109375" style="49" customWidth="1"/>
    <col min="5899" max="5899" width="11.7109375" style="49" customWidth="1"/>
    <col min="5900" max="5902" width="12.7109375" style="49" customWidth="1"/>
    <col min="5903" max="6144" width="11.42578125" style="49"/>
    <col min="6145" max="6145" width="2.140625" style="49" customWidth="1"/>
    <col min="6146" max="6146" width="21.85546875" style="49" customWidth="1"/>
    <col min="6147" max="6147" width="12.42578125" style="49" customWidth="1"/>
    <col min="6148" max="6149" width="11.7109375" style="49" customWidth="1"/>
    <col min="6150" max="6150" width="5.85546875" style="49" customWidth="1"/>
    <col min="6151" max="6151" width="11.42578125" style="49"/>
    <col min="6152" max="6152" width="10.85546875" style="49" customWidth="1"/>
    <col min="6153" max="6153" width="12.5703125" style="49" customWidth="1"/>
    <col min="6154" max="6154" width="13.7109375" style="49" customWidth="1"/>
    <col min="6155" max="6155" width="11.7109375" style="49" customWidth="1"/>
    <col min="6156" max="6158" width="12.7109375" style="49" customWidth="1"/>
    <col min="6159" max="6400" width="11.42578125" style="49"/>
    <col min="6401" max="6401" width="2.140625" style="49" customWidth="1"/>
    <col min="6402" max="6402" width="21.85546875" style="49" customWidth="1"/>
    <col min="6403" max="6403" width="12.42578125" style="49" customWidth="1"/>
    <col min="6404" max="6405" width="11.7109375" style="49" customWidth="1"/>
    <col min="6406" max="6406" width="5.85546875" style="49" customWidth="1"/>
    <col min="6407" max="6407" width="11.42578125" style="49"/>
    <col min="6408" max="6408" width="10.85546875" style="49" customWidth="1"/>
    <col min="6409" max="6409" width="12.5703125" style="49" customWidth="1"/>
    <col min="6410" max="6410" width="13.7109375" style="49" customWidth="1"/>
    <col min="6411" max="6411" width="11.7109375" style="49" customWidth="1"/>
    <col min="6412" max="6414" width="12.7109375" style="49" customWidth="1"/>
    <col min="6415" max="6656" width="11.42578125" style="49"/>
    <col min="6657" max="6657" width="2.140625" style="49" customWidth="1"/>
    <col min="6658" max="6658" width="21.85546875" style="49" customWidth="1"/>
    <col min="6659" max="6659" width="12.42578125" style="49" customWidth="1"/>
    <col min="6660" max="6661" width="11.7109375" style="49" customWidth="1"/>
    <col min="6662" max="6662" width="5.85546875" style="49" customWidth="1"/>
    <col min="6663" max="6663" width="11.42578125" style="49"/>
    <col min="6664" max="6664" width="10.85546875" style="49" customWidth="1"/>
    <col min="6665" max="6665" width="12.5703125" style="49" customWidth="1"/>
    <col min="6666" max="6666" width="13.7109375" style="49" customWidth="1"/>
    <col min="6667" max="6667" width="11.7109375" style="49" customWidth="1"/>
    <col min="6668" max="6670" width="12.7109375" style="49" customWidth="1"/>
    <col min="6671" max="6912" width="11.42578125" style="49"/>
    <col min="6913" max="6913" width="2.140625" style="49" customWidth="1"/>
    <col min="6914" max="6914" width="21.85546875" style="49" customWidth="1"/>
    <col min="6915" max="6915" width="12.42578125" style="49" customWidth="1"/>
    <col min="6916" max="6917" width="11.7109375" style="49" customWidth="1"/>
    <col min="6918" max="6918" width="5.85546875" style="49" customWidth="1"/>
    <col min="6919" max="6919" width="11.42578125" style="49"/>
    <col min="6920" max="6920" width="10.85546875" style="49" customWidth="1"/>
    <col min="6921" max="6921" width="12.5703125" style="49" customWidth="1"/>
    <col min="6922" max="6922" width="13.7109375" style="49" customWidth="1"/>
    <col min="6923" max="6923" width="11.7109375" style="49" customWidth="1"/>
    <col min="6924" max="6926" width="12.7109375" style="49" customWidth="1"/>
    <col min="6927" max="7168" width="11.42578125" style="49"/>
    <col min="7169" max="7169" width="2.140625" style="49" customWidth="1"/>
    <col min="7170" max="7170" width="21.85546875" style="49" customWidth="1"/>
    <col min="7171" max="7171" width="12.42578125" style="49" customWidth="1"/>
    <col min="7172" max="7173" width="11.7109375" style="49" customWidth="1"/>
    <col min="7174" max="7174" width="5.85546875" style="49" customWidth="1"/>
    <col min="7175" max="7175" width="11.42578125" style="49"/>
    <col min="7176" max="7176" width="10.85546875" style="49" customWidth="1"/>
    <col min="7177" max="7177" width="12.5703125" style="49" customWidth="1"/>
    <col min="7178" max="7178" width="13.7109375" style="49" customWidth="1"/>
    <col min="7179" max="7179" width="11.7109375" style="49" customWidth="1"/>
    <col min="7180" max="7182" width="12.7109375" style="49" customWidth="1"/>
    <col min="7183" max="7424" width="11.42578125" style="49"/>
    <col min="7425" max="7425" width="2.140625" style="49" customWidth="1"/>
    <col min="7426" max="7426" width="21.85546875" style="49" customWidth="1"/>
    <col min="7427" max="7427" width="12.42578125" style="49" customWidth="1"/>
    <col min="7428" max="7429" width="11.7109375" style="49" customWidth="1"/>
    <col min="7430" max="7430" width="5.85546875" style="49" customWidth="1"/>
    <col min="7431" max="7431" width="11.42578125" style="49"/>
    <col min="7432" max="7432" width="10.85546875" style="49" customWidth="1"/>
    <col min="7433" max="7433" width="12.5703125" style="49" customWidth="1"/>
    <col min="7434" max="7434" width="13.7109375" style="49" customWidth="1"/>
    <col min="7435" max="7435" width="11.7109375" style="49" customWidth="1"/>
    <col min="7436" max="7438" width="12.7109375" style="49" customWidth="1"/>
    <col min="7439" max="7680" width="11.42578125" style="49"/>
    <col min="7681" max="7681" width="2.140625" style="49" customWidth="1"/>
    <col min="7682" max="7682" width="21.85546875" style="49" customWidth="1"/>
    <col min="7683" max="7683" width="12.42578125" style="49" customWidth="1"/>
    <col min="7684" max="7685" width="11.7109375" style="49" customWidth="1"/>
    <col min="7686" max="7686" width="5.85546875" style="49" customWidth="1"/>
    <col min="7687" max="7687" width="11.42578125" style="49"/>
    <col min="7688" max="7688" width="10.85546875" style="49" customWidth="1"/>
    <col min="7689" max="7689" width="12.5703125" style="49" customWidth="1"/>
    <col min="7690" max="7690" width="13.7109375" style="49" customWidth="1"/>
    <col min="7691" max="7691" width="11.7109375" style="49" customWidth="1"/>
    <col min="7692" max="7694" width="12.7109375" style="49" customWidth="1"/>
    <col min="7695" max="7936" width="11.42578125" style="49"/>
    <col min="7937" max="7937" width="2.140625" style="49" customWidth="1"/>
    <col min="7938" max="7938" width="21.85546875" style="49" customWidth="1"/>
    <col min="7939" max="7939" width="12.42578125" style="49" customWidth="1"/>
    <col min="7940" max="7941" width="11.7109375" style="49" customWidth="1"/>
    <col min="7942" max="7942" width="5.85546875" style="49" customWidth="1"/>
    <col min="7943" max="7943" width="11.42578125" style="49"/>
    <col min="7944" max="7944" width="10.85546875" style="49" customWidth="1"/>
    <col min="7945" max="7945" width="12.5703125" style="49" customWidth="1"/>
    <col min="7946" max="7946" width="13.7109375" style="49" customWidth="1"/>
    <col min="7947" max="7947" width="11.7109375" style="49" customWidth="1"/>
    <col min="7948" max="7950" width="12.7109375" style="49" customWidth="1"/>
    <col min="7951" max="8192" width="11.42578125" style="49"/>
    <col min="8193" max="8193" width="2.140625" style="49" customWidth="1"/>
    <col min="8194" max="8194" width="21.85546875" style="49" customWidth="1"/>
    <col min="8195" max="8195" width="12.42578125" style="49" customWidth="1"/>
    <col min="8196" max="8197" width="11.7109375" style="49" customWidth="1"/>
    <col min="8198" max="8198" width="5.85546875" style="49" customWidth="1"/>
    <col min="8199" max="8199" width="11.42578125" style="49"/>
    <col min="8200" max="8200" width="10.85546875" style="49" customWidth="1"/>
    <col min="8201" max="8201" width="12.5703125" style="49" customWidth="1"/>
    <col min="8202" max="8202" width="13.7109375" style="49" customWidth="1"/>
    <col min="8203" max="8203" width="11.7109375" style="49" customWidth="1"/>
    <col min="8204" max="8206" width="12.7109375" style="49" customWidth="1"/>
    <col min="8207" max="8448" width="11.42578125" style="49"/>
    <col min="8449" max="8449" width="2.140625" style="49" customWidth="1"/>
    <col min="8450" max="8450" width="21.85546875" style="49" customWidth="1"/>
    <col min="8451" max="8451" width="12.42578125" style="49" customWidth="1"/>
    <col min="8452" max="8453" width="11.7109375" style="49" customWidth="1"/>
    <col min="8454" max="8454" width="5.85546875" style="49" customWidth="1"/>
    <col min="8455" max="8455" width="11.42578125" style="49"/>
    <col min="8456" max="8456" width="10.85546875" style="49" customWidth="1"/>
    <col min="8457" max="8457" width="12.5703125" style="49" customWidth="1"/>
    <col min="8458" max="8458" width="13.7109375" style="49" customWidth="1"/>
    <col min="8459" max="8459" width="11.7109375" style="49" customWidth="1"/>
    <col min="8460" max="8462" width="12.7109375" style="49" customWidth="1"/>
    <col min="8463" max="8704" width="11.42578125" style="49"/>
    <col min="8705" max="8705" width="2.140625" style="49" customWidth="1"/>
    <col min="8706" max="8706" width="21.85546875" style="49" customWidth="1"/>
    <col min="8707" max="8707" width="12.42578125" style="49" customWidth="1"/>
    <col min="8708" max="8709" width="11.7109375" style="49" customWidth="1"/>
    <col min="8710" max="8710" width="5.85546875" style="49" customWidth="1"/>
    <col min="8711" max="8711" width="11.42578125" style="49"/>
    <col min="8712" max="8712" width="10.85546875" style="49" customWidth="1"/>
    <col min="8713" max="8713" width="12.5703125" style="49" customWidth="1"/>
    <col min="8714" max="8714" width="13.7109375" style="49" customWidth="1"/>
    <col min="8715" max="8715" width="11.7109375" style="49" customWidth="1"/>
    <col min="8716" max="8718" width="12.7109375" style="49" customWidth="1"/>
    <col min="8719" max="8960" width="11.42578125" style="49"/>
    <col min="8961" max="8961" width="2.140625" style="49" customWidth="1"/>
    <col min="8962" max="8962" width="21.85546875" style="49" customWidth="1"/>
    <col min="8963" max="8963" width="12.42578125" style="49" customWidth="1"/>
    <col min="8964" max="8965" width="11.7109375" style="49" customWidth="1"/>
    <col min="8966" max="8966" width="5.85546875" style="49" customWidth="1"/>
    <col min="8967" max="8967" width="11.42578125" style="49"/>
    <col min="8968" max="8968" width="10.85546875" style="49" customWidth="1"/>
    <col min="8969" max="8969" width="12.5703125" style="49" customWidth="1"/>
    <col min="8970" max="8970" width="13.7109375" style="49" customWidth="1"/>
    <col min="8971" max="8971" width="11.7109375" style="49" customWidth="1"/>
    <col min="8972" max="8974" width="12.7109375" style="49" customWidth="1"/>
    <col min="8975" max="9216" width="11.42578125" style="49"/>
    <col min="9217" max="9217" width="2.140625" style="49" customWidth="1"/>
    <col min="9218" max="9218" width="21.85546875" style="49" customWidth="1"/>
    <col min="9219" max="9219" width="12.42578125" style="49" customWidth="1"/>
    <col min="9220" max="9221" width="11.7109375" style="49" customWidth="1"/>
    <col min="9222" max="9222" width="5.85546875" style="49" customWidth="1"/>
    <col min="9223" max="9223" width="11.42578125" style="49"/>
    <col min="9224" max="9224" width="10.85546875" style="49" customWidth="1"/>
    <col min="9225" max="9225" width="12.5703125" style="49" customWidth="1"/>
    <col min="9226" max="9226" width="13.7109375" style="49" customWidth="1"/>
    <col min="9227" max="9227" width="11.7109375" style="49" customWidth="1"/>
    <col min="9228" max="9230" width="12.7109375" style="49" customWidth="1"/>
    <col min="9231" max="9472" width="11.42578125" style="49"/>
    <col min="9473" max="9473" width="2.140625" style="49" customWidth="1"/>
    <col min="9474" max="9474" width="21.85546875" style="49" customWidth="1"/>
    <col min="9475" max="9475" width="12.42578125" style="49" customWidth="1"/>
    <col min="9476" max="9477" width="11.7109375" style="49" customWidth="1"/>
    <col min="9478" max="9478" width="5.85546875" style="49" customWidth="1"/>
    <col min="9479" max="9479" width="11.42578125" style="49"/>
    <col min="9480" max="9480" width="10.85546875" style="49" customWidth="1"/>
    <col min="9481" max="9481" width="12.5703125" style="49" customWidth="1"/>
    <col min="9482" max="9482" width="13.7109375" style="49" customWidth="1"/>
    <col min="9483" max="9483" width="11.7109375" style="49" customWidth="1"/>
    <col min="9484" max="9486" width="12.7109375" style="49" customWidth="1"/>
    <col min="9487" max="9728" width="11.42578125" style="49"/>
    <col min="9729" max="9729" width="2.140625" style="49" customWidth="1"/>
    <col min="9730" max="9730" width="21.85546875" style="49" customWidth="1"/>
    <col min="9731" max="9731" width="12.42578125" style="49" customWidth="1"/>
    <col min="9732" max="9733" width="11.7109375" style="49" customWidth="1"/>
    <col min="9734" max="9734" width="5.85546875" style="49" customWidth="1"/>
    <col min="9735" max="9735" width="11.42578125" style="49"/>
    <col min="9736" max="9736" width="10.85546875" style="49" customWidth="1"/>
    <col min="9737" max="9737" width="12.5703125" style="49" customWidth="1"/>
    <col min="9738" max="9738" width="13.7109375" style="49" customWidth="1"/>
    <col min="9739" max="9739" width="11.7109375" style="49" customWidth="1"/>
    <col min="9740" max="9742" width="12.7109375" style="49" customWidth="1"/>
    <col min="9743" max="9984" width="11.42578125" style="49"/>
    <col min="9985" max="9985" width="2.140625" style="49" customWidth="1"/>
    <col min="9986" max="9986" width="21.85546875" style="49" customWidth="1"/>
    <col min="9987" max="9987" width="12.42578125" style="49" customWidth="1"/>
    <col min="9988" max="9989" width="11.7109375" style="49" customWidth="1"/>
    <col min="9990" max="9990" width="5.85546875" style="49" customWidth="1"/>
    <col min="9991" max="9991" width="11.42578125" style="49"/>
    <col min="9992" max="9992" width="10.85546875" style="49" customWidth="1"/>
    <col min="9993" max="9993" width="12.5703125" style="49" customWidth="1"/>
    <col min="9994" max="9994" width="13.7109375" style="49" customWidth="1"/>
    <col min="9995" max="9995" width="11.7109375" style="49" customWidth="1"/>
    <col min="9996" max="9998" width="12.7109375" style="49" customWidth="1"/>
    <col min="9999" max="10240" width="11.42578125" style="49"/>
    <col min="10241" max="10241" width="2.140625" style="49" customWidth="1"/>
    <col min="10242" max="10242" width="21.85546875" style="49" customWidth="1"/>
    <col min="10243" max="10243" width="12.42578125" style="49" customWidth="1"/>
    <col min="10244" max="10245" width="11.7109375" style="49" customWidth="1"/>
    <col min="10246" max="10246" width="5.85546875" style="49" customWidth="1"/>
    <col min="10247" max="10247" width="11.42578125" style="49"/>
    <col min="10248" max="10248" width="10.85546875" style="49" customWidth="1"/>
    <col min="10249" max="10249" width="12.5703125" style="49" customWidth="1"/>
    <col min="10250" max="10250" width="13.7109375" style="49" customWidth="1"/>
    <col min="10251" max="10251" width="11.7109375" style="49" customWidth="1"/>
    <col min="10252" max="10254" width="12.7109375" style="49" customWidth="1"/>
    <col min="10255" max="10496" width="11.42578125" style="49"/>
    <col min="10497" max="10497" width="2.140625" style="49" customWidth="1"/>
    <col min="10498" max="10498" width="21.85546875" style="49" customWidth="1"/>
    <col min="10499" max="10499" width="12.42578125" style="49" customWidth="1"/>
    <col min="10500" max="10501" width="11.7109375" style="49" customWidth="1"/>
    <col min="10502" max="10502" width="5.85546875" style="49" customWidth="1"/>
    <col min="10503" max="10503" width="11.42578125" style="49"/>
    <col min="10504" max="10504" width="10.85546875" style="49" customWidth="1"/>
    <col min="10505" max="10505" width="12.5703125" style="49" customWidth="1"/>
    <col min="10506" max="10506" width="13.7109375" style="49" customWidth="1"/>
    <col min="10507" max="10507" width="11.7109375" style="49" customWidth="1"/>
    <col min="10508" max="10510" width="12.7109375" style="49" customWidth="1"/>
    <col min="10511" max="10752" width="11.42578125" style="49"/>
    <col min="10753" max="10753" width="2.140625" style="49" customWidth="1"/>
    <col min="10754" max="10754" width="21.85546875" style="49" customWidth="1"/>
    <col min="10755" max="10755" width="12.42578125" style="49" customWidth="1"/>
    <col min="10756" max="10757" width="11.7109375" style="49" customWidth="1"/>
    <col min="10758" max="10758" width="5.85546875" style="49" customWidth="1"/>
    <col min="10759" max="10759" width="11.42578125" style="49"/>
    <col min="10760" max="10760" width="10.85546875" style="49" customWidth="1"/>
    <col min="10761" max="10761" width="12.5703125" style="49" customWidth="1"/>
    <col min="10762" max="10762" width="13.7109375" style="49" customWidth="1"/>
    <col min="10763" max="10763" width="11.7109375" style="49" customWidth="1"/>
    <col min="10764" max="10766" width="12.7109375" style="49" customWidth="1"/>
    <col min="10767" max="11008" width="11.42578125" style="49"/>
    <col min="11009" max="11009" width="2.140625" style="49" customWidth="1"/>
    <col min="11010" max="11010" width="21.85546875" style="49" customWidth="1"/>
    <col min="11011" max="11011" width="12.42578125" style="49" customWidth="1"/>
    <col min="11012" max="11013" width="11.7109375" style="49" customWidth="1"/>
    <col min="11014" max="11014" width="5.85546875" style="49" customWidth="1"/>
    <col min="11015" max="11015" width="11.42578125" style="49"/>
    <col min="11016" max="11016" width="10.85546875" style="49" customWidth="1"/>
    <col min="11017" max="11017" width="12.5703125" style="49" customWidth="1"/>
    <col min="11018" max="11018" width="13.7109375" style="49" customWidth="1"/>
    <col min="11019" max="11019" width="11.7109375" style="49" customWidth="1"/>
    <col min="11020" max="11022" width="12.7109375" style="49" customWidth="1"/>
    <col min="11023" max="11264" width="11.42578125" style="49"/>
    <col min="11265" max="11265" width="2.140625" style="49" customWidth="1"/>
    <col min="11266" max="11266" width="21.85546875" style="49" customWidth="1"/>
    <col min="11267" max="11267" width="12.42578125" style="49" customWidth="1"/>
    <col min="11268" max="11269" width="11.7109375" style="49" customWidth="1"/>
    <col min="11270" max="11270" width="5.85546875" style="49" customWidth="1"/>
    <col min="11271" max="11271" width="11.42578125" style="49"/>
    <col min="11272" max="11272" width="10.85546875" style="49" customWidth="1"/>
    <col min="11273" max="11273" width="12.5703125" style="49" customWidth="1"/>
    <col min="11274" max="11274" width="13.7109375" style="49" customWidth="1"/>
    <col min="11275" max="11275" width="11.7109375" style="49" customWidth="1"/>
    <col min="11276" max="11278" width="12.7109375" style="49" customWidth="1"/>
    <col min="11279" max="11520" width="11.42578125" style="49"/>
    <col min="11521" max="11521" width="2.140625" style="49" customWidth="1"/>
    <col min="11522" max="11522" width="21.85546875" style="49" customWidth="1"/>
    <col min="11523" max="11523" width="12.42578125" style="49" customWidth="1"/>
    <col min="11524" max="11525" width="11.7109375" style="49" customWidth="1"/>
    <col min="11526" max="11526" width="5.85546875" style="49" customWidth="1"/>
    <col min="11527" max="11527" width="11.42578125" style="49"/>
    <col min="11528" max="11528" width="10.85546875" style="49" customWidth="1"/>
    <col min="11529" max="11529" width="12.5703125" style="49" customWidth="1"/>
    <col min="11530" max="11530" width="13.7109375" style="49" customWidth="1"/>
    <col min="11531" max="11531" width="11.7109375" style="49" customWidth="1"/>
    <col min="11532" max="11534" width="12.7109375" style="49" customWidth="1"/>
    <col min="11535" max="11776" width="11.42578125" style="49"/>
    <col min="11777" max="11777" width="2.140625" style="49" customWidth="1"/>
    <col min="11778" max="11778" width="21.85546875" style="49" customWidth="1"/>
    <col min="11779" max="11779" width="12.42578125" style="49" customWidth="1"/>
    <col min="11780" max="11781" width="11.7109375" style="49" customWidth="1"/>
    <col min="11782" max="11782" width="5.85546875" style="49" customWidth="1"/>
    <col min="11783" max="11783" width="11.42578125" style="49"/>
    <col min="11784" max="11784" width="10.85546875" style="49" customWidth="1"/>
    <col min="11785" max="11785" width="12.5703125" style="49" customWidth="1"/>
    <col min="11786" max="11786" width="13.7109375" style="49" customWidth="1"/>
    <col min="11787" max="11787" width="11.7109375" style="49" customWidth="1"/>
    <col min="11788" max="11790" width="12.7109375" style="49" customWidth="1"/>
    <col min="11791" max="12032" width="11.42578125" style="49"/>
    <col min="12033" max="12033" width="2.140625" style="49" customWidth="1"/>
    <col min="12034" max="12034" width="21.85546875" style="49" customWidth="1"/>
    <col min="12035" max="12035" width="12.42578125" style="49" customWidth="1"/>
    <col min="12036" max="12037" width="11.7109375" style="49" customWidth="1"/>
    <col min="12038" max="12038" width="5.85546875" style="49" customWidth="1"/>
    <col min="12039" max="12039" width="11.42578125" style="49"/>
    <col min="12040" max="12040" width="10.85546875" style="49" customWidth="1"/>
    <col min="12041" max="12041" width="12.5703125" style="49" customWidth="1"/>
    <col min="12042" max="12042" width="13.7109375" style="49" customWidth="1"/>
    <col min="12043" max="12043" width="11.7109375" style="49" customWidth="1"/>
    <col min="12044" max="12046" width="12.7109375" style="49" customWidth="1"/>
    <col min="12047" max="12288" width="11.42578125" style="49"/>
    <col min="12289" max="12289" width="2.140625" style="49" customWidth="1"/>
    <col min="12290" max="12290" width="21.85546875" style="49" customWidth="1"/>
    <col min="12291" max="12291" width="12.42578125" style="49" customWidth="1"/>
    <col min="12292" max="12293" width="11.7109375" style="49" customWidth="1"/>
    <col min="12294" max="12294" width="5.85546875" style="49" customWidth="1"/>
    <col min="12295" max="12295" width="11.42578125" style="49"/>
    <col min="12296" max="12296" width="10.85546875" style="49" customWidth="1"/>
    <col min="12297" max="12297" width="12.5703125" style="49" customWidth="1"/>
    <col min="12298" max="12298" width="13.7109375" style="49" customWidth="1"/>
    <col min="12299" max="12299" width="11.7109375" style="49" customWidth="1"/>
    <col min="12300" max="12302" width="12.7109375" style="49" customWidth="1"/>
    <col min="12303" max="12544" width="11.42578125" style="49"/>
    <col min="12545" max="12545" width="2.140625" style="49" customWidth="1"/>
    <col min="12546" max="12546" width="21.85546875" style="49" customWidth="1"/>
    <col min="12547" max="12547" width="12.42578125" style="49" customWidth="1"/>
    <col min="12548" max="12549" width="11.7109375" style="49" customWidth="1"/>
    <col min="12550" max="12550" width="5.85546875" style="49" customWidth="1"/>
    <col min="12551" max="12551" width="11.42578125" style="49"/>
    <col min="12552" max="12552" width="10.85546875" style="49" customWidth="1"/>
    <col min="12553" max="12553" width="12.5703125" style="49" customWidth="1"/>
    <col min="12554" max="12554" width="13.7109375" style="49" customWidth="1"/>
    <col min="12555" max="12555" width="11.7109375" style="49" customWidth="1"/>
    <col min="12556" max="12558" width="12.7109375" style="49" customWidth="1"/>
    <col min="12559" max="12800" width="11.42578125" style="49"/>
    <col min="12801" max="12801" width="2.140625" style="49" customWidth="1"/>
    <col min="12802" max="12802" width="21.85546875" style="49" customWidth="1"/>
    <col min="12803" max="12803" width="12.42578125" style="49" customWidth="1"/>
    <col min="12804" max="12805" width="11.7109375" style="49" customWidth="1"/>
    <col min="12806" max="12806" width="5.85546875" style="49" customWidth="1"/>
    <col min="12807" max="12807" width="11.42578125" style="49"/>
    <col min="12808" max="12808" width="10.85546875" style="49" customWidth="1"/>
    <col min="12809" max="12809" width="12.5703125" style="49" customWidth="1"/>
    <col min="12810" max="12810" width="13.7109375" style="49" customWidth="1"/>
    <col min="12811" max="12811" width="11.7109375" style="49" customWidth="1"/>
    <col min="12812" max="12814" width="12.7109375" style="49" customWidth="1"/>
    <col min="12815" max="13056" width="11.42578125" style="49"/>
    <col min="13057" max="13057" width="2.140625" style="49" customWidth="1"/>
    <col min="13058" max="13058" width="21.85546875" style="49" customWidth="1"/>
    <col min="13059" max="13059" width="12.42578125" style="49" customWidth="1"/>
    <col min="13060" max="13061" width="11.7109375" style="49" customWidth="1"/>
    <col min="13062" max="13062" width="5.85546875" style="49" customWidth="1"/>
    <col min="13063" max="13063" width="11.42578125" style="49"/>
    <col min="13064" max="13064" width="10.85546875" style="49" customWidth="1"/>
    <col min="13065" max="13065" width="12.5703125" style="49" customWidth="1"/>
    <col min="13066" max="13066" width="13.7109375" style="49" customWidth="1"/>
    <col min="13067" max="13067" width="11.7109375" style="49" customWidth="1"/>
    <col min="13068" max="13070" width="12.7109375" style="49" customWidth="1"/>
    <col min="13071" max="13312" width="11.42578125" style="49"/>
    <col min="13313" max="13313" width="2.140625" style="49" customWidth="1"/>
    <col min="13314" max="13314" width="21.85546875" style="49" customWidth="1"/>
    <col min="13315" max="13315" width="12.42578125" style="49" customWidth="1"/>
    <col min="13316" max="13317" width="11.7109375" style="49" customWidth="1"/>
    <col min="13318" max="13318" width="5.85546875" style="49" customWidth="1"/>
    <col min="13319" max="13319" width="11.42578125" style="49"/>
    <col min="13320" max="13320" width="10.85546875" style="49" customWidth="1"/>
    <col min="13321" max="13321" width="12.5703125" style="49" customWidth="1"/>
    <col min="13322" max="13322" width="13.7109375" style="49" customWidth="1"/>
    <col min="13323" max="13323" width="11.7109375" style="49" customWidth="1"/>
    <col min="13324" max="13326" width="12.7109375" style="49" customWidth="1"/>
    <col min="13327" max="13568" width="11.42578125" style="49"/>
    <col min="13569" max="13569" width="2.140625" style="49" customWidth="1"/>
    <col min="13570" max="13570" width="21.85546875" style="49" customWidth="1"/>
    <col min="13571" max="13571" width="12.42578125" style="49" customWidth="1"/>
    <col min="13572" max="13573" width="11.7109375" style="49" customWidth="1"/>
    <col min="13574" max="13574" width="5.85546875" style="49" customWidth="1"/>
    <col min="13575" max="13575" width="11.42578125" style="49"/>
    <col min="13576" max="13576" width="10.85546875" style="49" customWidth="1"/>
    <col min="13577" max="13577" width="12.5703125" style="49" customWidth="1"/>
    <col min="13578" max="13578" width="13.7109375" style="49" customWidth="1"/>
    <col min="13579" max="13579" width="11.7109375" style="49" customWidth="1"/>
    <col min="13580" max="13582" width="12.7109375" style="49" customWidth="1"/>
    <col min="13583" max="13824" width="11.42578125" style="49"/>
    <col min="13825" max="13825" width="2.140625" style="49" customWidth="1"/>
    <col min="13826" max="13826" width="21.85546875" style="49" customWidth="1"/>
    <col min="13827" max="13827" width="12.42578125" style="49" customWidth="1"/>
    <col min="13828" max="13829" width="11.7109375" style="49" customWidth="1"/>
    <col min="13830" max="13830" width="5.85546875" style="49" customWidth="1"/>
    <col min="13831" max="13831" width="11.42578125" style="49"/>
    <col min="13832" max="13832" width="10.85546875" style="49" customWidth="1"/>
    <col min="13833" max="13833" width="12.5703125" style="49" customWidth="1"/>
    <col min="13834" max="13834" width="13.7109375" style="49" customWidth="1"/>
    <col min="13835" max="13835" width="11.7109375" style="49" customWidth="1"/>
    <col min="13836" max="13838" width="12.7109375" style="49" customWidth="1"/>
    <col min="13839" max="14080" width="11.42578125" style="49"/>
    <col min="14081" max="14081" width="2.140625" style="49" customWidth="1"/>
    <col min="14082" max="14082" width="21.85546875" style="49" customWidth="1"/>
    <col min="14083" max="14083" width="12.42578125" style="49" customWidth="1"/>
    <col min="14084" max="14085" width="11.7109375" style="49" customWidth="1"/>
    <col min="14086" max="14086" width="5.85546875" style="49" customWidth="1"/>
    <col min="14087" max="14087" width="11.42578125" style="49"/>
    <col min="14088" max="14088" width="10.85546875" style="49" customWidth="1"/>
    <col min="14089" max="14089" width="12.5703125" style="49" customWidth="1"/>
    <col min="14090" max="14090" width="13.7109375" style="49" customWidth="1"/>
    <col min="14091" max="14091" width="11.7109375" style="49" customWidth="1"/>
    <col min="14092" max="14094" width="12.7109375" style="49" customWidth="1"/>
    <col min="14095" max="14336" width="11.42578125" style="49"/>
    <col min="14337" max="14337" width="2.140625" style="49" customWidth="1"/>
    <col min="14338" max="14338" width="21.85546875" style="49" customWidth="1"/>
    <col min="14339" max="14339" width="12.42578125" style="49" customWidth="1"/>
    <col min="14340" max="14341" width="11.7109375" style="49" customWidth="1"/>
    <col min="14342" max="14342" width="5.85546875" style="49" customWidth="1"/>
    <col min="14343" max="14343" width="11.42578125" style="49"/>
    <col min="14344" max="14344" width="10.85546875" style="49" customWidth="1"/>
    <col min="14345" max="14345" width="12.5703125" style="49" customWidth="1"/>
    <col min="14346" max="14346" width="13.7109375" style="49" customWidth="1"/>
    <col min="14347" max="14347" width="11.7109375" style="49" customWidth="1"/>
    <col min="14348" max="14350" width="12.7109375" style="49" customWidth="1"/>
    <col min="14351" max="14592" width="11.42578125" style="49"/>
    <col min="14593" max="14593" width="2.140625" style="49" customWidth="1"/>
    <col min="14594" max="14594" width="21.85546875" style="49" customWidth="1"/>
    <col min="14595" max="14595" width="12.42578125" style="49" customWidth="1"/>
    <col min="14596" max="14597" width="11.7109375" style="49" customWidth="1"/>
    <col min="14598" max="14598" width="5.85546875" style="49" customWidth="1"/>
    <col min="14599" max="14599" width="11.42578125" style="49"/>
    <col min="14600" max="14600" width="10.85546875" style="49" customWidth="1"/>
    <col min="14601" max="14601" width="12.5703125" style="49" customWidth="1"/>
    <col min="14602" max="14602" width="13.7109375" style="49" customWidth="1"/>
    <col min="14603" max="14603" width="11.7109375" style="49" customWidth="1"/>
    <col min="14604" max="14606" width="12.7109375" style="49" customWidth="1"/>
    <col min="14607" max="14848" width="11.42578125" style="49"/>
    <col min="14849" max="14849" width="2.140625" style="49" customWidth="1"/>
    <col min="14850" max="14850" width="21.85546875" style="49" customWidth="1"/>
    <col min="14851" max="14851" width="12.42578125" style="49" customWidth="1"/>
    <col min="14852" max="14853" width="11.7109375" style="49" customWidth="1"/>
    <col min="14854" max="14854" width="5.85546875" style="49" customWidth="1"/>
    <col min="14855" max="14855" width="11.42578125" style="49"/>
    <col min="14856" max="14856" width="10.85546875" style="49" customWidth="1"/>
    <col min="14857" max="14857" width="12.5703125" style="49" customWidth="1"/>
    <col min="14858" max="14858" width="13.7109375" style="49" customWidth="1"/>
    <col min="14859" max="14859" width="11.7109375" style="49" customWidth="1"/>
    <col min="14860" max="14862" width="12.7109375" style="49" customWidth="1"/>
    <col min="14863" max="15104" width="11.42578125" style="49"/>
    <col min="15105" max="15105" width="2.140625" style="49" customWidth="1"/>
    <col min="15106" max="15106" width="21.85546875" style="49" customWidth="1"/>
    <col min="15107" max="15107" width="12.42578125" style="49" customWidth="1"/>
    <col min="15108" max="15109" width="11.7109375" style="49" customWidth="1"/>
    <col min="15110" max="15110" width="5.85546875" style="49" customWidth="1"/>
    <col min="15111" max="15111" width="11.42578125" style="49"/>
    <col min="15112" max="15112" width="10.85546875" style="49" customWidth="1"/>
    <col min="15113" max="15113" width="12.5703125" style="49" customWidth="1"/>
    <col min="15114" max="15114" width="13.7109375" style="49" customWidth="1"/>
    <col min="15115" max="15115" width="11.7109375" style="49" customWidth="1"/>
    <col min="15116" max="15118" width="12.7109375" style="49" customWidth="1"/>
    <col min="15119" max="15360" width="11.42578125" style="49"/>
    <col min="15361" max="15361" width="2.140625" style="49" customWidth="1"/>
    <col min="15362" max="15362" width="21.85546875" style="49" customWidth="1"/>
    <col min="15363" max="15363" width="12.42578125" style="49" customWidth="1"/>
    <col min="15364" max="15365" width="11.7109375" style="49" customWidth="1"/>
    <col min="15366" max="15366" width="5.85546875" style="49" customWidth="1"/>
    <col min="15367" max="15367" width="11.42578125" style="49"/>
    <col min="15368" max="15368" width="10.85546875" style="49" customWidth="1"/>
    <col min="15369" max="15369" width="12.5703125" style="49" customWidth="1"/>
    <col min="15370" max="15370" width="13.7109375" style="49" customWidth="1"/>
    <col min="15371" max="15371" width="11.7109375" style="49" customWidth="1"/>
    <col min="15372" max="15374" width="12.7109375" style="49" customWidth="1"/>
    <col min="15375" max="15616" width="11.42578125" style="49"/>
    <col min="15617" max="15617" width="2.140625" style="49" customWidth="1"/>
    <col min="15618" max="15618" width="21.85546875" style="49" customWidth="1"/>
    <col min="15619" max="15619" width="12.42578125" style="49" customWidth="1"/>
    <col min="15620" max="15621" width="11.7109375" style="49" customWidth="1"/>
    <col min="15622" max="15622" width="5.85546875" style="49" customWidth="1"/>
    <col min="15623" max="15623" width="11.42578125" style="49"/>
    <col min="15624" max="15624" width="10.85546875" style="49" customWidth="1"/>
    <col min="15625" max="15625" width="12.5703125" style="49" customWidth="1"/>
    <col min="15626" max="15626" width="13.7109375" style="49" customWidth="1"/>
    <col min="15627" max="15627" width="11.7109375" style="49" customWidth="1"/>
    <col min="15628" max="15630" width="12.7109375" style="49" customWidth="1"/>
    <col min="15631" max="15872" width="11.42578125" style="49"/>
    <col min="15873" max="15873" width="2.140625" style="49" customWidth="1"/>
    <col min="15874" max="15874" width="21.85546875" style="49" customWidth="1"/>
    <col min="15875" max="15875" width="12.42578125" style="49" customWidth="1"/>
    <col min="15876" max="15877" width="11.7109375" style="49" customWidth="1"/>
    <col min="15878" max="15878" width="5.85546875" style="49" customWidth="1"/>
    <col min="15879" max="15879" width="11.42578125" style="49"/>
    <col min="15880" max="15880" width="10.85546875" style="49" customWidth="1"/>
    <col min="15881" max="15881" width="12.5703125" style="49" customWidth="1"/>
    <col min="15882" max="15882" width="13.7109375" style="49" customWidth="1"/>
    <col min="15883" max="15883" width="11.7109375" style="49" customWidth="1"/>
    <col min="15884" max="15886" width="12.7109375" style="49" customWidth="1"/>
    <col min="15887" max="16128" width="11.42578125" style="49"/>
    <col min="16129" max="16129" width="2.140625" style="49" customWidth="1"/>
    <col min="16130" max="16130" width="21.85546875" style="49" customWidth="1"/>
    <col min="16131" max="16131" width="12.42578125" style="49" customWidth="1"/>
    <col min="16132" max="16133" width="11.7109375" style="49" customWidth="1"/>
    <col min="16134" max="16134" width="5.85546875" style="49" customWidth="1"/>
    <col min="16135" max="16135" width="11.42578125" style="49"/>
    <col min="16136" max="16136" width="10.85546875" style="49" customWidth="1"/>
    <col min="16137" max="16137" width="12.5703125" style="49" customWidth="1"/>
    <col min="16138" max="16138" width="13.7109375" style="49" customWidth="1"/>
    <col min="16139" max="16139" width="11.7109375" style="49" customWidth="1"/>
    <col min="16140" max="16142" width="12.7109375" style="49" customWidth="1"/>
    <col min="16143" max="16384" width="11.42578125" style="49"/>
  </cols>
  <sheetData>
    <row r="1" spans="2:14" ht="17.25" customHeight="1" x14ac:dyDescent="0.25">
      <c r="B1" s="647" t="s">
        <v>568</v>
      </c>
      <c r="C1" s="647"/>
      <c r="D1" s="648"/>
      <c r="E1" s="648"/>
      <c r="F1" s="648"/>
      <c r="G1" s="837" t="s">
        <v>569</v>
      </c>
      <c r="H1" s="846"/>
      <c r="I1" s="651" t="s">
        <v>570</v>
      </c>
      <c r="J1" s="652"/>
      <c r="K1" s="653"/>
      <c r="L1" s="654"/>
      <c r="N1" s="655" t="s">
        <v>571</v>
      </c>
    </row>
    <row r="2" spans="2:14" ht="6" customHeight="1" x14ac:dyDescent="0.2">
      <c r="G2" s="655"/>
      <c r="I2" s="644"/>
      <c r="J2" s="645"/>
      <c r="K2" s="645"/>
      <c r="L2" s="645"/>
    </row>
    <row r="3" spans="2:14" ht="16.5" customHeight="1" x14ac:dyDescent="0.25">
      <c r="B3" s="847" t="s">
        <v>572</v>
      </c>
      <c r="C3" s="848"/>
      <c r="D3" s="660"/>
      <c r="E3" s="660"/>
      <c r="F3" s="660"/>
      <c r="G3" s="837" t="s">
        <v>573</v>
      </c>
      <c r="H3" s="849"/>
      <c r="I3" s="651" t="s">
        <v>574</v>
      </c>
      <c r="J3" s="662"/>
      <c r="K3" s="850"/>
      <c r="L3" s="664"/>
    </row>
    <row r="4" spans="2:14" ht="16.5" customHeight="1" thickBot="1" x14ac:dyDescent="0.35">
      <c r="B4" s="847"/>
      <c r="C4" s="847"/>
      <c r="D4" s="847"/>
      <c r="E4" s="851"/>
      <c r="F4" s="666"/>
      <c r="G4" s="837"/>
      <c r="H4" s="838"/>
      <c r="I4" s="668"/>
      <c r="N4" s="670"/>
    </row>
    <row r="5" spans="2:14" ht="16.5" customHeight="1" x14ac:dyDescent="0.3">
      <c r="B5" s="671" t="s">
        <v>575</v>
      </c>
      <c r="C5" s="676">
        <f>C11</f>
        <v>0</v>
      </c>
      <c r="D5" s="852">
        <f>C50</f>
        <v>0</v>
      </c>
      <c r="E5" s="676">
        <f>C89</f>
        <v>0</v>
      </c>
      <c r="F5" s="989">
        <f>C128</f>
        <v>0</v>
      </c>
      <c r="G5" s="989"/>
      <c r="H5" s="676">
        <f>C167</f>
        <v>0</v>
      </c>
      <c r="J5" s="853" t="s">
        <v>576</v>
      </c>
      <c r="K5" s="676"/>
      <c r="L5" s="676"/>
      <c r="M5" s="677"/>
      <c r="N5" s="670"/>
    </row>
    <row r="6" spans="2:14" ht="17.100000000000001" customHeight="1" x14ac:dyDescent="0.3">
      <c r="B6" s="679"/>
      <c r="C6" s="854">
        <f>C10</f>
        <v>0</v>
      </c>
      <c r="D6" s="854">
        <f>C49</f>
        <v>0</v>
      </c>
      <c r="E6" s="854">
        <f>C88</f>
        <v>0</v>
      </c>
      <c r="F6" s="990">
        <f>C127</f>
        <v>0</v>
      </c>
      <c r="G6" s="990"/>
      <c r="H6" s="855">
        <f>C166</f>
        <v>0</v>
      </c>
      <c r="J6" s="835"/>
      <c r="K6" s="835"/>
      <c r="L6" s="835"/>
      <c r="M6" s="856"/>
      <c r="N6" s="857"/>
    </row>
    <row r="7" spans="2:14" ht="17.100000000000001" customHeight="1" x14ac:dyDescent="0.3">
      <c r="B7" s="686"/>
      <c r="C7" s="858">
        <f>G46</f>
        <v>0</v>
      </c>
      <c r="D7" s="858">
        <f>G85</f>
        <v>0</v>
      </c>
      <c r="E7" s="858">
        <f>G124</f>
        <v>0</v>
      </c>
      <c r="F7" s="991">
        <f>G163</f>
        <v>0</v>
      </c>
      <c r="G7" s="991"/>
      <c r="H7" s="858">
        <f>G202</f>
        <v>0</v>
      </c>
      <c r="J7" s="859">
        <f>C7+D7+E7+F7+H7</f>
        <v>0</v>
      </c>
      <c r="K7" s="860"/>
      <c r="L7" s="860"/>
      <c r="M7" s="861"/>
      <c r="N7" s="670"/>
    </row>
    <row r="8" spans="2:14" ht="17.100000000000001" customHeight="1" thickBot="1" x14ac:dyDescent="0.35">
      <c r="B8" s="693"/>
      <c r="C8" s="862" t="e">
        <f>H46</f>
        <v>#DIV/0!</v>
      </c>
      <c r="D8" s="863" t="e">
        <f>H85</f>
        <v>#DIV/0!</v>
      </c>
      <c r="E8" s="863" t="e">
        <f>H124</f>
        <v>#DIV/0!</v>
      </c>
      <c r="F8" s="992" t="e">
        <f>H163</f>
        <v>#DIV/0!</v>
      </c>
      <c r="G8" s="992"/>
      <c r="H8" s="863" t="e">
        <f>H202</f>
        <v>#DIV/0!</v>
      </c>
      <c r="I8" s="696"/>
      <c r="J8" s="863" t="e">
        <f>C8+D8+E8+F8+H8</f>
        <v>#DIV/0!</v>
      </c>
      <c r="K8" s="696"/>
      <c r="L8" s="696"/>
      <c r="M8" s="697"/>
      <c r="N8" s="670"/>
    </row>
    <row r="9" spans="2:14" ht="17.100000000000001" customHeight="1" x14ac:dyDescent="0.3">
      <c r="B9" s="864"/>
      <c r="C9" s="865"/>
      <c r="D9" s="865"/>
      <c r="E9" s="865"/>
      <c r="F9" s="865"/>
      <c r="G9" s="865"/>
      <c r="H9" s="865"/>
      <c r="I9" s="866"/>
      <c r="J9" s="867"/>
    </row>
    <row r="10" spans="2:14" ht="17.25" customHeight="1" x14ac:dyDescent="0.3">
      <c r="B10" s="868" t="s">
        <v>577</v>
      </c>
      <c r="C10" s="869"/>
      <c r="G10" s="837"/>
      <c r="H10" s="838"/>
      <c r="L10" s="870" t="s">
        <v>578</v>
      </c>
      <c r="M10" s="870" t="s">
        <v>579</v>
      </c>
      <c r="N10" s="871" t="s">
        <v>580</v>
      </c>
    </row>
    <row r="11" spans="2:14" ht="17.25" customHeight="1" x14ac:dyDescent="0.3">
      <c r="B11" s="871" t="s">
        <v>581</v>
      </c>
      <c r="C11" s="872"/>
      <c r="D11" s="871"/>
      <c r="E11" s="873"/>
      <c r="F11" s="873"/>
      <c r="G11" s="870" t="s">
        <v>582</v>
      </c>
      <c r="I11" s="870">
        <f>$J$1</f>
        <v>0</v>
      </c>
      <c r="J11" s="870">
        <f>$K$1</f>
        <v>0</v>
      </c>
      <c r="K11" s="710">
        <f>$L$1</f>
        <v>0</v>
      </c>
      <c r="L11" s="711" t="s">
        <v>583</v>
      </c>
      <c r="M11" s="711" t="s">
        <v>584</v>
      </c>
      <c r="N11" s="712"/>
    </row>
    <row r="12" spans="2:14" s="713" customFormat="1" ht="15" customHeight="1" x14ac:dyDescent="0.2">
      <c r="B12" s="714" t="s">
        <v>585</v>
      </c>
      <c r="C12" s="715"/>
      <c r="D12" s="715"/>
      <c r="E12" s="716"/>
      <c r="F12" s="716"/>
      <c r="G12" s="717"/>
      <c r="H12" s="874" t="s">
        <v>586</v>
      </c>
      <c r="I12" s="737"/>
      <c r="J12" s="737"/>
      <c r="K12" s="720"/>
      <c r="L12" s="720"/>
      <c r="M12" s="721"/>
      <c r="N12" s="722"/>
    </row>
    <row r="13" spans="2:14" ht="15" customHeight="1" x14ac:dyDescent="0.3">
      <c r="B13" s="979" t="s">
        <v>587</v>
      </c>
      <c r="C13" s="980"/>
      <c r="D13" s="980"/>
      <c r="E13" s="987"/>
      <c r="F13" s="875"/>
      <c r="G13" s="876"/>
      <c r="H13" s="865" t="e">
        <f>+G13/$J$7</f>
        <v>#DIV/0!</v>
      </c>
      <c r="I13" s="877">
        <f>G13*ca</f>
        <v>0</v>
      </c>
      <c r="J13" s="877">
        <f>G13*cb</f>
        <v>0</v>
      </c>
      <c r="K13" s="877">
        <f>I13*cc</f>
        <v>0</v>
      </c>
      <c r="L13" s="878"/>
      <c r="M13" s="878"/>
      <c r="N13" s="728"/>
    </row>
    <row r="14" spans="2:14" ht="15" customHeight="1" x14ac:dyDescent="0.3">
      <c r="B14" s="977" t="s">
        <v>588</v>
      </c>
      <c r="C14" s="987"/>
      <c r="D14" s="987"/>
      <c r="E14" s="987"/>
      <c r="F14" s="875"/>
      <c r="G14" s="876"/>
      <c r="H14" s="865" t="e">
        <f>+G14/$J$7</f>
        <v>#DIV/0!</v>
      </c>
      <c r="I14" s="877">
        <f>G14*ca</f>
        <v>0</v>
      </c>
      <c r="J14" s="877">
        <f>G14*cb</f>
        <v>0</v>
      </c>
      <c r="K14" s="877">
        <f>I14*cc</f>
        <v>0</v>
      </c>
      <c r="L14" s="878"/>
      <c r="M14" s="878"/>
      <c r="N14" s="728"/>
    </row>
    <row r="15" spans="2:14" ht="15" customHeight="1" x14ac:dyDescent="0.3">
      <c r="B15" s="729"/>
      <c r="C15" s="730"/>
      <c r="D15" s="730"/>
      <c r="E15" s="731" t="s">
        <v>589</v>
      </c>
      <c r="F15" s="731"/>
      <c r="G15" s="860">
        <f>SUM(G13:G14)</f>
        <v>0</v>
      </c>
      <c r="H15" s="879" t="e">
        <f>+G15/$J$7</f>
        <v>#DIV/0!</v>
      </c>
      <c r="I15" s="860">
        <f>SUM(I13:I14)</f>
        <v>0</v>
      </c>
      <c r="J15" s="860">
        <f>SUM(J13:J14)</f>
        <v>0</v>
      </c>
      <c r="K15" s="733">
        <f>SUM(K13:K14)</f>
        <v>0</v>
      </c>
      <c r="L15" s="734"/>
      <c r="M15" s="734"/>
      <c r="N15" s="735"/>
    </row>
    <row r="16" spans="2:14" s="713" customFormat="1" ht="15" customHeight="1" x14ac:dyDescent="0.2">
      <c r="B16" s="714" t="s">
        <v>590</v>
      </c>
      <c r="C16" s="736"/>
      <c r="D16" s="736"/>
      <c r="E16" s="716"/>
      <c r="F16" s="716"/>
      <c r="G16" s="737"/>
      <c r="H16" s="737"/>
      <c r="I16" s="737"/>
      <c r="J16" s="737"/>
      <c r="K16" s="720"/>
      <c r="L16" s="738"/>
      <c r="M16" s="738"/>
      <c r="N16" s="739"/>
    </row>
    <row r="17" spans="2:16" ht="15" customHeight="1" x14ac:dyDescent="0.3">
      <c r="B17" s="979"/>
      <c r="C17" s="980"/>
      <c r="D17" s="980"/>
      <c r="E17" s="980"/>
      <c r="F17" s="875"/>
      <c r="G17" s="876"/>
      <c r="H17" s="865" t="e">
        <f>+G17/$J$7</f>
        <v>#DIV/0!</v>
      </c>
      <c r="I17" s="877">
        <f>G17*ca</f>
        <v>0</v>
      </c>
      <c r="J17" s="877">
        <f>G17*cb</f>
        <v>0</v>
      </c>
      <c r="K17" s="877">
        <f>I17*cc</f>
        <v>0</v>
      </c>
      <c r="L17" s="878"/>
      <c r="M17" s="878"/>
      <c r="N17" s="740"/>
    </row>
    <row r="18" spans="2:16" ht="15" customHeight="1" x14ac:dyDescent="0.3">
      <c r="B18" s="977"/>
      <c r="C18" s="987"/>
      <c r="D18" s="987"/>
      <c r="E18" s="987"/>
      <c r="F18" s="875"/>
      <c r="G18" s="876"/>
      <c r="H18" s="865" t="e">
        <f>+G18/$J$7</f>
        <v>#DIV/0!</v>
      </c>
      <c r="I18" s="877">
        <f>G18*ca</f>
        <v>0</v>
      </c>
      <c r="J18" s="877">
        <f>G18*cb</f>
        <v>0</v>
      </c>
      <c r="K18" s="877">
        <f>I18*cc</f>
        <v>0</v>
      </c>
      <c r="L18" s="878"/>
      <c r="M18" s="878"/>
      <c r="N18" s="740"/>
    </row>
    <row r="19" spans="2:16" ht="15" customHeight="1" x14ac:dyDescent="0.3">
      <c r="B19" s="741"/>
      <c r="C19" s="730"/>
      <c r="D19" s="730"/>
      <c r="E19" s="731" t="s">
        <v>589</v>
      </c>
      <c r="F19" s="731"/>
      <c r="G19" s="860">
        <f>SUM(G17:G18)</f>
        <v>0</v>
      </c>
      <c r="H19" s="879" t="e">
        <f>+G19/$J$7</f>
        <v>#DIV/0!</v>
      </c>
      <c r="I19" s="860">
        <f>SUM(I17:I18)</f>
        <v>0</v>
      </c>
      <c r="J19" s="860">
        <f>SUM(J17:J18)</f>
        <v>0</v>
      </c>
      <c r="K19" s="733">
        <f>SUM(K17:K18)</f>
        <v>0</v>
      </c>
      <c r="L19" s="734"/>
      <c r="M19" s="734"/>
      <c r="N19" s="735"/>
    </row>
    <row r="20" spans="2:16" s="713" customFormat="1" ht="15" customHeight="1" x14ac:dyDescent="0.2">
      <c r="B20" s="744" t="s">
        <v>591</v>
      </c>
      <c r="C20" s="745"/>
      <c r="D20" s="745"/>
      <c r="E20" s="716"/>
      <c r="F20" s="716"/>
      <c r="G20" s="737"/>
      <c r="H20" s="737"/>
      <c r="I20" s="737"/>
      <c r="J20" s="737"/>
      <c r="K20" s="720"/>
      <c r="L20" s="738"/>
      <c r="M20" s="738"/>
      <c r="N20" s="739"/>
    </row>
    <row r="21" spans="2:16" ht="15" customHeight="1" x14ac:dyDescent="0.3">
      <c r="B21" s="977"/>
      <c r="C21" s="987"/>
      <c r="D21" s="987"/>
      <c r="E21" s="987"/>
      <c r="F21" s="875"/>
      <c r="G21" s="876"/>
      <c r="H21" s="865" t="e">
        <f>+G21/$J$7</f>
        <v>#DIV/0!</v>
      </c>
      <c r="I21" s="877">
        <f>G21*ca</f>
        <v>0</v>
      </c>
      <c r="J21" s="877">
        <f>G21*cb</f>
        <v>0</v>
      </c>
      <c r="K21" s="877">
        <f>I21*cc</f>
        <v>0</v>
      </c>
      <c r="L21" s="878"/>
      <c r="M21" s="878"/>
      <c r="N21" s="740"/>
    </row>
    <row r="22" spans="2:16" ht="15" customHeight="1" x14ac:dyDescent="0.3">
      <c r="B22" s="741"/>
      <c r="C22" s="880"/>
      <c r="D22" s="730"/>
      <c r="E22" s="731" t="s">
        <v>589</v>
      </c>
      <c r="F22" s="731"/>
      <c r="G22" s="860">
        <f>SUM(G21:G21)</f>
        <v>0</v>
      </c>
      <c r="H22" s="879" t="e">
        <f>+G22/$J$7</f>
        <v>#DIV/0!</v>
      </c>
      <c r="I22" s="860">
        <f>SUM(I21)</f>
        <v>0</v>
      </c>
      <c r="J22" s="860">
        <f>SUM(J21)</f>
        <v>0</v>
      </c>
      <c r="K22" s="733">
        <f>SUM(K21)</f>
        <v>0</v>
      </c>
      <c r="L22" s="881"/>
      <c r="M22" s="881"/>
      <c r="N22" s="735"/>
    </row>
    <row r="23" spans="2:16" s="713" customFormat="1" ht="15" customHeight="1" x14ac:dyDescent="0.2">
      <c r="B23" s="744" t="s">
        <v>592</v>
      </c>
      <c r="C23" s="748"/>
      <c r="D23" s="748"/>
      <c r="E23" s="716"/>
      <c r="F23" s="716"/>
      <c r="G23" s="737"/>
      <c r="H23" s="737"/>
      <c r="I23" s="737"/>
      <c r="J23" s="737"/>
      <c r="K23" s="720"/>
      <c r="L23" s="738"/>
      <c r="M23" s="738"/>
      <c r="N23" s="739"/>
    </row>
    <row r="24" spans="2:16" ht="15" customHeight="1" x14ac:dyDescent="0.3">
      <c r="B24" s="979"/>
      <c r="C24" s="980"/>
      <c r="D24" s="980"/>
      <c r="E24" s="980"/>
      <c r="F24" s="875"/>
      <c r="G24" s="876"/>
      <c r="H24" s="865" t="e">
        <f>+G24/$J$7</f>
        <v>#DIV/0!</v>
      </c>
      <c r="I24" s="877">
        <f>G24*ca</f>
        <v>0</v>
      </c>
      <c r="J24" s="877">
        <f>G24*cb</f>
        <v>0</v>
      </c>
      <c r="K24" s="877">
        <f>I24*cc</f>
        <v>0</v>
      </c>
      <c r="L24" s="878"/>
      <c r="M24" s="878"/>
      <c r="N24" s="740"/>
    </row>
    <row r="25" spans="2:16" ht="15" customHeight="1" x14ac:dyDescent="0.3">
      <c r="B25" s="845"/>
      <c r="C25" s="875"/>
      <c r="D25" s="875"/>
      <c r="E25" s="875"/>
      <c r="F25" s="875"/>
      <c r="G25" s="876"/>
      <c r="H25" s="865" t="e">
        <f>+G25/$J$7</f>
        <v>#DIV/0!</v>
      </c>
      <c r="I25" s="877">
        <f>G25*ca</f>
        <v>0</v>
      </c>
      <c r="J25" s="877">
        <f>G25*cb</f>
        <v>0</v>
      </c>
      <c r="K25" s="877">
        <f>I25*cc</f>
        <v>0</v>
      </c>
      <c r="L25" s="878"/>
      <c r="M25" s="878"/>
      <c r="N25" s="740"/>
    </row>
    <row r="26" spans="2:16" ht="15" customHeight="1" x14ac:dyDescent="0.3">
      <c r="B26" s="741"/>
      <c r="C26" s="730"/>
      <c r="D26" s="730"/>
      <c r="E26" s="731" t="s">
        <v>589</v>
      </c>
      <c r="F26" s="731"/>
      <c r="G26" s="860">
        <f>SUM(G24:G24)</f>
        <v>0</v>
      </c>
      <c r="H26" s="879" t="e">
        <f>+G26/$J$7</f>
        <v>#DIV/0!</v>
      </c>
      <c r="I26" s="860">
        <f>SUM(I24:I24)</f>
        <v>0</v>
      </c>
      <c r="J26" s="860">
        <f>SUM(J24:J24)</f>
        <v>0</v>
      </c>
      <c r="K26" s="733">
        <f>SUM(K24:K24)</f>
        <v>0</v>
      </c>
      <c r="L26" s="882"/>
      <c r="M26" s="734"/>
      <c r="N26" s="735"/>
    </row>
    <row r="27" spans="2:16" s="657" customFormat="1" ht="15" customHeight="1" x14ac:dyDescent="0.3">
      <c r="B27" s="751" t="s">
        <v>593</v>
      </c>
      <c r="C27" s="752"/>
      <c r="D27" s="752"/>
      <c r="E27" s="753"/>
      <c r="F27" s="753"/>
      <c r="G27" s="754"/>
      <c r="H27" s="754"/>
      <c r="I27" s="754"/>
      <c r="J27" s="754"/>
      <c r="K27" s="756"/>
      <c r="L27" s="757"/>
      <c r="M27" s="757"/>
      <c r="N27" s="758"/>
    </row>
    <row r="28" spans="2:16" ht="15" customHeight="1" x14ac:dyDescent="0.3">
      <c r="B28" s="979"/>
      <c r="C28" s="980"/>
      <c r="D28" s="980"/>
      <c r="E28" s="980"/>
      <c r="F28" s="875"/>
      <c r="G28" s="876"/>
      <c r="H28" s="865" t="e">
        <f t="shared" ref="H28:H33" si="0">+G28/$J$7</f>
        <v>#DIV/0!</v>
      </c>
      <c r="I28" s="877">
        <f>G28*ca</f>
        <v>0</v>
      </c>
      <c r="J28" s="877">
        <f>G28*cb</f>
        <v>0</v>
      </c>
      <c r="K28" s="877">
        <f>I28*cc</f>
        <v>0</v>
      </c>
      <c r="L28" s="878"/>
      <c r="M28" s="878"/>
      <c r="N28" s="740"/>
    </row>
    <row r="29" spans="2:16" ht="15" customHeight="1" x14ac:dyDescent="0.3">
      <c r="B29" s="981"/>
      <c r="C29" s="988"/>
      <c r="D29" s="988"/>
      <c r="E29" s="988"/>
      <c r="F29" s="883"/>
      <c r="G29" s="876"/>
      <c r="H29" s="865" t="e">
        <f t="shared" si="0"/>
        <v>#DIV/0!</v>
      </c>
      <c r="I29" s="877">
        <f>G29*ca</f>
        <v>0</v>
      </c>
      <c r="J29" s="877">
        <f>G29*cb</f>
        <v>0</v>
      </c>
      <c r="K29" s="877">
        <f>I29*cc</f>
        <v>0</v>
      </c>
      <c r="L29" s="878"/>
      <c r="M29" s="878"/>
      <c r="N29" s="740"/>
    </row>
    <row r="30" spans="2:16" ht="15" customHeight="1" x14ac:dyDescent="0.3">
      <c r="B30" s="977"/>
      <c r="C30" s="987"/>
      <c r="D30" s="987"/>
      <c r="E30" s="987"/>
      <c r="F30" s="875"/>
      <c r="G30" s="876"/>
      <c r="H30" s="865" t="e">
        <f t="shared" si="0"/>
        <v>#DIV/0!</v>
      </c>
      <c r="I30" s="877">
        <f>G30*ca</f>
        <v>0</v>
      </c>
      <c r="J30" s="877">
        <f>G30*cb</f>
        <v>0</v>
      </c>
      <c r="K30" s="877">
        <f>I30*cc</f>
        <v>0</v>
      </c>
      <c r="L30" s="878"/>
      <c r="M30" s="878"/>
      <c r="N30" s="740"/>
    </row>
    <row r="31" spans="2:16" ht="15" customHeight="1" x14ac:dyDescent="0.3">
      <c r="B31" s="845"/>
      <c r="C31" s="875"/>
      <c r="D31" s="875"/>
      <c r="E31" s="875"/>
      <c r="F31" s="875"/>
      <c r="G31" s="876"/>
      <c r="H31" s="865" t="e">
        <f t="shared" si="0"/>
        <v>#DIV/0!</v>
      </c>
      <c r="I31" s="877">
        <f>G31*ca</f>
        <v>0</v>
      </c>
      <c r="J31" s="877">
        <f>G31*cb</f>
        <v>0</v>
      </c>
      <c r="K31" s="877">
        <f>I31*cc</f>
        <v>0</v>
      </c>
      <c r="L31" s="878"/>
      <c r="M31" s="878"/>
      <c r="N31" s="740"/>
    </row>
    <row r="32" spans="2:16" ht="15" customHeight="1" x14ac:dyDescent="0.3">
      <c r="B32" s="977"/>
      <c r="C32" s="987"/>
      <c r="D32" s="987"/>
      <c r="E32" s="987"/>
      <c r="F32" s="875"/>
      <c r="G32" s="876"/>
      <c r="H32" s="865" t="e">
        <f t="shared" si="0"/>
        <v>#DIV/0!</v>
      </c>
      <c r="I32" s="877">
        <f>G32*ca</f>
        <v>0</v>
      </c>
      <c r="J32" s="877">
        <f>G32*cb</f>
        <v>0</v>
      </c>
      <c r="K32" s="877">
        <f>I32*cc</f>
        <v>0</v>
      </c>
      <c r="L32" s="878"/>
      <c r="M32" s="878"/>
      <c r="N32" s="740"/>
      <c r="P32" s="760"/>
    </row>
    <row r="33" spans="2:15" ht="15" customHeight="1" x14ac:dyDescent="0.3">
      <c r="B33" s="741"/>
      <c r="C33" s="730"/>
      <c r="D33" s="730"/>
      <c r="E33" s="731" t="s">
        <v>589</v>
      </c>
      <c r="F33" s="731"/>
      <c r="G33" s="860">
        <f>SUM(G28:G32)</f>
        <v>0</v>
      </c>
      <c r="H33" s="879" t="e">
        <f t="shared" si="0"/>
        <v>#DIV/0!</v>
      </c>
      <c r="I33" s="860">
        <f>SUM(I28:I32)</f>
        <v>0</v>
      </c>
      <c r="J33" s="860">
        <f>SUM(J28:J32)</f>
        <v>0</v>
      </c>
      <c r="K33" s="733">
        <f>SUM(K28:K32)</f>
        <v>0</v>
      </c>
      <c r="L33" s="882"/>
      <c r="M33" s="734"/>
      <c r="N33" s="735"/>
    </row>
    <row r="34" spans="2:15" s="713" customFormat="1" ht="15" customHeight="1" x14ac:dyDescent="0.2">
      <c r="B34" s="744" t="s">
        <v>594</v>
      </c>
      <c r="C34" s="745"/>
      <c r="D34" s="745"/>
      <c r="E34" s="716"/>
      <c r="F34" s="716"/>
      <c r="G34" s="737"/>
      <c r="H34" s="737"/>
      <c r="I34" s="737"/>
      <c r="J34" s="737"/>
      <c r="K34" s="720"/>
      <c r="L34" s="738"/>
      <c r="M34" s="738"/>
      <c r="N34" s="739"/>
    </row>
    <row r="35" spans="2:15" ht="15" customHeight="1" x14ac:dyDescent="0.3">
      <c r="B35" s="979"/>
      <c r="C35" s="980"/>
      <c r="D35" s="980"/>
      <c r="E35" s="980"/>
      <c r="F35" s="875"/>
      <c r="G35" s="876"/>
      <c r="H35" s="865" t="e">
        <f t="shared" ref="H35:H40" si="1">+G35/$J$7</f>
        <v>#DIV/0!</v>
      </c>
      <c r="I35" s="877">
        <f>G35*ca</f>
        <v>0</v>
      </c>
      <c r="J35" s="877">
        <f>G35*cb</f>
        <v>0</v>
      </c>
      <c r="K35" s="877">
        <f>I35*cc</f>
        <v>0</v>
      </c>
      <c r="L35" s="878"/>
      <c r="M35" s="878"/>
      <c r="N35" s="740"/>
    </row>
    <row r="36" spans="2:15" ht="15" customHeight="1" x14ac:dyDescent="0.3">
      <c r="B36" s="977"/>
      <c r="C36" s="987"/>
      <c r="D36" s="987"/>
      <c r="E36" s="987"/>
      <c r="F36" s="875"/>
      <c r="G36" s="876"/>
      <c r="H36" s="865" t="e">
        <f t="shared" si="1"/>
        <v>#DIV/0!</v>
      </c>
      <c r="I36" s="877">
        <f>G36*ca</f>
        <v>0</v>
      </c>
      <c r="J36" s="877">
        <f>G36*cb</f>
        <v>0</v>
      </c>
      <c r="K36" s="877">
        <f>I36*cc</f>
        <v>0</v>
      </c>
      <c r="L36" s="878"/>
      <c r="M36" s="878"/>
      <c r="N36" s="740"/>
    </row>
    <row r="37" spans="2:15" ht="15" customHeight="1" thickBot="1" x14ac:dyDescent="0.35">
      <c r="B37" s="761"/>
      <c r="C37" s="762"/>
      <c r="D37" s="762"/>
      <c r="E37" s="763" t="s">
        <v>589</v>
      </c>
      <c r="F37" s="763"/>
      <c r="G37" s="764">
        <f>SUM(G35:G36)</f>
        <v>0</v>
      </c>
      <c r="H37" s="884" t="e">
        <f t="shared" si="1"/>
        <v>#DIV/0!</v>
      </c>
      <c r="I37" s="764">
        <f>SUM(I35:I36)</f>
        <v>0</v>
      </c>
      <c r="J37" s="764">
        <f>SUM(J35:J36)</f>
        <v>0</v>
      </c>
      <c r="K37" s="764">
        <f>SUM(K35:K36)</f>
        <v>0</v>
      </c>
      <c r="L37" s="885"/>
      <c r="M37" s="885"/>
      <c r="N37" s="886"/>
    </row>
    <row r="38" spans="2:15" ht="15" customHeight="1" x14ac:dyDescent="0.3">
      <c r="B38" s="768"/>
      <c r="C38" s="769"/>
      <c r="D38" s="770"/>
      <c r="E38" s="771" t="s">
        <v>595</v>
      </c>
      <c r="F38" s="771"/>
      <c r="G38" s="772">
        <f>G37+G33+G26+G19+G15</f>
        <v>0</v>
      </c>
      <c r="H38" s="887" t="e">
        <f t="shared" si="1"/>
        <v>#DIV/0!</v>
      </c>
      <c r="I38" s="774"/>
      <c r="J38" s="774"/>
      <c r="L38" s="645"/>
      <c r="M38" s="645"/>
      <c r="N38" s="888"/>
    </row>
    <row r="39" spans="2:15" ht="15" customHeight="1" x14ac:dyDescent="0.3">
      <c r="B39" s="778" t="s">
        <v>596</v>
      </c>
      <c r="C39" s="779" t="s">
        <v>589</v>
      </c>
      <c r="D39" s="780"/>
      <c r="E39" s="781" t="s">
        <v>597</v>
      </c>
      <c r="F39" s="782"/>
      <c r="G39" s="791">
        <f>D39*F39</f>
        <v>0</v>
      </c>
      <c r="H39" s="889" t="e">
        <f t="shared" si="1"/>
        <v>#DIV/0!</v>
      </c>
      <c r="I39" s="785">
        <f>G39*ca</f>
        <v>0</v>
      </c>
      <c r="J39" s="785">
        <f>G39*cb</f>
        <v>0</v>
      </c>
      <c r="K39" s="785">
        <f>I39*cc</f>
        <v>0</v>
      </c>
      <c r="L39" s="786"/>
      <c r="M39" s="786"/>
      <c r="N39" s="787"/>
      <c r="O39" s="644"/>
    </row>
    <row r="40" spans="2:15" ht="15" customHeight="1" x14ac:dyDescent="0.3">
      <c r="B40" s="789" t="s">
        <v>598</v>
      </c>
      <c r="C40" s="779" t="s">
        <v>589</v>
      </c>
      <c r="D40" s="790"/>
      <c r="E40" s="781" t="s">
        <v>597</v>
      </c>
      <c r="F40" s="782"/>
      <c r="G40" s="791">
        <f>D40*F40</f>
        <v>0</v>
      </c>
      <c r="H40" s="865" t="e">
        <f t="shared" si="1"/>
        <v>#DIV/0!</v>
      </c>
      <c r="I40" s="791">
        <f>G40*ca</f>
        <v>0</v>
      </c>
      <c r="J40" s="877">
        <f>G40*cb</f>
        <v>0</v>
      </c>
      <c r="K40" s="877">
        <f>I40*cc</f>
        <v>0</v>
      </c>
      <c r="L40" s="878"/>
      <c r="M40" s="878"/>
      <c r="N40" s="740"/>
      <c r="O40" s="644"/>
    </row>
    <row r="41" spans="2:15" ht="15" customHeight="1" x14ac:dyDescent="0.3">
      <c r="B41" s="778" t="s">
        <v>599</v>
      </c>
      <c r="C41" s="792"/>
      <c r="D41" s="793"/>
      <c r="E41" s="794"/>
      <c r="F41" s="795"/>
      <c r="G41" s="803"/>
      <c r="H41" s="803"/>
      <c r="I41" s="803"/>
      <c r="J41" s="803"/>
      <c r="K41" s="797"/>
      <c r="L41" s="798"/>
      <c r="M41" s="798"/>
      <c r="N41" s="799"/>
    </row>
    <row r="42" spans="2:15" ht="15" customHeight="1" x14ac:dyDescent="0.3">
      <c r="B42" s="845"/>
      <c r="C42" s="779" t="s">
        <v>589</v>
      </c>
      <c r="D42" s="890"/>
      <c r="E42" s="781" t="s">
        <v>597</v>
      </c>
      <c r="F42" s="782"/>
      <c r="G42" s="791">
        <f>D42*F42</f>
        <v>0</v>
      </c>
      <c r="H42" s="865" t="e">
        <f>+G42/$J$7</f>
        <v>#DIV/0!</v>
      </c>
      <c r="I42" s="791">
        <f>G42*ca</f>
        <v>0</v>
      </c>
      <c r="J42" s="877">
        <f>G42*cb</f>
        <v>0</v>
      </c>
      <c r="K42" s="877">
        <f>I42*cc</f>
        <v>0</v>
      </c>
      <c r="L42" s="878"/>
      <c r="M42" s="878"/>
      <c r="N42" s="740"/>
      <c r="O42" s="644"/>
    </row>
    <row r="43" spans="2:15" ht="15" customHeight="1" x14ac:dyDescent="0.3">
      <c r="B43" s="789" t="s">
        <v>600</v>
      </c>
      <c r="C43" s="801"/>
      <c r="D43" s="802"/>
      <c r="E43" s="803"/>
      <c r="F43" s="803"/>
      <c r="G43" s="803"/>
      <c r="H43" s="803"/>
      <c r="I43" s="803"/>
      <c r="J43" s="803"/>
      <c r="K43" s="797"/>
      <c r="L43" s="798"/>
      <c r="M43" s="798"/>
      <c r="N43" s="799"/>
    </row>
    <row r="44" spans="2:15" ht="15" customHeight="1" x14ac:dyDescent="0.3">
      <c r="B44" s="845"/>
      <c r="C44" s="891" t="s">
        <v>589</v>
      </c>
      <c r="D44" s="890"/>
      <c r="E44" s="781" t="s">
        <v>597</v>
      </c>
      <c r="F44" s="892"/>
      <c r="G44" s="791">
        <f>D44*F44</f>
        <v>0</v>
      </c>
      <c r="H44" s="865" t="e">
        <f>+G44/$J$7</f>
        <v>#DIV/0!</v>
      </c>
      <c r="I44" s="791">
        <f>G44*ca</f>
        <v>0</v>
      </c>
      <c r="J44" s="877">
        <f>G44*cb</f>
        <v>0</v>
      </c>
      <c r="K44" s="877">
        <f>I44*cc</f>
        <v>0</v>
      </c>
      <c r="L44" s="878"/>
      <c r="M44" s="878"/>
      <c r="N44" s="740"/>
      <c r="O44" s="644"/>
    </row>
    <row r="45" spans="2:15" ht="8.25" customHeight="1" thickBot="1" x14ac:dyDescent="0.35">
      <c r="B45" s="807"/>
      <c r="C45" s="808"/>
      <c r="D45" s="808"/>
      <c r="E45" s="808"/>
      <c r="F45" s="808"/>
      <c r="G45" s="808"/>
      <c r="H45" s="808"/>
      <c r="I45" s="808"/>
      <c r="J45" s="808"/>
      <c r="K45" s="810"/>
      <c r="L45" s="811"/>
      <c r="M45" s="811"/>
      <c r="N45" s="812"/>
    </row>
    <row r="46" spans="2:15" ht="15" customHeight="1" x14ac:dyDescent="0.3">
      <c r="B46" s="813"/>
      <c r="C46" s="813"/>
      <c r="D46" s="813"/>
      <c r="E46" s="893" t="s">
        <v>601</v>
      </c>
      <c r="F46" s="893"/>
      <c r="G46" s="860">
        <f>G15+G19+G22+G26+G33+G37+G39+G40+G42+G44</f>
        <v>0</v>
      </c>
      <c r="H46" s="879" t="e">
        <f>G46/$J$7</f>
        <v>#DIV/0!</v>
      </c>
      <c r="I46" s="860">
        <f>I15+I19+I33+I37+I39+I42+I44</f>
        <v>0</v>
      </c>
      <c r="J46" s="860">
        <f>J15+J19+J33+J37+J39+J42+J44</f>
        <v>0</v>
      </c>
      <c r="K46" s="860">
        <f>K15+K19+K33+K37+K39+K42+K44</f>
        <v>0</v>
      </c>
      <c r="L46" s="645"/>
      <c r="M46" s="894"/>
      <c r="N46" s="817"/>
    </row>
    <row r="47" spans="2:15" x14ac:dyDescent="0.2">
      <c r="I47" s="48"/>
      <c r="J47" s="48"/>
      <c r="M47" s="49"/>
      <c r="N47" s="655" t="s">
        <v>602</v>
      </c>
    </row>
    <row r="48" spans="2:15" ht="16.5" customHeight="1" x14ac:dyDescent="0.2">
      <c r="I48" s="48"/>
      <c r="J48" s="48"/>
      <c r="M48" s="49"/>
      <c r="N48" s="655"/>
    </row>
    <row r="49" spans="2:14" ht="15" customHeight="1" x14ac:dyDescent="0.3">
      <c r="B49" s="868" t="s">
        <v>603</v>
      </c>
      <c r="C49" s="869"/>
      <c r="G49" s="837"/>
      <c r="H49" s="838"/>
      <c r="L49" s="870" t="s">
        <v>578</v>
      </c>
      <c r="M49" s="870" t="s">
        <v>579</v>
      </c>
      <c r="N49" s="871" t="s">
        <v>580</v>
      </c>
    </row>
    <row r="50" spans="2:14" ht="16.5" customHeight="1" x14ac:dyDescent="0.3">
      <c r="B50" s="871" t="s">
        <v>581</v>
      </c>
      <c r="C50" s="872"/>
      <c r="D50" s="871"/>
      <c r="E50" s="873"/>
      <c r="F50" s="873"/>
      <c r="G50" s="870" t="s">
        <v>582</v>
      </c>
      <c r="I50" s="870">
        <f>$J$1</f>
        <v>0</v>
      </c>
      <c r="J50" s="870">
        <f>$K$1</f>
        <v>0</v>
      </c>
      <c r="K50" s="710">
        <f>$L$1</f>
        <v>0</v>
      </c>
      <c r="L50" s="711" t="s">
        <v>583</v>
      </c>
      <c r="M50" s="711" t="s">
        <v>584</v>
      </c>
      <c r="N50" s="712"/>
    </row>
    <row r="51" spans="2:14" ht="16.5" x14ac:dyDescent="0.2">
      <c r="B51" s="714" t="s">
        <v>585</v>
      </c>
      <c r="C51" s="715"/>
      <c r="D51" s="715"/>
      <c r="E51" s="716"/>
      <c r="F51" s="716"/>
      <c r="G51" s="717"/>
      <c r="H51" s="874" t="s">
        <v>586</v>
      </c>
      <c r="I51" s="737"/>
      <c r="J51" s="737"/>
      <c r="K51" s="720"/>
      <c r="L51" s="720"/>
      <c r="M51" s="721"/>
      <c r="N51" s="722"/>
    </row>
    <row r="52" spans="2:14" ht="16.5" x14ac:dyDescent="0.3">
      <c r="B52" s="979"/>
      <c r="C52" s="980"/>
      <c r="D52" s="980"/>
      <c r="E52" s="987"/>
      <c r="F52" s="875"/>
      <c r="G52" s="876"/>
      <c r="H52" s="865" t="e">
        <f>+G52/$J$7</f>
        <v>#DIV/0!</v>
      </c>
      <c r="I52" s="877">
        <f>G52*ca</f>
        <v>0</v>
      </c>
      <c r="J52" s="877">
        <f>G52*cb</f>
        <v>0</v>
      </c>
      <c r="K52" s="877">
        <f>I52*cc</f>
        <v>0</v>
      </c>
      <c r="L52" s="878"/>
      <c r="M52" s="878"/>
      <c r="N52" s="728"/>
    </row>
    <row r="53" spans="2:14" ht="16.5" x14ac:dyDescent="0.3">
      <c r="B53" s="977"/>
      <c r="C53" s="987"/>
      <c r="D53" s="987"/>
      <c r="E53" s="987"/>
      <c r="F53" s="875"/>
      <c r="G53" s="876"/>
      <c r="H53" s="865" t="e">
        <f>+G53/$J$7</f>
        <v>#DIV/0!</v>
      </c>
      <c r="I53" s="877">
        <f>G53*ca</f>
        <v>0</v>
      </c>
      <c r="J53" s="877">
        <f>G53*cb</f>
        <v>0</v>
      </c>
      <c r="K53" s="877">
        <f>I53*cc</f>
        <v>0</v>
      </c>
      <c r="L53" s="878"/>
      <c r="M53" s="878"/>
      <c r="N53" s="728"/>
    </row>
    <row r="54" spans="2:14" ht="16.5" x14ac:dyDescent="0.3">
      <c r="B54" s="729"/>
      <c r="C54" s="730"/>
      <c r="D54" s="730"/>
      <c r="E54" s="731" t="s">
        <v>589</v>
      </c>
      <c r="F54" s="731"/>
      <c r="G54" s="860">
        <f>SUM(G52:G53)</f>
        <v>0</v>
      </c>
      <c r="H54" s="879" t="e">
        <f>+G54/$J$7</f>
        <v>#DIV/0!</v>
      </c>
      <c r="I54" s="860">
        <f>SUM(I52:I53)</f>
        <v>0</v>
      </c>
      <c r="J54" s="860">
        <f>SUM(J52:J53)</f>
        <v>0</v>
      </c>
      <c r="K54" s="733">
        <f>SUM(K52:K53)</f>
        <v>0</v>
      </c>
      <c r="L54" s="734"/>
      <c r="M54" s="734"/>
      <c r="N54" s="735"/>
    </row>
    <row r="55" spans="2:14" ht="16.5" x14ac:dyDescent="0.2">
      <c r="B55" s="714" t="s">
        <v>590</v>
      </c>
      <c r="C55" s="736"/>
      <c r="D55" s="736"/>
      <c r="E55" s="716"/>
      <c r="F55" s="716"/>
      <c r="G55" s="737"/>
      <c r="H55" s="737"/>
      <c r="I55" s="737"/>
      <c r="J55" s="737"/>
      <c r="K55" s="720"/>
      <c r="L55" s="738"/>
      <c r="M55" s="738"/>
      <c r="N55" s="739"/>
    </row>
    <row r="56" spans="2:14" ht="16.5" x14ac:dyDescent="0.3">
      <c r="B56" s="979"/>
      <c r="C56" s="980"/>
      <c r="D56" s="980"/>
      <c r="E56" s="980"/>
      <c r="F56" s="875"/>
      <c r="G56" s="876"/>
      <c r="H56" s="865" t="e">
        <f>+G56/$J$7</f>
        <v>#DIV/0!</v>
      </c>
      <c r="I56" s="877">
        <f>G56*ca</f>
        <v>0</v>
      </c>
      <c r="J56" s="877">
        <f>G56*cb</f>
        <v>0</v>
      </c>
      <c r="K56" s="877">
        <f>I56*cc</f>
        <v>0</v>
      </c>
      <c r="L56" s="878"/>
      <c r="M56" s="878"/>
      <c r="N56" s="740"/>
    </row>
    <row r="57" spans="2:14" ht="16.5" x14ac:dyDescent="0.3">
      <c r="B57" s="977"/>
      <c r="C57" s="987"/>
      <c r="D57" s="987"/>
      <c r="E57" s="987"/>
      <c r="F57" s="875"/>
      <c r="G57" s="876"/>
      <c r="H57" s="865" t="e">
        <f>+G57/$J$7</f>
        <v>#DIV/0!</v>
      </c>
      <c r="I57" s="877">
        <f>G57*ca</f>
        <v>0</v>
      </c>
      <c r="J57" s="877">
        <f>G57*cb</f>
        <v>0</v>
      </c>
      <c r="K57" s="877">
        <f>I57*cc</f>
        <v>0</v>
      </c>
      <c r="L57" s="878"/>
      <c r="M57" s="878"/>
      <c r="N57" s="740"/>
    </row>
    <row r="58" spans="2:14" ht="16.5" customHeight="1" x14ac:dyDescent="0.3">
      <c r="B58" s="741"/>
      <c r="C58" s="730"/>
      <c r="D58" s="730"/>
      <c r="E58" s="731" t="s">
        <v>589</v>
      </c>
      <c r="F58" s="731"/>
      <c r="G58" s="860">
        <f>SUM(G56:G57)</f>
        <v>0</v>
      </c>
      <c r="H58" s="879" t="e">
        <f>+G58/$J$7</f>
        <v>#DIV/0!</v>
      </c>
      <c r="I58" s="860">
        <f>SUM(I56:I57)</f>
        <v>0</v>
      </c>
      <c r="J58" s="860">
        <f>SUM(J56:J57)</f>
        <v>0</v>
      </c>
      <c r="K58" s="733">
        <f>SUM(K56:K57)</f>
        <v>0</v>
      </c>
      <c r="L58" s="734"/>
      <c r="M58" s="734"/>
      <c r="N58" s="735"/>
    </row>
    <row r="59" spans="2:14" ht="16.5" x14ac:dyDescent="0.2">
      <c r="B59" s="744" t="s">
        <v>591</v>
      </c>
      <c r="C59" s="745"/>
      <c r="D59" s="745"/>
      <c r="E59" s="716"/>
      <c r="F59" s="716"/>
      <c r="G59" s="737"/>
      <c r="H59" s="737"/>
      <c r="I59" s="737"/>
      <c r="J59" s="737"/>
      <c r="K59" s="720"/>
      <c r="L59" s="738"/>
      <c r="M59" s="738"/>
      <c r="N59" s="739"/>
    </row>
    <row r="60" spans="2:14" ht="16.5" x14ac:dyDescent="0.3">
      <c r="B60" s="977"/>
      <c r="C60" s="987"/>
      <c r="D60" s="987"/>
      <c r="E60" s="987"/>
      <c r="F60" s="875"/>
      <c r="G60" s="876"/>
      <c r="H60" s="865" t="e">
        <f>+G60/$J$7</f>
        <v>#DIV/0!</v>
      </c>
      <c r="I60" s="877">
        <f>G60*ca</f>
        <v>0</v>
      </c>
      <c r="J60" s="877">
        <f>G60*cb</f>
        <v>0</v>
      </c>
      <c r="K60" s="877">
        <f>I60*cc</f>
        <v>0</v>
      </c>
      <c r="L60" s="878"/>
      <c r="M60" s="878"/>
      <c r="N60" s="740"/>
    </row>
    <row r="61" spans="2:14" ht="16.5" x14ac:dyDescent="0.3">
      <c r="B61" s="741"/>
      <c r="C61" s="880"/>
      <c r="D61" s="730"/>
      <c r="E61" s="731" t="s">
        <v>589</v>
      </c>
      <c r="F61" s="731"/>
      <c r="G61" s="860">
        <f>SUM(G60:G60)</f>
        <v>0</v>
      </c>
      <c r="H61" s="879" t="e">
        <f>+G61/$J$7</f>
        <v>#DIV/0!</v>
      </c>
      <c r="I61" s="860">
        <f>SUM(I60)</f>
        <v>0</v>
      </c>
      <c r="J61" s="860">
        <f>SUM(J60)</f>
        <v>0</v>
      </c>
      <c r="K61" s="733">
        <f>SUM(K60)</f>
        <v>0</v>
      </c>
      <c r="L61" s="881"/>
      <c r="M61" s="881"/>
      <c r="N61" s="735"/>
    </row>
    <row r="62" spans="2:14" ht="16.5" customHeight="1" x14ac:dyDescent="0.2">
      <c r="B62" s="744" t="s">
        <v>592</v>
      </c>
      <c r="C62" s="748"/>
      <c r="D62" s="748"/>
      <c r="E62" s="716"/>
      <c r="F62" s="716"/>
      <c r="G62" s="737"/>
      <c r="H62" s="737"/>
      <c r="I62" s="737"/>
      <c r="J62" s="737"/>
      <c r="K62" s="720"/>
      <c r="L62" s="738"/>
      <c r="M62" s="738"/>
      <c r="N62" s="739"/>
    </row>
    <row r="63" spans="2:14" ht="16.5" customHeight="1" x14ac:dyDescent="0.3">
      <c r="B63" s="979"/>
      <c r="C63" s="980"/>
      <c r="D63" s="980"/>
      <c r="E63" s="980"/>
      <c r="F63" s="875"/>
      <c r="G63" s="876"/>
      <c r="H63" s="865" t="e">
        <f>+G63/$J$7</f>
        <v>#DIV/0!</v>
      </c>
      <c r="I63" s="877">
        <f>G63*ca</f>
        <v>0</v>
      </c>
      <c r="J63" s="877">
        <f>G63*cb</f>
        <v>0</v>
      </c>
      <c r="K63" s="877">
        <f>I63*cc</f>
        <v>0</v>
      </c>
      <c r="L63" s="878"/>
      <c r="M63" s="878"/>
      <c r="N63" s="740"/>
    </row>
    <row r="64" spans="2:14" ht="16.5" x14ac:dyDescent="0.3">
      <c r="B64" s="845"/>
      <c r="C64" s="875"/>
      <c r="D64" s="875"/>
      <c r="E64" s="875"/>
      <c r="F64" s="875"/>
      <c r="G64" s="876"/>
      <c r="H64" s="865" t="e">
        <f>+G64/$J$7</f>
        <v>#DIV/0!</v>
      </c>
      <c r="I64" s="877">
        <f>G64*ca</f>
        <v>0</v>
      </c>
      <c r="J64" s="877">
        <f>G64*cb</f>
        <v>0</v>
      </c>
      <c r="K64" s="877">
        <f>I64*cc</f>
        <v>0</v>
      </c>
      <c r="L64" s="878"/>
      <c r="M64" s="878"/>
      <c r="N64" s="740"/>
    </row>
    <row r="65" spans="2:15" ht="16.5" customHeight="1" x14ac:dyDescent="0.3">
      <c r="B65" s="741"/>
      <c r="C65" s="730"/>
      <c r="D65" s="730"/>
      <c r="E65" s="731" t="s">
        <v>589</v>
      </c>
      <c r="F65" s="731"/>
      <c r="G65" s="860">
        <f>SUM(G63:G63)</f>
        <v>0</v>
      </c>
      <c r="H65" s="879" t="e">
        <f>+G65/$J$7</f>
        <v>#DIV/0!</v>
      </c>
      <c r="I65" s="860">
        <f>SUM(I63:I63)</f>
        <v>0</v>
      </c>
      <c r="J65" s="860">
        <f>SUM(J63:J63)</f>
        <v>0</v>
      </c>
      <c r="K65" s="733">
        <f>SUM(K63:K63)</f>
        <v>0</v>
      </c>
      <c r="L65" s="882"/>
      <c r="M65" s="734"/>
      <c r="N65" s="735"/>
    </row>
    <row r="66" spans="2:15" ht="16.5" x14ac:dyDescent="0.3">
      <c r="B66" s="789" t="s">
        <v>593</v>
      </c>
      <c r="C66" s="793"/>
      <c r="D66" s="793"/>
      <c r="E66" s="794"/>
      <c r="F66" s="794"/>
      <c r="G66" s="803"/>
      <c r="H66" s="803"/>
      <c r="I66" s="803"/>
      <c r="J66" s="803"/>
      <c r="K66" s="824"/>
      <c r="L66" s="825"/>
      <c r="M66" s="825"/>
      <c r="N66" s="758"/>
      <c r="O66" s="644"/>
    </row>
    <row r="67" spans="2:15" ht="16.5" x14ac:dyDescent="0.3">
      <c r="B67" s="979"/>
      <c r="C67" s="980"/>
      <c r="D67" s="980"/>
      <c r="E67" s="980"/>
      <c r="F67" s="875"/>
      <c r="G67" s="876"/>
      <c r="H67" s="865" t="e">
        <f t="shared" ref="H67:H72" si="2">+G67/$J$7</f>
        <v>#DIV/0!</v>
      </c>
      <c r="I67" s="877">
        <f>G67*ca</f>
        <v>0</v>
      </c>
      <c r="J67" s="877">
        <f>G67*cb</f>
        <v>0</v>
      </c>
      <c r="K67" s="877">
        <f>I67*cc</f>
        <v>0</v>
      </c>
      <c r="L67" s="878"/>
      <c r="M67" s="878"/>
      <c r="N67" s="740"/>
    </row>
    <row r="68" spans="2:15" ht="16.5" customHeight="1" x14ac:dyDescent="0.3">
      <c r="B68" s="981"/>
      <c r="C68" s="988"/>
      <c r="D68" s="988"/>
      <c r="E68" s="988"/>
      <c r="F68" s="883"/>
      <c r="G68" s="876"/>
      <c r="H68" s="865" t="e">
        <f t="shared" si="2"/>
        <v>#DIV/0!</v>
      </c>
      <c r="I68" s="877">
        <f>G68*ca</f>
        <v>0</v>
      </c>
      <c r="J68" s="877">
        <f>G68*cb</f>
        <v>0</v>
      </c>
      <c r="K68" s="877">
        <f>I68*cc</f>
        <v>0</v>
      </c>
      <c r="L68" s="878"/>
      <c r="M68" s="878"/>
      <c r="N68" s="740"/>
    </row>
    <row r="69" spans="2:15" ht="16.5" customHeight="1" x14ac:dyDescent="0.3">
      <c r="B69" s="977"/>
      <c r="C69" s="987"/>
      <c r="D69" s="987"/>
      <c r="E69" s="987"/>
      <c r="F69" s="875"/>
      <c r="G69" s="876"/>
      <c r="H69" s="865" t="e">
        <f t="shared" si="2"/>
        <v>#DIV/0!</v>
      </c>
      <c r="I69" s="877">
        <f>G69*ca</f>
        <v>0</v>
      </c>
      <c r="J69" s="877">
        <f>G69*cb</f>
        <v>0</v>
      </c>
      <c r="K69" s="877">
        <f>I69*cc</f>
        <v>0</v>
      </c>
      <c r="L69" s="878"/>
      <c r="M69" s="878"/>
      <c r="N69" s="740"/>
    </row>
    <row r="70" spans="2:15" ht="16.5" customHeight="1" x14ac:dyDescent="0.3">
      <c r="B70" s="845"/>
      <c r="C70" s="875"/>
      <c r="D70" s="875"/>
      <c r="E70" s="875"/>
      <c r="F70" s="875"/>
      <c r="G70" s="876"/>
      <c r="H70" s="865" t="e">
        <f t="shared" si="2"/>
        <v>#DIV/0!</v>
      </c>
      <c r="I70" s="877">
        <f>G70*ca</f>
        <v>0</v>
      </c>
      <c r="J70" s="877">
        <f>G70*cb</f>
        <v>0</v>
      </c>
      <c r="K70" s="877">
        <f>I70*cc</f>
        <v>0</v>
      </c>
      <c r="L70" s="878"/>
      <c r="M70" s="878"/>
      <c r="N70" s="740"/>
    </row>
    <row r="71" spans="2:15" ht="16.5" customHeight="1" x14ac:dyDescent="0.3">
      <c r="B71" s="977"/>
      <c r="C71" s="987"/>
      <c r="D71" s="987"/>
      <c r="E71" s="987"/>
      <c r="F71" s="875"/>
      <c r="G71" s="876"/>
      <c r="H71" s="865" t="e">
        <f t="shared" si="2"/>
        <v>#DIV/0!</v>
      </c>
      <c r="I71" s="877">
        <f>G71*ca</f>
        <v>0</v>
      </c>
      <c r="J71" s="877">
        <f>G71*cb</f>
        <v>0</v>
      </c>
      <c r="K71" s="877">
        <f>I71*cc</f>
        <v>0</v>
      </c>
      <c r="L71" s="878"/>
      <c r="M71" s="878"/>
      <c r="N71" s="740"/>
    </row>
    <row r="72" spans="2:15" ht="16.5" customHeight="1" x14ac:dyDescent="0.3">
      <c r="B72" s="741"/>
      <c r="C72" s="730"/>
      <c r="D72" s="730"/>
      <c r="E72" s="731" t="s">
        <v>589</v>
      </c>
      <c r="F72" s="731"/>
      <c r="G72" s="860">
        <f>SUM(G67:G71)</f>
        <v>0</v>
      </c>
      <c r="H72" s="879" t="e">
        <f t="shared" si="2"/>
        <v>#DIV/0!</v>
      </c>
      <c r="I72" s="860">
        <f>SUM(I67:I71)</f>
        <v>0</v>
      </c>
      <c r="J72" s="860">
        <f>SUM(J67:J71)</f>
        <v>0</v>
      </c>
      <c r="K72" s="733">
        <f>SUM(K67:K71)</f>
        <v>0</v>
      </c>
      <c r="L72" s="882"/>
      <c r="M72" s="734"/>
      <c r="N72" s="735"/>
    </row>
    <row r="73" spans="2:15" ht="16.5" customHeight="1" x14ac:dyDescent="0.2">
      <c r="B73" s="744" t="s">
        <v>594</v>
      </c>
      <c r="C73" s="745"/>
      <c r="D73" s="745"/>
      <c r="E73" s="716"/>
      <c r="F73" s="716"/>
      <c r="G73" s="737"/>
      <c r="H73" s="737"/>
      <c r="I73" s="737"/>
      <c r="J73" s="737"/>
      <c r="K73" s="720"/>
      <c r="L73" s="738"/>
      <c r="M73" s="738"/>
      <c r="N73" s="739"/>
    </row>
    <row r="74" spans="2:15" ht="16.5" customHeight="1" x14ac:dyDescent="0.3">
      <c r="B74" s="979"/>
      <c r="C74" s="980"/>
      <c r="D74" s="980"/>
      <c r="E74" s="980"/>
      <c r="F74" s="875"/>
      <c r="G74" s="876"/>
      <c r="H74" s="865" t="e">
        <f t="shared" ref="H74:H79" si="3">+G74/$J$7</f>
        <v>#DIV/0!</v>
      </c>
      <c r="I74" s="877">
        <f>G74*ca</f>
        <v>0</v>
      </c>
      <c r="J74" s="877">
        <f>G74*cb</f>
        <v>0</v>
      </c>
      <c r="K74" s="877">
        <f>I74*cc</f>
        <v>0</v>
      </c>
      <c r="L74" s="878"/>
      <c r="M74" s="878"/>
      <c r="N74" s="740"/>
    </row>
    <row r="75" spans="2:15" ht="16.5" x14ac:dyDescent="0.3">
      <c r="B75" s="977"/>
      <c r="C75" s="987"/>
      <c r="D75" s="987"/>
      <c r="E75" s="987"/>
      <c r="F75" s="875"/>
      <c r="G75" s="876"/>
      <c r="H75" s="865" t="e">
        <f t="shared" si="3"/>
        <v>#DIV/0!</v>
      </c>
      <c r="I75" s="877">
        <f>G75*ca</f>
        <v>0</v>
      </c>
      <c r="J75" s="877">
        <f>G75*cb</f>
        <v>0</v>
      </c>
      <c r="K75" s="877">
        <f>I75*cc</f>
        <v>0</v>
      </c>
      <c r="L75" s="878"/>
      <c r="M75" s="878"/>
      <c r="N75" s="740"/>
    </row>
    <row r="76" spans="2:15" ht="17.25" thickBot="1" x14ac:dyDescent="0.35">
      <c r="B76" s="761"/>
      <c r="C76" s="762"/>
      <c r="D76" s="762"/>
      <c r="E76" s="763" t="s">
        <v>589</v>
      </c>
      <c r="F76" s="763"/>
      <c r="G76" s="764">
        <f>SUM(G74:G75)</f>
        <v>0</v>
      </c>
      <c r="H76" s="884" t="e">
        <f t="shared" si="3"/>
        <v>#DIV/0!</v>
      </c>
      <c r="I76" s="764">
        <f>SUM(I74:I75)</f>
        <v>0</v>
      </c>
      <c r="J76" s="764">
        <f>SUM(J74:J75)</f>
        <v>0</v>
      </c>
      <c r="K76" s="764">
        <f>SUM(K74:K75)</f>
        <v>0</v>
      </c>
      <c r="L76" s="885"/>
      <c r="M76" s="885"/>
      <c r="N76" s="886"/>
    </row>
    <row r="77" spans="2:15" ht="16.5" x14ac:dyDescent="0.3">
      <c r="B77" s="768"/>
      <c r="C77" s="769"/>
      <c r="D77" s="770"/>
      <c r="E77" s="771" t="s">
        <v>595</v>
      </c>
      <c r="F77" s="771"/>
      <c r="G77" s="772">
        <f>G76+G72+G65+G58+G54</f>
        <v>0</v>
      </c>
      <c r="H77" s="887" t="e">
        <f t="shared" si="3"/>
        <v>#DIV/0!</v>
      </c>
      <c r="I77" s="774"/>
      <c r="J77" s="774"/>
      <c r="L77" s="645"/>
      <c r="M77" s="645"/>
      <c r="N77" s="888"/>
    </row>
    <row r="78" spans="2:15" ht="16.5" x14ac:dyDescent="0.3">
      <c r="B78" s="778" t="s">
        <v>596</v>
      </c>
      <c r="C78" s="779" t="s">
        <v>589</v>
      </c>
      <c r="D78" s="895">
        <f>D39</f>
        <v>0</v>
      </c>
      <c r="E78" s="781" t="s">
        <v>597</v>
      </c>
      <c r="F78" s="782"/>
      <c r="G78" s="791">
        <f>D78*F78</f>
        <v>0</v>
      </c>
      <c r="H78" s="889" t="e">
        <f t="shared" si="3"/>
        <v>#DIV/0!</v>
      </c>
      <c r="I78" s="785">
        <f>G78*ca</f>
        <v>0</v>
      </c>
      <c r="J78" s="785">
        <f>G78*cb</f>
        <v>0</v>
      </c>
      <c r="K78" s="785">
        <f>I78*cc</f>
        <v>0</v>
      </c>
      <c r="L78" s="786"/>
      <c r="M78" s="786"/>
      <c r="N78" s="787"/>
    </row>
    <row r="79" spans="2:15" ht="16.5" customHeight="1" x14ac:dyDescent="0.3">
      <c r="B79" s="789" t="s">
        <v>598</v>
      </c>
      <c r="C79" s="779" t="s">
        <v>589</v>
      </c>
      <c r="D79" s="896">
        <f>D40</f>
        <v>0</v>
      </c>
      <c r="E79" s="781" t="s">
        <v>597</v>
      </c>
      <c r="F79" s="782"/>
      <c r="G79" s="791">
        <f>D79*F79</f>
        <v>0</v>
      </c>
      <c r="H79" s="865" t="e">
        <f t="shared" si="3"/>
        <v>#DIV/0!</v>
      </c>
      <c r="I79" s="791">
        <f>G79*ca</f>
        <v>0</v>
      </c>
      <c r="J79" s="877">
        <f>G79*cb</f>
        <v>0</v>
      </c>
      <c r="K79" s="877">
        <f>I79*cc</f>
        <v>0</v>
      </c>
      <c r="L79" s="878"/>
      <c r="M79" s="878"/>
      <c r="N79" s="740"/>
    </row>
    <row r="80" spans="2:15" ht="16.5" customHeight="1" x14ac:dyDescent="0.3">
      <c r="B80" s="778" t="s">
        <v>599</v>
      </c>
      <c r="C80" s="792"/>
      <c r="D80" s="793"/>
      <c r="E80" s="794"/>
      <c r="F80" s="795"/>
      <c r="G80" s="803"/>
      <c r="H80" s="803"/>
      <c r="I80" s="803"/>
      <c r="J80" s="803"/>
      <c r="K80" s="797"/>
      <c r="L80" s="798"/>
      <c r="M80" s="798"/>
      <c r="N80" s="799"/>
    </row>
    <row r="81" spans="2:14" ht="16.5" customHeight="1" x14ac:dyDescent="0.3">
      <c r="B81" s="845"/>
      <c r="C81" s="779" t="s">
        <v>589</v>
      </c>
      <c r="D81" s="897">
        <f>D42</f>
        <v>0</v>
      </c>
      <c r="E81" s="781" t="s">
        <v>597</v>
      </c>
      <c r="F81" s="782"/>
      <c r="G81" s="791">
        <f>D81*F81</f>
        <v>0</v>
      </c>
      <c r="H81" s="865" t="e">
        <f>+G81/$J$7</f>
        <v>#DIV/0!</v>
      </c>
      <c r="I81" s="791">
        <f>G81*ca</f>
        <v>0</v>
      </c>
      <c r="J81" s="877">
        <f>G81*cb</f>
        <v>0</v>
      </c>
      <c r="K81" s="877">
        <f>I81*cc</f>
        <v>0</v>
      </c>
      <c r="L81" s="878"/>
      <c r="M81" s="878"/>
      <c r="N81" s="740"/>
    </row>
    <row r="82" spans="2:14" ht="16.5" customHeight="1" x14ac:dyDescent="0.3">
      <c r="B82" s="789" t="s">
        <v>600</v>
      </c>
      <c r="C82" s="801"/>
      <c r="D82" s="802"/>
      <c r="E82" s="803"/>
      <c r="F82" s="803"/>
      <c r="G82" s="803"/>
      <c r="H82" s="803"/>
      <c r="I82" s="803"/>
      <c r="J82" s="803"/>
      <c r="K82" s="797"/>
      <c r="L82" s="798"/>
      <c r="M82" s="798"/>
      <c r="N82" s="799"/>
    </row>
    <row r="83" spans="2:14" ht="16.5" customHeight="1" x14ac:dyDescent="0.3">
      <c r="B83" s="845"/>
      <c r="C83" s="891" t="s">
        <v>589</v>
      </c>
      <c r="D83" s="897">
        <f>D44</f>
        <v>0</v>
      </c>
      <c r="E83" s="781" t="s">
        <v>597</v>
      </c>
      <c r="F83" s="892"/>
      <c r="G83" s="791">
        <f>D83*F83</f>
        <v>0</v>
      </c>
      <c r="H83" s="865" t="e">
        <f>+G83/$J$7</f>
        <v>#DIV/0!</v>
      </c>
      <c r="I83" s="791">
        <f>G83*ca</f>
        <v>0</v>
      </c>
      <c r="J83" s="877">
        <f>G83*cb</f>
        <v>0</v>
      </c>
      <c r="K83" s="877">
        <f>I83*cc</f>
        <v>0</v>
      </c>
      <c r="L83" s="878"/>
      <c r="M83" s="878"/>
      <c r="N83" s="740"/>
    </row>
    <row r="84" spans="2:14" ht="17.25" thickBot="1" x14ac:dyDescent="0.35">
      <c r="B84" s="807"/>
      <c r="C84" s="808"/>
      <c r="D84" s="808"/>
      <c r="E84" s="808"/>
      <c r="F84" s="808"/>
      <c r="G84" s="808"/>
      <c r="H84" s="808"/>
      <c r="I84" s="808"/>
      <c r="J84" s="808"/>
      <c r="K84" s="810"/>
      <c r="L84" s="811"/>
      <c r="M84" s="811"/>
      <c r="N84" s="812"/>
    </row>
    <row r="85" spans="2:14" ht="16.5" customHeight="1" x14ac:dyDescent="0.3">
      <c r="B85" s="813"/>
      <c r="C85" s="813"/>
      <c r="D85" s="813"/>
      <c r="E85" s="893" t="s">
        <v>604</v>
      </c>
      <c r="F85" s="893"/>
      <c r="G85" s="860">
        <f>G54+G58+G61+G65+G72+G76+G78+G79+G81+G83</f>
        <v>0</v>
      </c>
      <c r="H85" s="879" t="e">
        <f>G85/$J$7</f>
        <v>#DIV/0!</v>
      </c>
      <c r="I85" s="860">
        <f>I54+I58+I72+I76+I78+I81+I83</f>
        <v>0</v>
      </c>
      <c r="J85" s="860">
        <f>J54+J58+J72+J76+J78+J81+J83</f>
        <v>0</v>
      </c>
      <c r="K85" s="860">
        <f>K54+K58+K72+K76+K78+K81+K83</f>
        <v>0</v>
      </c>
      <c r="L85" s="645"/>
      <c r="M85" s="894"/>
      <c r="N85" s="817"/>
    </row>
    <row r="86" spans="2:14" ht="16.5" customHeight="1" x14ac:dyDescent="0.3">
      <c r="B86" s="813"/>
      <c r="C86" s="813"/>
      <c r="D86" s="813"/>
      <c r="E86" s="893"/>
      <c r="F86" s="893"/>
      <c r="G86" s="860"/>
      <c r="H86" s="879"/>
      <c r="I86" s="860"/>
      <c r="J86" s="860"/>
      <c r="M86" s="898"/>
      <c r="N86" s="655" t="s">
        <v>605</v>
      </c>
    </row>
    <row r="87" spans="2:14" ht="16.5" customHeight="1" x14ac:dyDescent="0.3">
      <c r="B87" s="813"/>
      <c r="C87" s="813"/>
      <c r="D87" s="813"/>
      <c r="E87" s="893"/>
      <c r="F87" s="893"/>
      <c r="G87" s="860"/>
      <c r="H87" s="879"/>
      <c r="I87" s="860"/>
      <c r="J87" s="860"/>
      <c r="M87" s="898"/>
      <c r="N87" s="655"/>
    </row>
    <row r="88" spans="2:14" ht="16.5" x14ac:dyDescent="0.3">
      <c r="B88" s="868" t="s">
        <v>606</v>
      </c>
      <c r="C88" s="869"/>
      <c r="G88" s="837"/>
      <c r="H88" s="838"/>
      <c r="L88" s="870" t="s">
        <v>578</v>
      </c>
      <c r="M88" s="870" t="s">
        <v>579</v>
      </c>
      <c r="N88" s="871" t="s">
        <v>580</v>
      </c>
    </row>
    <row r="89" spans="2:14" ht="16.5" x14ac:dyDescent="0.3">
      <c r="B89" s="871" t="s">
        <v>581</v>
      </c>
      <c r="C89" s="872"/>
      <c r="D89" s="871"/>
      <c r="E89" s="873"/>
      <c r="F89" s="873"/>
      <c r="G89" s="870" t="s">
        <v>582</v>
      </c>
      <c r="I89" s="870">
        <f>$J$1</f>
        <v>0</v>
      </c>
      <c r="J89" s="870">
        <f>$K$1</f>
        <v>0</v>
      </c>
      <c r="K89" s="710">
        <f>$L$1</f>
        <v>0</v>
      </c>
      <c r="L89" s="711" t="s">
        <v>583</v>
      </c>
      <c r="M89" s="711" t="s">
        <v>584</v>
      </c>
      <c r="N89" s="712"/>
    </row>
    <row r="90" spans="2:14" ht="16.5" x14ac:dyDescent="0.2">
      <c r="B90" s="714" t="s">
        <v>585</v>
      </c>
      <c r="C90" s="715"/>
      <c r="D90" s="715"/>
      <c r="E90" s="716"/>
      <c r="F90" s="716"/>
      <c r="G90" s="717"/>
      <c r="H90" s="874" t="s">
        <v>586</v>
      </c>
      <c r="I90" s="737"/>
      <c r="J90" s="737"/>
      <c r="K90" s="720"/>
      <c r="L90" s="720"/>
      <c r="M90" s="721"/>
      <c r="N90" s="722"/>
    </row>
    <row r="91" spans="2:14" ht="16.5" x14ac:dyDescent="0.3">
      <c r="B91" s="979"/>
      <c r="C91" s="980"/>
      <c r="D91" s="980"/>
      <c r="E91" s="987"/>
      <c r="F91" s="875"/>
      <c r="G91" s="876"/>
      <c r="H91" s="865" t="e">
        <f>+G91/$J$7</f>
        <v>#DIV/0!</v>
      </c>
      <c r="I91" s="877">
        <f>G91*ca</f>
        <v>0</v>
      </c>
      <c r="J91" s="877">
        <f>G91*cb</f>
        <v>0</v>
      </c>
      <c r="K91" s="877">
        <f>I91*cc</f>
        <v>0</v>
      </c>
      <c r="L91" s="878"/>
      <c r="M91" s="878"/>
      <c r="N91" s="728"/>
    </row>
    <row r="92" spans="2:14" ht="16.5" x14ac:dyDescent="0.3">
      <c r="B92" s="977"/>
      <c r="C92" s="987"/>
      <c r="D92" s="987"/>
      <c r="E92" s="987"/>
      <c r="F92" s="875"/>
      <c r="G92" s="876"/>
      <c r="H92" s="865" t="e">
        <f>+G92/$J$7</f>
        <v>#DIV/0!</v>
      </c>
      <c r="I92" s="877">
        <f>G92*ca</f>
        <v>0</v>
      </c>
      <c r="J92" s="877">
        <f>G92*cb</f>
        <v>0</v>
      </c>
      <c r="K92" s="877">
        <f>I92*cc</f>
        <v>0</v>
      </c>
      <c r="L92" s="878"/>
      <c r="M92" s="878"/>
      <c r="N92" s="728"/>
    </row>
    <row r="93" spans="2:14" ht="16.5" x14ac:dyDescent="0.3">
      <c r="B93" s="729"/>
      <c r="C93" s="730"/>
      <c r="D93" s="730"/>
      <c r="E93" s="731" t="s">
        <v>589</v>
      </c>
      <c r="F93" s="731"/>
      <c r="G93" s="860">
        <f>SUM(G91:G92)</f>
        <v>0</v>
      </c>
      <c r="H93" s="879" t="e">
        <f>+G93/$J$7</f>
        <v>#DIV/0!</v>
      </c>
      <c r="I93" s="860">
        <f>SUM(I91:I92)</f>
        <v>0</v>
      </c>
      <c r="J93" s="860">
        <f>SUM(J91:J92)</f>
        <v>0</v>
      </c>
      <c r="K93" s="733">
        <f>SUM(K91:K92)</f>
        <v>0</v>
      </c>
      <c r="L93" s="734"/>
      <c r="M93" s="734"/>
      <c r="N93" s="735"/>
    </row>
    <row r="94" spans="2:14" ht="16.5" x14ac:dyDescent="0.2">
      <c r="B94" s="714" t="s">
        <v>590</v>
      </c>
      <c r="C94" s="736"/>
      <c r="D94" s="736"/>
      <c r="E94" s="716"/>
      <c r="F94" s="716"/>
      <c r="G94" s="737"/>
      <c r="H94" s="737"/>
      <c r="I94" s="737"/>
      <c r="J94" s="737"/>
      <c r="K94" s="720"/>
      <c r="L94" s="738"/>
      <c r="M94" s="738"/>
      <c r="N94" s="739"/>
    </row>
    <row r="95" spans="2:14" ht="16.5" x14ac:dyDescent="0.3">
      <c r="B95" s="979"/>
      <c r="C95" s="980"/>
      <c r="D95" s="980"/>
      <c r="E95" s="980"/>
      <c r="F95" s="875"/>
      <c r="G95" s="876"/>
      <c r="H95" s="865" t="e">
        <f>+G95/$J$7</f>
        <v>#DIV/0!</v>
      </c>
      <c r="I95" s="877">
        <f>G95*ca</f>
        <v>0</v>
      </c>
      <c r="J95" s="877">
        <f>G95*cb</f>
        <v>0</v>
      </c>
      <c r="K95" s="877">
        <f>I95*cc</f>
        <v>0</v>
      </c>
      <c r="L95" s="878"/>
      <c r="M95" s="878"/>
      <c r="N95" s="740"/>
    </row>
    <row r="96" spans="2:14" ht="16.5" x14ac:dyDescent="0.3">
      <c r="B96" s="977"/>
      <c r="C96" s="987"/>
      <c r="D96" s="987"/>
      <c r="E96" s="987"/>
      <c r="F96" s="875"/>
      <c r="G96" s="876"/>
      <c r="H96" s="865" t="e">
        <f>+G96/$J$7</f>
        <v>#DIV/0!</v>
      </c>
      <c r="I96" s="877">
        <f>G96*ca</f>
        <v>0</v>
      </c>
      <c r="J96" s="877">
        <f>G96*cb</f>
        <v>0</v>
      </c>
      <c r="K96" s="877">
        <f>I96*cc</f>
        <v>0</v>
      </c>
      <c r="L96" s="878"/>
      <c r="M96" s="878"/>
      <c r="N96" s="740"/>
    </row>
    <row r="97" spans="2:14" ht="16.5" x14ac:dyDescent="0.3">
      <c r="B97" s="741"/>
      <c r="C97" s="730"/>
      <c r="D97" s="730"/>
      <c r="E97" s="731" t="s">
        <v>589</v>
      </c>
      <c r="F97" s="731"/>
      <c r="G97" s="860">
        <f>SUM(G95:G96)</f>
        <v>0</v>
      </c>
      <c r="H97" s="879" t="e">
        <f>+G97/$J$7</f>
        <v>#DIV/0!</v>
      </c>
      <c r="I97" s="860">
        <f>SUM(I95:I96)</f>
        <v>0</v>
      </c>
      <c r="J97" s="860">
        <f>SUM(J95:J96)</f>
        <v>0</v>
      </c>
      <c r="K97" s="733">
        <f>SUM(K95:K96)</f>
        <v>0</v>
      </c>
      <c r="L97" s="734"/>
      <c r="M97" s="734"/>
      <c r="N97" s="735"/>
    </row>
    <row r="98" spans="2:14" ht="16.5" x14ac:dyDescent="0.2">
      <c r="B98" s="744" t="s">
        <v>591</v>
      </c>
      <c r="C98" s="745"/>
      <c r="D98" s="745"/>
      <c r="E98" s="716"/>
      <c r="F98" s="716"/>
      <c r="G98" s="737"/>
      <c r="H98" s="737"/>
      <c r="I98" s="737"/>
      <c r="J98" s="737"/>
      <c r="K98" s="720"/>
      <c r="L98" s="738"/>
      <c r="M98" s="738"/>
      <c r="N98" s="739"/>
    </row>
    <row r="99" spans="2:14" ht="16.5" x14ac:dyDescent="0.3">
      <c r="B99" s="977"/>
      <c r="C99" s="987"/>
      <c r="D99" s="987"/>
      <c r="E99" s="987"/>
      <c r="F99" s="875"/>
      <c r="G99" s="876"/>
      <c r="H99" s="865" t="e">
        <f>+G99/$J$7</f>
        <v>#DIV/0!</v>
      </c>
      <c r="I99" s="877">
        <f>G99*ca</f>
        <v>0</v>
      </c>
      <c r="J99" s="877">
        <f>G99*cb</f>
        <v>0</v>
      </c>
      <c r="K99" s="877">
        <f>I99*cc</f>
        <v>0</v>
      </c>
      <c r="L99" s="878"/>
      <c r="M99" s="878"/>
      <c r="N99" s="740"/>
    </row>
    <row r="100" spans="2:14" ht="16.5" x14ac:dyDescent="0.3">
      <c r="B100" s="741"/>
      <c r="C100" s="880"/>
      <c r="D100" s="730"/>
      <c r="E100" s="731" t="s">
        <v>589</v>
      </c>
      <c r="F100" s="731"/>
      <c r="G100" s="860">
        <f>SUM(G99:G99)</f>
        <v>0</v>
      </c>
      <c r="H100" s="879" t="e">
        <f>+G100/$J$7</f>
        <v>#DIV/0!</v>
      </c>
      <c r="I100" s="860">
        <f>SUM(I99)</f>
        <v>0</v>
      </c>
      <c r="J100" s="860">
        <f>SUM(J99)</f>
        <v>0</v>
      </c>
      <c r="K100" s="733">
        <f>SUM(K99)</f>
        <v>0</v>
      </c>
      <c r="L100" s="881"/>
      <c r="M100" s="881"/>
      <c r="N100" s="735"/>
    </row>
    <row r="101" spans="2:14" ht="16.5" x14ac:dyDescent="0.2">
      <c r="B101" s="744" t="s">
        <v>592</v>
      </c>
      <c r="C101" s="748"/>
      <c r="D101" s="748"/>
      <c r="E101" s="716"/>
      <c r="F101" s="716"/>
      <c r="G101" s="737"/>
      <c r="H101" s="737"/>
      <c r="I101" s="737"/>
      <c r="J101" s="737"/>
      <c r="K101" s="720"/>
      <c r="L101" s="738"/>
      <c r="M101" s="738"/>
      <c r="N101" s="739"/>
    </row>
    <row r="102" spans="2:14" ht="16.5" x14ac:dyDescent="0.3">
      <c r="B102" s="979"/>
      <c r="C102" s="980"/>
      <c r="D102" s="980"/>
      <c r="E102" s="980"/>
      <c r="F102" s="875"/>
      <c r="G102" s="876"/>
      <c r="H102" s="865" t="e">
        <f>+G102/$J$7</f>
        <v>#DIV/0!</v>
      </c>
      <c r="I102" s="877">
        <f>G102*ca</f>
        <v>0</v>
      </c>
      <c r="J102" s="877">
        <f>G102*cb</f>
        <v>0</v>
      </c>
      <c r="K102" s="877">
        <f>I102*cc</f>
        <v>0</v>
      </c>
      <c r="L102" s="878"/>
      <c r="M102" s="878"/>
      <c r="N102" s="740"/>
    </row>
    <row r="103" spans="2:14" ht="16.5" x14ac:dyDescent="0.3">
      <c r="B103" s="845"/>
      <c r="C103" s="875"/>
      <c r="D103" s="875"/>
      <c r="E103" s="875"/>
      <c r="F103" s="875"/>
      <c r="G103" s="876"/>
      <c r="H103" s="865" t="e">
        <f>+G103/$J$7</f>
        <v>#DIV/0!</v>
      </c>
      <c r="I103" s="877">
        <f>G103*ca</f>
        <v>0</v>
      </c>
      <c r="J103" s="877">
        <f>G103*cb</f>
        <v>0</v>
      </c>
      <c r="K103" s="877">
        <f>I103*cc</f>
        <v>0</v>
      </c>
      <c r="L103" s="878"/>
      <c r="M103" s="878"/>
      <c r="N103" s="740"/>
    </row>
    <row r="104" spans="2:14" ht="16.5" x14ac:dyDescent="0.3">
      <c r="B104" s="741"/>
      <c r="C104" s="730"/>
      <c r="D104" s="730"/>
      <c r="E104" s="731" t="s">
        <v>589</v>
      </c>
      <c r="F104" s="731"/>
      <c r="G104" s="860">
        <f>SUM(G102:G102)</f>
        <v>0</v>
      </c>
      <c r="H104" s="879" t="e">
        <f>+G104/$J$7</f>
        <v>#DIV/0!</v>
      </c>
      <c r="I104" s="860">
        <f>SUM(I102:I102)</f>
        <v>0</v>
      </c>
      <c r="J104" s="860">
        <f>SUM(J102:J102)</f>
        <v>0</v>
      </c>
      <c r="K104" s="733">
        <f>SUM(K102:K102)</f>
        <v>0</v>
      </c>
      <c r="L104" s="882"/>
      <c r="M104" s="734"/>
      <c r="N104" s="735"/>
    </row>
    <row r="105" spans="2:14" ht="16.5" x14ac:dyDescent="0.3">
      <c r="B105" s="789" t="s">
        <v>593</v>
      </c>
      <c r="C105" s="793"/>
      <c r="D105" s="793"/>
      <c r="E105" s="794"/>
      <c r="F105" s="794"/>
      <c r="G105" s="803"/>
      <c r="H105" s="803"/>
      <c r="I105" s="803"/>
      <c r="J105" s="803"/>
      <c r="K105" s="824"/>
      <c r="L105" s="825"/>
      <c r="M105" s="825"/>
      <c r="N105" s="758"/>
    </row>
    <row r="106" spans="2:14" ht="16.5" x14ac:dyDescent="0.3">
      <c r="B106" s="979"/>
      <c r="C106" s="980"/>
      <c r="D106" s="980"/>
      <c r="E106" s="980"/>
      <c r="F106" s="875"/>
      <c r="G106" s="876"/>
      <c r="H106" s="865" t="e">
        <f t="shared" ref="H106:H111" si="4">+G106/$J$7</f>
        <v>#DIV/0!</v>
      </c>
      <c r="I106" s="877">
        <f>G106*ca</f>
        <v>0</v>
      </c>
      <c r="J106" s="877">
        <f>G106*cb</f>
        <v>0</v>
      </c>
      <c r="K106" s="877">
        <f>I106*cc</f>
        <v>0</v>
      </c>
      <c r="L106" s="878"/>
      <c r="M106" s="878"/>
      <c r="N106" s="740"/>
    </row>
    <row r="107" spans="2:14" ht="16.5" x14ac:dyDescent="0.3">
      <c r="B107" s="981"/>
      <c r="C107" s="988"/>
      <c r="D107" s="988"/>
      <c r="E107" s="988"/>
      <c r="F107" s="883"/>
      <c r="G107" s="876"/>
      <c r="H107" s="865" t="e">
        <f t="shared" si="4"/>
        <v>#DIV/0!</v>
      </c>
      <c r="I107" s="877">
        <f>G107*ca</f>
        <v>0</v>
      </c>
      <c r="J107" s="877">
        <f>G107*cb</f>
        <v>0</v>
      </c>
      <c r="K107" s="877">
        <f>I107*cc</f>
        <v>0</v>
      </c>
      <c r="L107" s="878"/>
      <c r="M107" s="878"/>
      <c r="N107" s="740"/>
    </row>
    <row r="108" spans="2:14" ht="16.5" x14ac:dyDescent="0.3">
      <c r="B108" s="977"/>
      <c r="C108" s="987"/>
      <c r="D108" s="987"/>
      <c r="E108" s="987"/>
      <c r="F108" s="875"/>
      <c r="G108" s="876"/>
      <c r="H108" s="865" t="e">
        <f t="shared" si="4"/>
        <v>#DIV/0!</v>
      </c>
      <c r="I108" s="877">
        <f>G108*ca</f>
        <v>0</v>
      </c>
      <c r="J108" s="877">
        <f>G108*cb</f>
        <v>0</v>
      </c>
      <c r="K108" s="877">
        <f>I108*cc</f>
        <v>0</v>
      </c>
      <c r="L108" s="878"/>
      <c r="M108" s="878"/>
      <c r="N108" s="740"/>
    </row>
    <row r="109" spans="2:14" ht="16.5" x14ac:dyDescent="0.3">
      <c r="B109" s="845"/>
      <c r="C109" s="875"/>
      <c r="D109" s="875"/>
      <c r="E109" s="875"/>
      <c r="F109" s="875"/>
      <c r="G109" s="876"/>
      <c r="H109" s="865" t="e">
        <f t="shared" si="4"/>
        <v>#DIV/0!</v>
      </c>
      <c r="I109" s="877">
        <f>G109*ca</f>
        <v>0</v>
      </c>
      <c r="J109" s="877">
        <f>G109*cb</f>
        <v>0</v>
      </c>
      <c r="K109" s="877">
        <f>I109*cc</f>
        <v>0</v>
      </c>
      <c r="L109" s="878"/>
      <c r="M109" s="878"/>
      <c r="N109" s="740"/>
    </row>
    <row r="110" spans="2:14" ht="16.5" x14ac:dyDescent="0.3">
      <c r="B110" s="977"/>
      <c r="C110" s="987"/>
      <c r="D110" s="987"/>
      <c r="E110" s="987"/>
      <c r="F110" s="875"/>
      <c r="G110" s="876"/>
      <c r="H110" s="865" t="e">
        <f t="shared" si="4"/>
        <v>#DIV/0!</v>
      </c>
      <c r="I110" s="877">
        <f>G110*ca</f>
        <v>0</v>
      </c>
      <c r="J110" s="877">
        <f>G110*cb</f>
        <v>0</v>
      </c>
      <c r="K110" s="877">
        <f>I110*cc</f>
        <v>0</v>
      </c>
      <c r="L110" s="878"/>
      <c r="M110" s="878"/>
      <c r="N110" s="740"/>
    </row>
    <row r="111" spans="2:14" ht="16.5" x14ac:dyDescent="0.3">
      <c r="B111" s="741"/>
      <c r="C111" s="730"/>
      <c r="D111" s="730"/>
      <c r="E111" s="731" t="s">
        <v>589</v>
      </c>
      <c r="F111" s="731"/>
      <c r="G111" s="860">
        <f>SUM(G106:G110)</f>
        <v>0</v>
      </c>
      <c r="H111" s="879" t="e">
        <f t="shared" si="4"/>
        <v>#DIV/0!</v>
      </c>
      <c r="I111" s="860">
        <f>SUM(I106:I110)</f>
        <v>0</v>
      </c>
      <c r="J111" s="860">
        <f>SUM(J106:J110)</f>
        <v>0</v>
      </c>
      <c r="K111" s="733">
        <f>SUM(K106:K110)</f>
        <v>0</v>
      </c>
      <c r="L111" s="882"/>
      <c r="M111" s="734"/>
      <c r="N111" s="735"/>
    </row>
    <row r="112" spans="2:14" ht="16.5" x14ac:dyDescent="0.2">
      <c r="B112" s="744" t="s">
        <v>594</v>
      </c>
      <c r="C112" s="745"/>
      <c r="D112" s="745"/>
      <c r="E112" s="716"/>
      <c r="F112" s="716"/>
      <c r="G112" s="737"/>
      <c r="H112" s="737"/>
      <c r="I112" s="737"/>
      <c r="J112" s="737"/>
      <c r="K112" s="720"/>
      <c r="L112" s="738"/>
      <c r="M112" s="738"/>
      <c r="N112" s="739"/>
    </row>
    <row r="113" spans="2:14" ht="16.5" x14ac:dyDescent="0.3">
      <c r="B113" s="979"/>
      <c r="C113" s="980"/>
      <c r="D113" s="980"/>
      <c r="E113" s="980"/>
      <c r="F113" s="875"/>
      <c r="G113" s="876"/>
      <c r="H113" s="865" t="e">
        <f t="shared" ref="H113:H118" si="5">+G113/$J$7</f>
        <v>#DIV/0!</v>
      </c>
      <c r="I113" s="877">
        <f>G113*ca</f>
        <v>0</v>
      </c>
      <c r="J113" s="877">
        <f>G113*cb</f>
        <v>0</v>
      </c>
      <c r="K113" s="877">
        <f>I113*cc</f>
        <v>0</v>
      </c>
      <c r="L113" s="878"/>
      <c r="M113" s="878"/>
      <c r="N113" s="740"/>
    </row>
    <row r="114" spans="2:14" ht="16.5" x14ac:dyDescent="0.3">
      <c r="B114" s="977"/>
      <c r="C114" s="987"/>
      <c r="D114" s="987"/>
      <c r="E114" s="987"/>
      <c r="F114" s="875"/>
      <c r="G114" s="876"/>
      <c r="H114" s="865" t="e">
        <f t="shared" si="5"/>
        <v>#DIV/0!</v>
      </c>
      <c r="I114" s="877">
        <f>G114*ca</f>
        <v>0</v>
      </c>
      <c r="J114" s="877">
        <f>G114*cb</f>
        <v>0</v>
      </c>
      <c r="K114" s="877">
        <f>I114*cc</f>
        <v>0</v>
      </c>
      <c r="L114" s="878"/>
      <c r="M114" s="878"/>
      <c r="N114" s="740"/>
    </row>
    <row r="115" spans="2:14" ht="17.25" thickBot="1" x14ac:dyDescent="0.35">
      <c r="B115" s="761"/>
      <c r="C115" s="762"/>
      <c r="D115" s="762"/>
      <c r="E115" s="763" t="s">
        <v>589</v>
      </c>
      <c r="F115" s="763"/>
      <c r="G115" s="764">
        <f>SUM(G113:G114)</f>
        <v>0</v>
      </c>
      <c r="H115" s="884" t="e">
        <f t="shared" si="5"/>
        <v>#DIV/0!</v>
      </c>
      <c r="I115" s="764">
        <f>SUM(I113:I114)</f>
        <v>0</v>
      </c>
      <c r="J115" s="764">
        <f>SUM(J113:J114)</f>
        <v>0</v>
      </c>
      <c r="K115" s="764">
        <f>SUM(K113:K114)</f>
        <v>0</v>
      </c>
      <c r="L115" s="885"/>
      <c r="M115" s="885"/>
      <c r="N115" s="886"/>
    </row>
    <row r="116" spans="2:14" ht="16.5" x14ac:dyDescent="0.3">
      <c r="B116" s="768"/>
      <c r="C116" s="769"/>
      <c r="D116" s="770"/>
      <c r="E116" s="771" t="s">
        <v>595</v>
      </c>
      <c r="F116" s="771"/>
      <c r="G116" s="772">
        <f>G115+G111+G104+G97+G93</f>
        <v>0</v>
      </c>
      <c r="H116" s="887" t="e">
        <f t="shared" si="5"/>
        <v>#DIV/0!</v>
      </c>
      <c r="I116" s="774"/>
      <c r="J116" s="774"/>
      <c r="L116" s="645"/>
      <c r="M116" s="645"/>
      <c r="N116" s="888"/>
    </row>
    <row r="117" spans="2:14" ht="16.5" x14ac:dyDescent="0.3">
      <c r="B117" s="778" t="s">
        <v>596</v>
      </c>
      <c r="C117" s="779" t="s">
        <v>589</v>
      </c>
      <c r="D117" s="895">
        <f>D78</f>
        <v>0</v>
      </c>
      <c r="E117" s="781" t="s">
        <v>597</v>
      </c>
      <c r="F117" s="782"/>
      <c r="G117" s="791">
        <f>D117*F117</f>
        <v>0</v>
      </c>
      <c r="H117" s="889" t="e">
        <f t="shared" si="5"/>
        <v>#DIV/0!</v>
      </c>
      <c r="I117" s="785">
        <f>G117*ca</f>
        <v>0</v>
      </c>
      <c r="J117" s="785">
        <f>G117*cb</f>
        <v>0</v>
      </c>
      <c r="K117" s="785">
        <f>I117*cc</f>
        <v>0</v>
      </c>
      <c r="L117" s="786"/>
      <c r="M117" s="786"/>
      <c r="N117" s="787"/>
    </row>
    <row r="118" spans="2:14" ht="16.5" x14ac:dyDescent="0.3">
      <c r="B118" s="789" t="s">
        <v>598</v>
      </c>
      <c r="C118" s="779" t="s">
        <v>589</v>
      </c>
      <c r="D118" s="896">
        <f>D79</f>
        <v>0</v>
      </c>
      <c r="E118" s="781" t="s">
        <v>597</v>
      </c>
      <c r="F118" s="782"/>
      <c r="G118" s="791">
        <f>D118*F118</f>
        <v>0</v>
      </c>
      <c r="H118" s="865" t="e">
        <f t="shared" si="5"/>
        <v>#DIV/0!</v>
      </c>
      <c r="I118" s="791">
        <f>G118*ca</f>
        <v>0</v>
      </c>
      <c r="J118" s="877">
        <f>G118*cb</f>
        <v>0</v>
      </c>
      <c r="K118" s="877">
        <f>I118*cc</f>
        <v>0</v>
      </c>
      <c r="L118" s="878"/>
      <c r="M118" s="878"/>
      <c r="N118" s="740"/>
    </row>
    <row r="119" spans="2:14" ht="16.5" x14ac:dyDescent="0.3">
      <c r="B119" s="778" t="s">
        <v>599</v>
      </c>
      <c r="C119" s="792"/>
      <c r="D119" s="793"/>
      <c r="E119" s="794"/>
      <c r="F119" s="795"/>
      <c r="G119" s="803"/>
      <c r="H119" s="803"/>
      <c r="I119" s="803"/>
      <c r="J119" s="803"/>
      <c r="K119" s="797"/>
      <c r="L119" s="798"/>
      <c r="M119" s="798"/>
      <c r="N119" s="799"/>
    </row>
    <row r="120" spans="2:14" ht="16.5" x14ac:dyDescent="0.3">
      <c r="B120" s="845"/>
      <c r="C120" s="779" t="s">
        <v>589</v>
      </c>
      <c r="D120" s="897">
        <f>D81</f>
        <v>0</v>
      </c>
      <c r="E120" s="781" t="s">
        <v>597</v>
      </c>
      <c r="F120" s="782"/>
      <c r="G120" s="791">
        <f>D120*F120</f>
        <v>0</v>
      </c>
      <c r="H120" s="865" t="e">
        <f>+G120/$J$7</f>
        <v>#DIV/0!</v>
      </c>
      <c r="I120" s="791">
        <f>G120*ca</f>
        <v>0</v>
      </c>
      <c r="J120" s="877">
        <f>G120*cb</f>
        <v>0</v>
      </c>
      <c r="K120" s="877">
        <f>I120*cc</f>
        <v>0</v>
      </c>
      <c r="L120" s="878"/>
      <c r="M120" s="878"/>
      <c r="N120" s="740"/>
    </row>
    <row r="121" spans="2:14" ht="16.5" x14ac:dyDescent="0.3">
      <c r="B121" s="789" t="s">
        <v>600</v>
      </c>
      <c r="C121" s="801"/>
      <c r="D121" s="802"/>
      <c r="E121" s="803"/>
      <c r="F121" s="803"/>
      <c r="G121" s="803"/>
      <c r="H121" s="803"/>
      <c r="I121" s="803"/>
      <c r="J121" s="803"/>
      <c r="K121" s="797"/>
      <c r="L121" s="798"/>
      <c r="M121" s="798"/>
      <c r="N121" s="799"/>
    </row>
    <row r="122" spans="2:14" ht="16.5" x14ac:dyDescent="0.3">
      <c r="B122" s="845"/>
      <c r="C122" s="891" t="s">
        <v>589</v>
      </c>
      <c r="D122" s="897">
        <f>D83</f>
        <v>0</v>
      </c>
      <c r="E122" s="781" t="s">
        <v>597</v>
      </c>
      <c r="F122" s="892"/>
      <c r="G122" s="791">
        <f>D122*F122</f>
        <v>0</v>
      </c>
      <c r="H122" s="865" t="e">
        <f>+G122/$J$7</f>
        <v>#DIV/0!</v>
      </c>
      <c r="I122" s="791">
        <f>G122*ca</f>
        <v>0</v>
      </c>
      <c r="J122" s="877">
        <f>G122*cb</f>
        <v>0</v>
      </c>
      <c r="K122" s="877">
        <f>I122*cc</f>
        <v>0</v>
      </c>
      <c r="L122" s="878"/>
      <c r="M122" s="878"/>
      <c r="N122" s="740"/>
    </row>
    <row r="123" spans="2:14" ht="17.25" thickBot="1" x14ac:dyDescent="0.35">
      <c r="B123" s="807"/>
      <c r="C123" s="808"/>
      <c r="D123" s="808"/>
      <c r="E123" s="808"/>
      <c r="F123" s="808"/>
      <c r="G123" s="808"/>
      <c r="H123" s="808"/>
      <c r="I123" s="808"/>
      <c r="J123" s="808"/>
      <c r="K123" s="810"/>
      <c r="L123" s="811"/>
      <c r="M123" s="811"/>
      <c r="N123" s="812"/>
    </row>
    <row r="124" spans="2:14" ht="16.5" x14ac:dyDescent="0.3">
      <c r="B124" s="813"/>
      <c r="C124" s="813"/>
      <c r="D124" s="813"/>
      <c r="E124" s="893" t="s">
        <v>604</v>
      </c>
      <c r="F124" s="893"/>
      <c r="G124" s="860">
        <f>G93+G97+G100+G104+G111+G115+G117+G118++G120+G122</f>
        <v>0</v>
      </c>
      <c r="H124" s="865" t="e">
        <f>+G124/$J$7</f>
        <v>#DIV/0!</v>
      </c>
      <c r="I124" s="860">
        <f>I93+I97+I111+I115+I117+I120+I122</f>
        <v>0</v>
      </c>
      <c r="J124" s="860">
        <f>J93+J97+J111+J115+J117+J120+J122</f>
        <v>0</v>
      </c>
      <c r="K124" s="860">
        <f>K93+K97+K111+K115+K117+K120+K122</f>
        <v>0</v>
      </c>
      <c r="L124" s="645"/>
      <c r="M124" s="894"/>
      <c r="N124" s="817"/>
    </row>
    <row r="125" spans="2:14" ht="16.5" x14ac:dyDescent="0.3">
      <c r="L125" s="870"/>
      <c r="M125" s="870"/>
      <c r="N125" s="655" t="s">
        <v>607</v>
      </c>
    </row>
    <row r="126" spans="2:14" ht="16.5" customHeight="1" x14ac:dyDescent="0.3">
      <c r="L126" s="870"/>
      <c r="M126" s="870"/>
      <c r="N126" s="655"/>
    </row>
    <row r="127" spans="2:14" ht="16.5" x14ac:dyDescent="0.3">
      <c r="B127" s="868" t="s">
        <v>608</v>
      </c>
      <c r="C127" s="869"/>
      <c r="G127" s="837"/>
      <c r="H127" s="838"/>
      <c r="L127" s="870" t="s">
        <v>578</v>
      </c>
      <c r="M127" s="870" t="s">
        <v>579</v>
      </c>
      <c r="N127" s="871" t="s">
        <v>580</v>
      </c>
    </row>
    <row r="128" spans="2:14" ht="16.5" x14ac:dyDescent="0.3">
      <c r="B128" s="871" t="s">
        <v>581</v>
      </c>
      <c r="C128" s="872"/>
      <c r="D128" s="871"/>
      <c r="E128" s="873"/>
      <c r="F128" s="873"/>
      <c r="G128" s="870" t="s">
        <v>582</v>
      </c>
      <c r="I128" s="870">
        <f>$J$1</f>
        <v>0</v>
      </c>
      <c r="J128" s="870">
        <f>$K$1</f>
        <v>0</v>
      </c>
      <c r="K128" s="710">
        <f>$L$1</f>
        <v>0</v>
      </c>
      <c r="L128" s="711" t="s">
        <v>583</v>
      </c>
      <c r="M128" s="711" t="s">
        <v>584</v>
      </c>
      <c r="N128" s="712"/>
    </row>
    <row r="129" spans="2:14" ht="16.5" x14ac:dyDescent="0.2">
      <c r="B129" s="714" t="s">
        <v>585</v>
      </c>
      <c r="C129" s="715"/>
      <c r="D129" s="715"/>
      <c r="E129" s="716"/>
      <c r="F129" s="716"/>
      <c r="G129" s="717"/>
      <c r="H129" s="874" t="s">
        <v>586</v>
      </c>
      <c r="I129" s="737"/>
      <c r="J129" s="737"/>
      <c r="K129" s="720"/>
      <c r="L129" s="720"/>
      <c r="M129" s="721"/>
      <c r="N129" s="722"/>
    </row>
    <row r="130" spans="2:14" ht="16.5" x14ac:dyDescent="0.3">
      <c r="B130" s="979"/>
      <c r="C130" s="980"/>
      <c r="D130" s="980"/>
      <c r="E130" s="987"/>
      <c r="F130" s="875"/>
      <c r="G130" s="876"/>
      <c r="H130" s="865" t="e">
        <f>+G130/$J$7</f>
        <v>#DIV/0!</v>
      </c>
      <c r="I130" s="877">
        <f>G130*ca</f>
        <v>0</v>
      </c>
      <c r="J130" s="877">
        <f>G130*cb</f>
        <v>0</v>
      </c>
      <c r="K130" s="877">
        <f>I130*cc</f>
        <v>0</v>
      </c>
      <c r="L130" s="878"/>
      <c r="M130" s="878"/>
      <c r="N130" s="728"/>
    </row>
    <row r="131" spans="2:14" ht="16.5" x14ac:dyDescent="0.3">
      <c r="B131" s="977"/>
      <c r="C131" s="987"/>
      <c r="D131" s="987"/>
      <c r="E131" s="987"/>
      <c r="F131" s="875"/>
      <c r="G131" s="876"/>
      <c r="H131" s="865" t="e">
        <f>+G131/$J$7</f>
        <v>#DIV/0!</v>
      </c>
      <c r="I131" s="877">
        <f>G131*ca</f>
        <v>0</v>
      </c>
      <c r="J131" s="877">
        <f>G131*cb</f>
        <v>0</v>
      </c>
      <c r="K131" s="877">
        <f>I131*cc</f>
        <v>0</v>
      </c>
      <c r="L131" s="878"/>
      <c r="M131" s="878"/>
      <c r="N131" s="728"/>
    </row>
    <row r="132" spans="2:14" ht="16.5" x14ac:dyDescent="0.3">
      <c r="B132" s="729"/>
      <c r="C132" s="730"/>
      <c r="D132" s="730"/>
      <c r="E132" s="731" t="s">
        <v>589</v>
      </c>
      <c r="F132" s="731"/>
      <c r="G132" s="860">
        <f>SUM(G130:G131)</f>
        <v>0</v>
      </c>
      <c r="H132" s="879" t="e">
        <f>+G132/$J$7</f>
        <v>#DIV/0!</v>
      </c>
      <c r="I132" s="860">
        <f>SUM(I130:I131)</f>
        <v>0</v>
      </c>
      <c r="J132" s="860">
        <f>SUM(J130:J131)</f>
        <v>0</v>
      </c>
      <c r="K132" s="733">
        <f>SUM(K130:K131)</f>
        <v>0</v>
      </c>
      <c r="L132" s="734"/>
      <c r="M132" s="734"/>
      <c r="N132" s="735"/>
    </row>
    <row r="133" spans="2:14" ht="16.5" x14ac:dyDescent="0.2">
      <c r="B133" s="714" t="s">
        <v>590</v>
      </c>
      <c r="C133" s="736"/>
      <c r="D133" s="736"/>
      <c r="E133" s="716"/>
      <c r="F133" s="716"/>
      <c r="G133" s="737"/>
      <c r="H133" s="737"/>
      <c r="I133" s="737"/>
      <c r="J133" s="737"/>
      <c r="K133" s="720"/>
      <c r="L133" s="738"/>
      <c r="M133" s="738"/>
      <c r="N133" s="739"/>
    </row>
    <row r="134" spans="2:14" ht="16.5" x14ac:dyDescent="0.3">
      <c r="B134" s="979"/>
      <c r="C134" s="980"/>
      <c r="D134" s="980"/>
      <c r="E134" s="980"/>
      <c r="F134" s="875"/>
      <c r="G134" s="876"/>
      <c r="H134" s="865" t="e">
        <f>+G134/$J$7</f>
        <v>#DIV/0!</v>
      </c>
      <c r="I134" s="877">
        <f>G134*ca</f>
        <v>0</v>
      </c>
      <c r="J134" s="877">
        <f>G134*cb</f>
        <v>0</v>
      </c>
      <c r="K134" s="877">
        <f>I134*cc</f>
        <v>0</v>
      </c>
      <c r="L134" s="878"/>
      <c r="M134" s="878"/>
      <c r="N134" s="740"/>
    </row>
    <row r="135" spans="2:14" ht="16.5" x14ac:dyDescent="0.3">
      <c r="B135" s="977"/>
      <c r="C135" s="987"/>
      <c r="D135" s="987"/>
      <c r="E135" s="987"/>
      <c r="F135" s="875"/>
      <c r="G135" s="876"/>
      <c r="H135" s="865" t="e">
        <f>+G135/$J$7</f>
        <v>#DIV/0!</v>
      </c>
      <c r="I135" s="877">
        <f>G135*ca</f>
        <v>0</v>
      </c>
      <c r="J135" s="877">
        <f>G135*cb</f>
        <v>0</v>
      </c>
      <c r="K135" s="877">
        <f>I135*cc</f>
        <v>0</v>
      </c>
      <c r="L135" s="878"/>
      <c r="M135" s="878"/>
      <c r="N135" s="740"/>
    </row>
    <row r="136" spans="2:14" ht="16.5" x14ac:dyDescent="0.3">
      <c r="B136" s="741"/>
      <c r="C136" s="730"/>
      <c r="D136" s="730"/>
      <c r="E136" s="731" t="s">
        <v>589</v>
      </c>
      <c r="F136" s="731"/>
      <c r="G136" s="860">
        <f>SUM(G134:G135)</f>
        <v>0</v>
      </c>
      <c r="H136" s="879" t="e">
        <f>+G136/$J$7</f>
        <v>#DIV/0!</v>
      </c>
      <c r="I136" s="860">
        <f>SUM(I134:I135)</f>
        <v>0</v>
      </c>
      <c r="J136" s="860">
        <f>SUM(J134:J135)</f>
        <v>0</v>
      </c>
      <c r="K136" s="733">
        <f>SUM(K134:K135)</f>
        <v>0</v>
      </c>
      <c r="L136" s="734"/>
      <c r="M136" s="734"/>
      <c r="N136" s="735"/>
    </row>
    <row r="137" spans="2:14" ht="16.5" x14ac:dyDescent="0.2">
      <c r="B137" s="744" t="s">
        <v>591</v>
      </c>
      <c r="C137" s="745"/>
      <c r="D137" s="745"/>
      <c r="E137" s="716"/>
      <c r="F137" s="716"/>
      <c r="G137" s="737"/>
      <c r="H137" s="737"/>
      <c r="I137" s="737"/>
      <c r="J137" s="737"/>
      <c r="K137" s="720"/>
      <c r="L137" s="738"/>
      <c r="M137" s="738"/>
      <c r="N137" s="739"/>
    </row>
    <row r="138" spans="2:14" ht="16.5" x14ac:dyDescent="0.3">
      <c r="B138" s="977"/>
      <c r="C138" s="987"/>
      <c r="D138" s="987"/>
      <c r="E138" s="987"/>
      <c r="F138" s="875"/>
      <c r="G138" s="876"/>
      <c r="H138" s="865" t="e">
        <f>+G138/$J$7</f>
        <v>#DIV/0!</v>
      </c>
      <c r="I138" s="877">
        <f>G138*ca</f>
        <v>0</v>
      </c>
      <c r="J138" s="877">
        <f>G138*cb</f>
        <v>0</v>
      </c>
      <c r="K138" s="877">
        <f>I138*cc</f>
        <v>0</v>
      </c>
      <c r="L138" s="878"/>
      <c r="M138" s="878"/>
      <c r="N138" s="740"/>
    </row>
    <row r="139" spans="2:14" ht="16.5" x14ac:dyDescent="0.3">
      <c r="B139" s="741"/>
      <c r="C139" s="880"/>
      <c r="D139" s="730"/>
      <c r="E139" s="731" t="s">
        <v>589</v>
      </c>
      <c r="F139" s="731"/>
      <c r="G139" s="860">
        <f>SUM(G138:G138)</f>
        <v>0</v>
      </c>
      <c r="H139" s="879" t="e">
        <f>+G139/$J$7</f>
        <v>#DIV/0!</v>
      </c>
      <c r="I139" s="860">
        <f>SUM(I138)</f>
        <v>0</v>
      </c>
      <c r="J139" s="860">
        <f>SUM(J138)</f>
        <v>0</v>
      </c>
      <c r="K139" s="733">
        <f>SUM(K138)</f>
        <v>0</v>
      </c>
      <c r="L139" s="881"/>
      <c r="M139" s="881"/>
      <c r="N139" s="735"/>
    </row>
    <row r="140" spans="2:14" ht="16.5" x14ac:dyDescent="0.2">
      <c r="B140" s="744" t="s">
        <v>592</v>
      </c>
      <c r="C140" s="748"/>
      <c r="D140" s="748"/>
      <c r="E140" s="716"/>
      <c r="F140" s="716"/>
      <c r="G140" s="737"/>
      <c r="H140" s="737"/>
      <c r="I140" s="737"/>
      <c r="J140" s="737"/>
      <c r="K140" s="720"/>
      <c r="L140" s="738"/>
      <c r="M140" s="738"/>
      <c r="N140" s="739"/>
    </row>
    <row r="141" spans="2:14" ht="16.5" x14ac:dyDescent="0.3">
      <c r="B141" s="979"/>
      <c r="C141" s="980"/>
      <c r="D141" s="980"/>
      <c r="E141" s="980"/>
      <c r="F141" s="875"/>
      <c r="G141" s="876"/>
      <c r="H141" s="865" t="e">
        <f>+G141/$J$7</f>
        <v>#DIV/0!</v>
      </c>
      <c r="I141" s="877">
        <f>G141*ca</f>
        <v>0</v>
      </c>
      <c r="J141" s="877">
        <f>G141*cb</f>
        <v>0</v>
      </c>
      <c r="K141" s="877">
        <f>I141*cc</f>
        <v>0</v>
      </c>
      <c r="L141" s="878"/>
      <c r="M141" s="878"/>
      <c r="N141" s="740"/>
    </row>
    <row r="142" spans="2:14" ht="16.5" x14ac:dyDescent="0.3">
      <c r="B142" s="845"/>
      <c r="C142" s="875"/>
      <c r="D142" s="875"/>
      <c r="E142" s="875"/>
      <c r="F142" s="875"/>
      <c r="G142" s="876"/>
      <c r="H142" s="865" t="e">
        <f>+G142/$J$7</f>
        <v>#DIV/0!</v>
      </c>
      <c r="I142" s="877">
        <f>G142*ca</f>
        <v>0</v>
      </c>
      <c r="J142" s="877">
        <f>G142*cb</f>
        <v>0</v>
      </c>
      <c r="K142" s="877">
        <f>I142*cc</f>
        <v>0</v>
      </c>
      <c r="L142" s="878"/>
      <c r="M142" s="878"/>
      <c r="N142" s="740"/>
    </row>
    <row r="143" spans="2:14" ht="16.5" x14ac:dyDescent="0.3">
      <c r="B143" s="741"/>
      <c r="C143" s="730"/>
      <c r="D143" s="730"/>
      <c r="E143" s="731" t="s">
        <v>589</v>
      </c>
      <c r="F143" s="731"/>
      <c r="G143" s="860">
        <f>SUM(G141:G141)</f>
        <v>0</v>
      </c>
      <c r="H143" s="879" t="e">
        <f>+G143/$J$7</f>
        <v>#DIV/0!</v>
      </c>
      <c r="I143" s="860">
        <f>SUM(I141:I141)</f>
        <v>0</v>
      </c>
      <c r="J143" s="860">
        <f>SUM(J141:J141)</f>
        <v>0</v>
      </c>
      <c r="K143" s="733">
        <f>SUM(K141:K141)</f>
        <v>0</v>
      </c>
      <c r="L143" s="882"/>
      <c r="M143" s="734"/>
      <c r="N143" s="735"/>
    </row>
    <row r="144" spans="2:14" ht="16.5" x14ac:dyDescent="0.3">
      <c r="B144" s="789" t="s">
        <v>593</v>
      </c>
      <c r="C144" s="793"/>
      <c r="D144" s="793"/>
      <c r="E144" s="794"/>
      <c r="F144" s="794"/>
      <c r="G144" s="803"/>
      <c r="H144" s="803"/>
      <c r="I144" s="803"/>
      <c r="J144" s="803"/>
      <c r="K144" s="824"/>
      <c r="L144" s="825"/>
      <c r="M144" s="825"/>
      <c r="N144" s="758"/>
    </row>
    <row r="145" spans="2:14" ht="16.5" x14ac:dyDescent="0.3">
      <c r="B145" s="979"/>
      <c r="C145" s="980"/>
      <c r="D145" s="980"/>
      <c r="E145" s="980"/>
      <c r="F145" s="875"/>
      <c r="G145" s="876"/>
      <c r="H145" s="865" t="e">
        <f t="shared" ref="H145:H150" si="6">+G145/$J$7</f>
        <v>#DIV/0!</v>
      </c>
      <c r="I145" s="877">
        <f>G145*ca</f>
        <v>0</v>
      </c>
      <c r="J145" s="877">
        <f>G145*cb</f>
        <v>0</v>
      </c>
      <c r="K145" s="877">
        <f>I145*cc</f>
        <v>0</v>
      </c>
      <c r="L145" s="878"/>
      <c r="M145" s="878"/>
      <c r="N145" s="740"/>
    </row>
    <row r="146" spans="2:14" ht="16.5" x14ac:dyDescent="0.3">
      <c r="B146" s="981"/>
      <c r="C146" s="988"/>
      <c r="D146" s="988"/>
      <c r="E146" s="988"/>
      <c r="F146" s="883"/>
      <c r="G146" s="876"/>
      <c r="H146" s="865" t="e">
        <f t="shared" si="6"/>
        <v>#DIV/0!</v>
      </c>
      <c r="I146" s="877">
        <f>G146*ca</f>
        <v>0</v>
      </c>
      <c r="J146" s="877">
        <f>G146*cb</f>
        <v>0</v>
      </c>
      <c r="K146" s="877">
        <f>I146*cc</f>
        <v>0</v>
      </c>
      <c r="L146" s="878"/>
      <c r="M146" s="878"/>
      <c r="N146" s="740"/>
    </row>
    <row r="147" spans="2:14" ht="16.5" x14ac:dyDescent="0.3">
      <c r="B147" s="977"/>
      <c r="C147" s="987"/>
      <c r="D147" s="987"/>
      <c r="E147" s="987"/>
      <c r="F147" s="875"/>
      <c r="G147" s="876"/>
      <c r="H147" s="865" t="e">
        <f t="shared" si="6"/>
        <v>#DIV/0!</v>
      </c>
      <c r="I147" s="877">
        <f>G147*ca</f>
        <v>0</v>
      </c>
      <c r="J147" s="877">
        <f>G147*cb</f>
        <v>0</v>
      </c>
      <c r="K147" s="877">
        <f>I147*cc</f>
        <v>0</v>
      </c>
      <c r="L147" s="878"/>
      <c r="M147" s="878"/>
      <c r="N147" s="740"/>
    </row>
    <row r="148" spans="2:14" ht="16.5" x14ac:dyDescent="0.3">
      <c r="B148" s="845"/>
      <c r="C148" s="875"/>
      <c r="D148" s="875"/>
      <c r="E148" s="875"/>
      <c r="F148" s="875"/>
      <c r="G148" s="876"/>
      <c r="H148" s="865" t="e">
        <f t="shared" si="6"/>
        <v>#DIV/0!</v>
      </c>
      <c r="I148" s="877">
        <f>G148*ca</f>
        <v>0</v>
      </c>
      <c r="J148" s="877">
        <f>G148*cb</f>
        <v>0</v>
      </c>
      <c r="K148" s="877">
        <f>I148*cc</f>
        <v>0</v>
      </c>
      <c r="L148" s="878"/>
      <c r="M148" s="878"/>
      <c r="N148" s="740"/>
    </row>
    <row r="149" spans="2:14" ht="16.5" x14ac:dyDescent="0.3">
      <c r="B149" s="977"/>
      <c r="C149" s="987"/>
      <c r="D149" s="987"/>
      <c r="E149" s="987"/>
      <c r="F149" s="875"/>
      <c r="G149" s="876"/>
      <c r="H149" s="865" t="e">
        <f t="shared" si="6"/>
        <v>#DIV/0!</v>
      </c>
      <c r="I149" s="877">
        <f>G149*ca</f>
        <v>0</v>
      </c>
      <c r="J149" s="877">
        <f>G149*cb</f>
        <v>0</v>
      </c>
      <c r="K149" s="877">
        <f>I149*cc</f>
        <v>0</v>
      </c>
      <c r="L149" s="878"/>
      <c r="M149" s="878"/>
      <c r="N149" s="740"/>
    </row>
    <row r="150" spans="2:14" ht="16.5" x14ac:dyDescent="0.3">
      <c r="B150" s="741"/>
      <c r="C150" s="730"/>
      <c r="D150" s="730"/>
      <c r="E150" s="731" t="s">
        <v>589</v>
      </c>
      <c r="F150" s="731"/>
      <c r="G150" s="860">
        <f>SUM(G145:G149)</f>
        <v>0</v>
      </c>
      <c r="H150" s="879" t="e">
        <f t="shared" si="6"/>
        <v>#DIV/0!</v>
      </c>
      <c r="I150" s="860">
        <f>SUM(I145:I149)</f>
        <v>0</v>
      </c>
      <c r="J150" s="860">
        <f>SUM(J145:J149)</f>
        <v>0</v>
      </c>
      <c r="K150" s="733">
        <f>SUM(K145:K149)</f>
        <v>0</v>
      </c>
      <c r="L150" s="882"/>
      <c r="M150" s="734"/>
      <c r="N150" s="735"/>
    </row>
    <row r="151" spans="2:14" ht="16.5" x14ac:dyDescent="0.2">
      <c r="B151" s="744" t="s">
        <v>594</v>
      </c>
      <c r="C151" s="745"/>
      <c r="D151" s="745"/>
      <c r="E151" s="716"/>
      <c r="F151" s="716"/>
      <c r="G151" s="737"/>
      <c r="H151" s="737"/>
      <c r="I151" s="737"/>
      <c r="J151" s="737"/>
      <c r="K151" s="720"/>
      <c r="L151" s="738"/>
      <c r="M151" s="738"/>
      <c r="N151" s="739"/>
    </row>
    <row r="152" spans="2:14" ht="16.5" x14ac:dyDescent="0.3">
      <c r="B152" s="979"/>
      <c r="C152" s="980"/>
      <c r="D152" s="980"/>
      <c r="E152" s="980"/>
      <c r="F152" s="875"/>
      <c r="G152" s="876"/>
      <c r="H152" s="865" t="e">
        <f t="shared" ref="H152:H157" si="7">+G152/$J$7</f>
        <v>#DIV/0!</v>
      </c>
      <c r="I152" s="877">
        <f>G152*ca</f>
        <v>0</v>
      </c>
      <c r="J152" s="877">
        <f>G152*cb</f>
        <v>0</v>
      </c>
      <c r="K152" s="877">
        <f>I152*cc</f>
        <v>0</v>
      </c>
      <c r="L152" s="878"/>
      <c r="M152" s="878"/>
      <c r="N152" s="740"/>
    </row>
    <row r="153" spans="2:14" ht="16.5" x14ac:dyDescent="0.3">
      <c r="B153" s="977"/>
      <c r="C153" s="987"/>
      <c r="D153" s="987"/>
      <c r="E153" s="987"/>
      <c r="F153" s="875"/>
      <c r="G153" s="876"/>
      <c r="H153" s="865" t="e">
        <f t="shared" si="7"/>
        <v>#DIV/0!</v>
      </c>
      <c r="I153" s="877">
        <f>G153*ca</f>
        <v>0</v>
      </c>
      <c r="J153" s="877">
        <f>G153*cb</f>
        <v>0</v>
      </c>
      <c r="K153" s="877">
        <f>I153*cc</f>
        <v>0</v>
      </c>
      <c r="L153" s="878"/>
      <c r="M153" s="878"/>
      <c r="N153" s="740"/>
    </row>
    <row r="154" spans="2:14" ht="17.25" thickBot="1" x14ac:dyDescent="0.35">
      <c r="B154" s="761"/>
      <c r="C154" s="762"/>
      <c r="D154" s="762"/>
      <c r="E154" s="763" t="s">
        <v>589</v>
      </c>
      <c r="F154" s="763"/>
      <c r="G154" s="764">
        <f>SUM(G152:G153)</f>
        <v>0</v>
      </c>
      <c r="H154" s="884" t="e">
        <f t="shared" si="7"/>
        <v>#DIV/0!</v>
      </c>
      <c r="I154" s="764">
        <f>SUM(I152:I153)</f>
        <v>0</v>
      </c>
      <c r="J154" s="764">
        <f>SUM(J152:J153)</f>
        <v>0</v>
      </c>
      <c r="K154" s="764">
        <f>SUM(K152:K153)</f>
        <v>0</v>
      </c>
      <c r="L154" s="885"/>
      <c r="M154" s="885"/>
      <c r="N154" s="886"/>
    </row>
    <row r="155" spans="2:14" ht="16.5" x14ac:dyDescent="0.3">
      <c r="B155" s="768"/>
      <c r="C155" s="769"/>
      <c r="D155" s="770"/>
      <c r="E155" s="771" t="s">
        <v>595</v>
      </c>
      <c r="F155" s="771"/>
      <c r="G155" s="772">
        <f>G154+G150+G143+G136+G132</f>
        <v>0</v>
      </c>
      <c r="H155" s="887" t="e">
        <f t="shared" si="7"/>
        <v>#DIV/0!</v>
      </c>
      <c r="I155" s="774"/>
      <c r="J155" s="774"/>
      <c r="L155" s="645"/>
      <c r="M155" s="645"/>
      <c r="N155" s="888"/>
    </row>
    <row r="156" spans="2:14" ht="16.5" x14ac:dyDescent="0.3">
      <c r="B156" s="778" t="s">
        <v>596</v>
      </c>
      <c r="C156" s="779" t="s">
        <v>589</v>
      </c>
      <c r="D156" s="895">
        <f>D117</f>
        <v>0</v>
      </c>
      <c r="E156" s="781" t="s">
        <v>597</v>
      </c>
      <c r="F156" s="782"/>
      <c r="G156" s="791">
        <f>D156*F156</f>
        <v>0</v>
      </c>
      <c r="H156" s="889" t="e">
        <f t="shared" si="7"/>
        <v>#DIV/0!</v>
      </c>
      <c r="I156" s="785">
        <f>G156*ca</f>
        <v>0</v>
      </c>
      <c r="J156" s="785">
        <f>G156*cb</f>
        <v>0</v>
      </c>
      <c r="K156" s="785">
        <f>I156*cc</f>
        <v>0</v>
      </c>
      <c r="L156" s="786"/>
      <c r="M156" s="786"/>
      <c r="N156" s="787"/>
    </row>
    <row r="157" spans="2:14" ht="16.5" x14ac:dyDescent="0.3">
      <c r="B157" s="789" t="s">
        <v>598</v>
      </c>
      <c r="C157" s="779" t="s">
        <v>589</v>
      </c>
      <c r="D157" s="896">
        <f>D118</f>
        <v>0</v>
      </c>
      <c r="E157" s="781" t="s">
        <v>597</v>
      </c>
      <c r="F157" s="782"/>
      <c r="G157" s="791">
        <f>D157*F157</f>
        <v>0</v>
      </c>
      <c r="H157" s="865" t="e">
        <f t="shared" si="7"/>
        <v>#DIV/0!</v>
      </c>
      <c r="I157" s="791">
        <f>G157*ca</f>
        <v>0</v>
      </c>
      <c r="J157" s="877">
        <f>G157*cb</f>
        <v>0</v>
      </c>
      <c r="K157" s="877">
        <f>I157*cc</f>
        <v>0</v>
      </c>
      <c r="L157" s="878"/>
      <c r="M157" s="878"/>
      <c r="N157" s="740"/>
    </row>
    <row r="158" spans="2:14" ht="16.5" x14ac:dyDescent="0.3">
      <c r="B158" s="778" t="s">
        <v>599</v>
      </c>
      <c r="C158" s="792"/>
      <c r="D158" s="793"/>
      <c r="E158" s="794"/>
      <c r="F158" s="795"/>
      <c r="G158" s="803"/>
      <c r="H158" s="803"/>
      <c r="I158" s="803"/>
      <c r="J158" s="803"/>
      <c r="K158" s="797"/>
      <c r="L158" s="798"/>
      <c r="M158" s="798"/>
      <c r="N158" s="799"/>
    </row>
    <row r="159" spans="2:14" ht="16.5" x14ac:dyDescent="0.3">
      <c r="B159" s="845"/>
      <c r="C159" s="779" t="s">
        <v>589</v>
      </c>
      <c r="D159" s="897">
        <f>D120</f>
        <v>0</v>
      </c>
      <c r="E159" s="781" t="s">
        <v>597</v>
      </c>
      <c r="F159" s="782"/>
      <c r="G159" s="791">
        <f>D159*F159</f>
        <v>0</v>
      </c>
      <c r="H159" s="865" t="e">
        <f>+G159/$J$7</f>
        <v>#DIV/0!</v>
      </c>
      <c r="I159" s="791">
        <f>G159*ca</f>
        <v>0</v>
      </c>
      <c r="J159" s="877">
        <f>G159*cb</f>
        <v>0</v>
      </c>
      <c r="K159" s="877">
        <f>I159*cc</f>
        <v>0</v>
      </c>
      <c r="L159" s="878"/>
      <c r="M159" s="878"/>
      <c r="N159" s="740"/>
    </row>
    <row r="160" spans="2:14" ht="16.5" x14ac:dyDescent="0.3">
      <c r="B160" s="789" t="s">
        <v>600</v>
      </c>
      <c r="C160" s="801"/>
      <c r="D160" s="802"/>
      <c r="E160" s="803"/>
      <c r="F160" s="803"/>
      <c r="G160" s="803"/>
      <c r="H160" s="803"/>
      <c r="I160" s="803"/>
      <c r="J160" s="803"/>
      <c r="K160" s="797"/>
      <c r="L160" s="798"/>
      <c r="M160" s="798"/>
      <c r="N160" s="799"/>
    </row>
    <row r="161" spans="2:14" ht="16.5" x14ac:dyDescent="0.3">
      <c r="B161" s="845"/>
      <c r="C161" s="891" t="s">
        <v>589</v>
      </c>
      <c r="D161" s="897">
        <f>D122</f>
        <v>0</v>
      </c>
      <c r="E161" s="781" t="s">
        <v>597</v>
      </c>
      <c r="F161" s="892"/>
      <c r="G161" s="791">
        <f>D161*F161</f>
        <v>0</v>
      </c>
      <c r="H161" s="865" t="e">
        <f>+G161/$J$7</f>
        <v>#DIV/0!</v>
      </c>
      <c r="I161" s="791">
        <f>G161*ca</f>
        <v>0</v>
      </c>
      <c r="J161" s="877">
        <f>G161*cb</f>
        <v>0</v>
      </c>
      <c r="K161" s="877">
        <f>I161*cc</f>
        <v>0</v>
      </c>
      <c r="L161" s="878"/>
      <c r="M161" s="878"/>
      <c r="N161" s="740"/>
    </row>
    <row r="162" spans="2:14" ht="17.25" thickBot="1" x14ac:dyDescent="0.35">
      <c r="B162" s="807"/>
      <c r="C162" s="808"/>
      <c r="D162" s="808"/>
      <c r="E162" s="808"/>
      <c r="F162" s="808"/>
      <c r="G162" s="808"/>
      <c r="H162" s="808"/>
      <c r="I162" s="808"/>
      <c r="J162" s="808"/>
      <c r="K162" s="810"/>
      <c r="L162" s="811"/>
      <c r="M162" s="811"/>
      <c r="N162" s="812"/>
    </row>
    <row r="163" spans="2:14" ht="16.5" x14ac:dyDescent="0.3">
      <c r="B163" s="813"/>
      <c r="C163" s="813"/>
      <c r="D163" s="813"/>
      <c r="E163" s="893" t="s">
        <v>604</v>
      </c>
      <c r="F163" s="893"/>
      <c r="G163" s="860">
        <f>G132+G136+G139+G143+G150+G154+G156+G157+G159+G161</f>
        <v>0</v>
      </c>
      <c r="H163" s="879" t="e">
        <f>G163/$J$7</f>
        <v>#DIV/0!</v>
      </c>
      <c r="I163" s="860">
        <f>I132+I136+I150+I154+I156+I159+I161</f>
        <v>0</v>
      </c>
      <c r="J163" s="860">
        <f>J132+J136+J150+J154+J156+J159+J161</f>
        <v>0</v>
      </c>
      <c r="K163" s="860">
        <f>K132+K136+K150+K154+K156+K159+K161</f>
        <v>0</v>
      </c>
      <c r="L163" s="645"/>
      <c r="M163" s="894"/>
      <c r="N163" s="817"/>
    </row>
    <row r="164" spans="2:14" x14ac:dyDescent="0.2">
      <c r="E164" s="64"/>
      <c r="F164" s="64"/>
      <c r="G164" s="841"/>
      <c r="H164" s="899"/>
      <c r="I164" s="838"/>
      <c r="J164" s="838"/>
      <c r="N164" s="655" t="s">
        <v>609</v>
      </c>
    </row>
    <row r="165" spans="2:14" ht="16.5" customHeight="1" x14ac:dyDescent="0.2">
      <c r="E165" s="64"/>
      <c r="F165" s="64"/>
      <c r="G165" s="841"/>
      <c r="H165" s="899"/>
      <c r="I165" s="838"/>
      <c r="J165" s="838"/>
      <c r="N165" s="655"/>
    </row>
    <row r="166" spans="2:14" ht="16.5" x14ac:dyDescent="0.3">
      <c r="B166" s="868" t="s">
        <v>610</v>
      </c>
      <c r="C166" s="869"/>
      <c r="G166" s="837"/>
      <c r="H166" s="838"/>
      <c r="L166" s="870" t="s">
        <v>578</v>
      </c>
      <c r="M166" s="870" t="s">
        <v>579</v>
      </c>
      <c r="N166" s="871" t="s">
        <v>580</v>
      </c>
    </row>
    <row r="167" spans="2:14" ht="16.5" x14ac:dyDescent="0.3">
      <c r="B167" s="871" t="s">
        <v>581</v>
      </c>
      <c r="C167" s="872"/>
      <c r="D167" s="871"/>
      <c r="E167" s="873"/>
      <c r="F167" s="873"/>
      <c r="G167" s="870" t="s">
        <v>582</v>
      </c>
      <c r="I167" s="870">
        <f>J157</f>
        <v>0</v>
      </c>
      <c r="J167" s="870">
        <f>$K$1</f>
        <v>0</v>
      </c>
      <c r="K167" s="710">
        <f>$L$1</f>
        <v>0</v>
      </c>
      <c r="L167" s="711" t="s">
        <v>583</v>
      </c>
      <c r="M167" s="711" t="s">
        <v>584</v>
      </c>
      <c r="N167" s="712"/>
    </row>
    <row r="168" spans="2:14" ht="16.5" x14ac:dyDescent="0.2">
      <c r="B168" s="714" t="s">
        <v>585</v>
      </c>
      <c r="C168" s="715"/>
      <c r="D168" s="715"/>
      <c r="E168" s="716"/>
      <c r="F168" s="716"/>
      <c r="G168" s="717"/>
      <c r="H168" s="874" t="s">
        <v>586</v>
      </c>
      <c r="I168" s="737"/>
      <c r="J168" s="737"/>
      <c r="K168" s="720"/>
      <c r="L168" s="720"/>
      <c r="M168" s="721"/>
      <c r="N168" s="722"/>
    </row>
    <row r="169" spans="2:14" ht="16.5" x14ac:dyDescent="0.3">
      <c r="B169" s="979"/>
      <c r="C169" s="980"/>
      <c r="D169" s="980"/>
      <c r="E169" s="987"/>
      <c r="F169" s="875"/>
      <c r="G169" s="876"/>
      <c r="H169" s="865" t="e">
        <f>+G169/$J$7</f>
        <v>#DIV/0!</v>
      </c>
      <c r="I169" s="877">
        <f>G169*ca</f>
        <v>0</v>
      </c>
      <c r="J169" s="877">
        <f>G169*cb</f>
        <v>0</v>
      </c>
      <c r="K169" s="877">
        <f>I169*cc</f>
        <v>0</v>
      </c>
      <c r="L169" s="878"/>
      <c r="M169" s="878"/>
      <c r="N169" s="728"/>
    </row>
    <row r="170" spans="2:14" ht="16.5" x14ac:dyDescent="0.3">
      <c r="B170" s="977"/>
      <c r="C170" s="987"/>
      <c r="D170" s="987"/>
      <c r="E170" s="987"/>
      <c r="F170" s="875"/>
      <c r="G170" s="876"/>
      <c r="H170" s="865" t="e">
        <f>+G170/$J$7</f>
        <v>#DIV/0!</v>
      </c>
      <c r="I170" s="877">
        <f>G170*ca</f>
        <v>0</v>
      </c>
      <c r="J170" s="877">
        <f>G170*cb</f>
        <v>0</v>
      </c>
      <c r="K170" s="877">
        <f>I170*cc</f>
        <v>0</v>
      </c>
      <c r="L170" s="878"/>
      <c r="M170" s="878"/>
      <c r="N170" s="728"/>
    </row>
    <row r="171" spans="2:14" ht="16.5" x14ac:dyDescent="0.3">
      <c r="B171" s="729"/>
      <c r="C171" s="730"/>
      <c r="D171" s="730"/>
      <c r="E171" s="731" t="s">
        <v>589</v>
      </c>
      <c r="F171" s="731"/>
      <c r="G171" s="860">
        <f>SUM(G169:G170)</f>
        <v>0</v>
      </c>
      <c r="H171" s="879" t="e">
        <f>+G171/$J$7</f>
        <v>#DIV/0!</v>
      </c>
      <c r="I171" s="860">
        <f>SUM(I169:I170)</f>
        <v>0</v>
      </c>
      <c r="J171" s="860">
        <f>SUM(J169:J170)</f>
        <v>0</v>
      </c>
      <c r="K171" s="733">
        <f>SUM(K169:K170)</f>
        <v>0</v>
      </c>
      <c r="L171" s="734"/>
      <c r="M171" s="734"/>
      <c r="N171" s="735"/>
    </row>
    <row r="172" spans="2:14" ht="16.5" x14ac:dyDescent="0.2">
      <c r="B172" s="714" t="s">
        <v>590</v>
      </c>
      <c r="C172" s="736"/>
      <c r="D172" s="736"/>
      <c r="E172" s="716"/>
      <c r="F172" s="716"/>
      <c r="G172" s="737"/>
      <c r="H172" s="737"/>
      <c r="I172" s="737"/>
      <c r="J172" s="737"/>
      <c r="K172" s="720"/>
      <c r="L172" s="738"/>
      <c r="M172" s="738"/>
      <c r="N172" s="739"/>
    </row>
    <row r="173" spans="2:14" ht="16.5" x14ac:dyDescent="0.3">
      <c r="B173" s="979"/>
      <c r="C173" s="980"/>
      <c r="D173" s="980"/>
      <c r="E173" s="980"/>
      <c r="F173" s="875"/>
      <c r="G173" s="876"/>
      <c r="H173" s="865" t="e">
        <f>+G173/$J$7</f>
        <v>#DIV/0!</v>
      </c>
      <c r="I173" s="877">
        <f>G173*ca</f>
        <v>0</v>
      </c>
      <c r="J173" s="877">
        <f>G173*cb</f>
        <v>0</v>
      </c>
      <c r="K173" s="877">
        <f>I173*cc</f>
        <v>0</v>
      </c>
      <c r="L173" s="878"/>
      <c r="M173" s="878"/>
      <c r="N173" s="740"/>
    </row>
    <row r="174" spans="2:14" ht="16.5" x14ac:dyDescent="0.3">
      <c r="B174" s="977"/>
      <c r="C174" s="987"/>
      <c r="D174" s="987"/>
      <c r="E174" s="987"/>
      <c r="F174" s="875"/>
      <c r="G174" s="876"/>
      <c r="H174" s="865" t="e">
        <f>+G174/$J$7</f>
        <v>#DIV/0!</v>
      </c>
      <c r="I174" s="877">
        <f>G174*ca</f>
        <v>0</v>
      </c>
      <c r="J174" s="877">
        <f>G174*cb</f>
        <v>0</v>
      </c>
      <c r="K174" s="877">
        <f>I174*cc</f>
        <v>0</v>
      </c>
      <c r="L174" s="878"/>
      <c r="M174" s="878"/>
      <c r="N174" s="740"/>
    </row>
    <row r="175" spans="2:14" ht="16.5" x14ac:dyDescent="0.3">
      <c r="B175" s="741"/>
      <c r="C175" s="730"/>
      <c r="D175" s="730"/>
      <c r="E175" s="731" t="s">
        <v>589</v>
      </c>
      <c r="F175" s="731"/>
      <c r="G175" s="860">
        <f>SUM(G173:G174)</f>
        <v>0</v>
      </c>
      <c r="H175" s="879" t="e">
        <f>+G175/$J$7</f>
        <v>#DIV/0!</v>
      </c>
      <c r="I175" s="860">
        <f>SUM(I173:I174)</f>
        <v>0</v>
      </c>
      <c r="J175" s="860">
        <f>SUM(J173:J174)</f>
        <v>0</v>
      </c>
      <c r="K175" s="733">
        <f>SUM(K173:K174)</f>
        <v>0</v>
      </c>
      <c r="L175" s="734"/>
      <c r="M175" s="734"/>
      <c r="N175" s="735"/>
    </row>
    <row r="176" spans="2:14" ht="16.5" x14ac:dyDescent="0.2">
      <c r="B176" s="744" t="s">
        <v>591</v>
      </c>
      <c r="C176" s="745"/>
      <c r="D176" s="745"/>
      <c r="E176" s="716"/>
      <c r="F176" s="716"/>
      <c r="G176" s="737"/>
      <c r="H176" s="737"/>
      <c r="I176" s="737"/>
      <c r="J176" s="737"/>
      <c r="K176" s="720"/>
      <c r="L176" s="738"/>
      <c r="M176" s="738"/>
      <c r="N176" s="739"/>
    </row>
    <row r="177" spans="2:14" ht="16.5" x14ac:dyDescent="0.3">
      <c r="B177" s="977"/>
      <c r="C177" s="987"/>
      <c r="D177" s="987"/>
      <c r="E177" s="987"/>
      <c r="F177" s="875"/>
      <c r="G177" s="876"/>
      <c r="H177" s="865" t="e">
        <f>+G177/$J$7</f>
        <v>#DIV/0!</v>
      </c>
      <c r="I177" s="877">
        <f>G177*ca</f>
        <v>0</v>
      </c>
      <c r="J177" s="877">
        <f>G177*cb</f>
        <v>0</v>
      </c>
      <c r="K177" s="877">
        <f>I177*cc</f>
        <v>0</v>
      </c>
      <c r="L177" s="878"/>
      <c r="M177" s="878"/>
      <c r="N177" s="740"/>
    </row>
    <row r="178" spans="2:14" ht="16.5" x14ac:dyDescent="0.3">
      <c r="B178" s="741"/>
      <c r="C178" s="880"/>
      <c r="D178" s="730"/>
      <c r="E178" s="731" t="s">
        <v>589</v>
      </c>
      <c r="F178" s="731"/>
      <c r="G178" s="860">
        <f>SUM(G177:G177)</f>
        <v>0</v>
      </c>
      <c r="H178" s="879" t="e">
        <f>+G178/$J$7</f>
        <v>#DIV/0!</v>
      </c>
      <c r="I178" s="860">
        <f>SUM(I177)</f>
        <v>0</v>
      </c>
      <c r="J178" s="860">
        <f>SUM(J177)</f>
        <v>0</v>
      </c>
      <c r="K178" s="733">
        <f>SUM(K177)</f>
        <v>0</v>
      </c>
      <c r="L178" s="881"/>
      <c r="M178" s="881"/>
      <c r="N178" s="735"/>
    </row>
    <row r="179" spans="2:14" ht="16.5" x14ac:dyDescent="0.2">
      <c r="B179" s="744" t="s">
        <v>592</v>
      </c>
      <c r="C179" s="748"/>
      <c r="D179" s="748"/>
      <c r="E179" s="716"/>
      <c r="F179" s="716"/>
      <c r="G179" s="737"/>
      <c r="H179" s="737"/>
      <c r="I179" s="737"/>
      <c r="J179" s="737"/>
      <c r="K179" s="720"/>
      <c r="L179" s="738"/>
      <c r="M179" s="738"/>
      <c r="N179" s="739"/>
    </row>
    <row r="180" spans="2:14" ht="16.5" x14ac:dyDescent="0.3">
      <c r="B180" s="979"/>
      <c r="C180" s="980"/>
      <c r="D180" s="980"/>
      <c r="E180" s="980"/>
      <c r="F180" s="875"/>
      <c r="G180" s="876"/>
      <c r="H180" s="865" t="e">
        <f>+G180/$J$7</f>
        <v>#DIV/0!</v>
      </c>
      <c r="I180" s="877">
        <f>G180*ca</f>
        <v>0</v>
      </c>
      <c r="J180" s="877">
        <f>G180*cb</f>
        <v>0</v>
      </c>
      <c r="K180" s="877">
        <f>I180*cc</f>
        <v>0</v>
      </c>
      <c r="L180" s="878"/>
      <c r="M180" s="878"/>
      <c r="N180" s="740"/>
    </row>
    <row r="181" spans="2:14" ht="16.5" x14ac:dyDescent="0.3">
      <c r="B181" s="845"/>
      <c r="C181" s="875"/>
      <c r="D181" s="875"/>
      <c r="E181" s="875"/>
      <c r="F181" s="875"/>
      <c r="G181" s="876"/>
      <c r="H181" s="865" t="e">
        <f>+G181/$J$7</f>
        <v>#DIV/0!</v>
      </c>
      <c r="I181" s="877">
        <f>G181*ca</f>
        <v>0</v>
      </c>
      <c r="J181" s="877">
        <f>G181*cb</f>
        <v>0</v>
      </c>
      <c r="K181" s="877">
        <f>I181*cc</f>
        <v>0</v>
      </c>
      <c r="L181" s="878"/>
      <c r="M181" s="878"/>
      <c r="N181" s="740"/>
    </row>
    <row r="182" spans="2:14" ht="16.5" x14ac:dyDescent="0.3">
      <c r="B182" s="741"/>
      <c r="C182" s="730"/>
      <c r="D182" s="730"/>
      <c r="E182" s="731" t="s">
        <v>589</v>
      </c>
      <c r="F182" s="731"/>
      <c r="G182" s="860">
        <f>SUM(G180:G180)</f>
        <v>0</v>
      </c>
      <c r="H182" s="879" t="e">
        <f>+G182/$J$7</f>
        <v>#DIV/0!</v>
      </c>
      <c r="I182" s="860">
        <f>SUM(I180:I180)</f>
        <v>0</v>
      </c>
      <c r="J182" s="860">
        <f>SUM(J180:J180)</f>
        <v>0</v>
      </c>
      <c r="K182" s="733">
        <f>SUM(K180:K180)</f>
        <v>0</v>
      </c>
      <c r="L182" s="882"/>
      <c r="M182" s="734"/>
      <c r="N182" s="735"/>
    </row>
    <row r="183" spans="2:14" ht="16.5" x14ac:dyDescent="0.3">
      <c r="B183" s="789" t="s">
        <v>593</v>
      </c>
      <c r="C183" s="793"/>
      <c r="D183" s="793"/>
      <c r="E183" s="794"/>
      <c r="F183" s="794"/>
      <c r="G183" s="803"/>
      <c r="H183" s="803"/>
      <c r="I183" s="803"/>
      <c r="J183" s="803"/>
      <c r="K183" s="824"/>
      <c r="L183" s="825"/>
      <c r="M183" s="825"/>
      <c r="N183" s="758"/>
    </row>
    <row r="184" spans="2:14" ht="16.5" x14ac:dyDescent="0.3">
      <c r="B184" s="979"/>
      <c r="C184" s="980"/>
      <c r="D184" s="980"/>
      <c r="E184" s="980"/>
      <c r="F184" s="875"/>
      <c r="G184" s="876"/>
      <c r="H184" s="865" t="e">
        <f t="shared" ref="H184:H189" si="8">+G184/$J$7</f>
        <v>#DIV/0!</v>
      </c>
      <c r="I184" s="877">
        <f>G184*ca</f>
        <v>0</v>
      </c>
      <c r="J184" s="877">
        <f>G184*cb</f>
        <v>0</v>
      </c>
      <c r="K184" s="877">
        <f>I184*cc</f>
        <v>0</v>
      </c>
      <c r="L184" s="878"/>
      <c r="M184" s="878"/>
      <c r="N184" s="740"/>
    </row>
    <row r="185" spans="2:14" ht="16.5" x14ac:dyDescent="0.3">
      <c r="B185" s="981"/>
      <c r="C185" s="988"/>
      <c r="D185" s="988"/>
      <c r="E185" s="988"/>
      <c r="F185" s="883"/>
      <c r="G185" s="876"/>
      <c r="H185" s="865" t="e">
        <f t="shared" si="8"/>
        <v>#DIV/0!</v>
      </c>
      <c r="I185" s="877">
        <f>G185*ca</f>
        <v>0</v>
      </c>
      <c r="J185" s="877">
        <f>G185*cb</f>
        <v>0</v>
      </c>
      <c r="K185" s="877">
        <f>I185*cc</f>
        <v>0</v>
      </c>
      <c r="L185" s="878"/>
      <c r="M185" s="878"/>
      <c r="N185" s="740"/>
    </row>
    <row r="186" spans="2:14" ht="16.5" x14ac:dyDescent="0.3">
      <c r="B186" s="977"/>
      <c r="C186" s="987"/>
      <c r="D186" s="987"/>
      <c r="E186" s="987"/>
      <c r="F186" s="875"/>
      <c r="G186" s="876"/>
      <c r="H186" s="865" t="e">
        <f t="shared" si="8"/>
        <v>#DIV/0!</v>
      </c>
      <c r="I186" s="877">
        <f>G186*ca</f>
        <v>0</v>
      </c>
      <c r="J186" s="877">
        <f>G186*cb</f>
        <v>0</v>
      </c>
      <c r="K186" s="877">
        <f>I186*cc</f>
        <v>0</v>
      </c>
      <c r="L186" s="878"/>
      <c r="M186" s="878"/>
      <c r="N186" s="740"/>
    </row>
    <row r="187" spans="2:14" ht="16.5" x14ac:dyDescent="0.3">
      <c r="B187" s="845"/>
      <c r="C187" s="875"/>
      <c r="D187" s="875"/>
      <c r="E187" s="875"/>
      <c r="F187" s="875"/>
      <c r="G187" s="876"/>
      <c r="H187" s="865" t="e">
        <f t="shared" si="8"/>
        <v>#DIV/0!</v>
      </c>
      <c r="I187" s="877">
        <f>G187*ca</f>
        <v>0</v>
      </c>
      <c r="J187" s="877">
        <f>G187*cb</f>
        <v>0</v>
      </c>
      <c r="K187" s="877">
        <f>I187*cc</f>
        <v>0</v>
      </c>
      <c r="L187" s="878"/>
      <c r="M187" s="878"/>
      <c r="N187" s="740"/>
    </row>
    <row r="188" spans="2:14" ht="16.5" x14ac:dyDescent="0.3">
      <c r="B188" s="977"/>
      <c r="C188" s="987"/>
      <c r="D188" s="987"/>
      <c r="E188" s="987"/>
      <c r="F188" s="875"/>
      <c r="G188" s="876"/>
      <c r="H188" s="865" t="e">
        <f t="shared" si="8"/>
        <v>#DIV/0!</v>
      </c>
      <c r="I188" s="877">
        <f>G188*ca</f>
        <v>0</v>
      </c>
      <c r="J188" s="877">
        <f>G188*cb</f>
        <v>0</v>
      </c>
      <c r="K188" s="877">
        <f>I188*cc</f>
        <v>0</v>
      </c>
      <c r="L188" s="878"/>
      <c r="M188" s="878"/>
      <c r="N188" s="740"/>
    </row>
    <row r="189" spans="2:14" ht="16.5" x14ac:dyDescent="0.3">
      <c r="B189" s="741"/>
      <c r="C189" s="730"/>
      <c r="D189" s="730"/>
      <c r="E189" s="731" t="s">
        <v>589</v>
      </c>
      <c r="F189" s="731"/>
      <c r="G189" s="860">
        <f>SUM(G184:G188)</f>
        <v>0</v>
      </c>
      <c r="H189" s="879" t="e">
        <f t="shared" si="8"/>
        <v>#DIV/0!</v>
      </c>
      <c r="I189" s="860">
        <f>SUM(I184:I188)</f>
        <v>0</v>
      </c>
      <c r="J189" s="860">
        <f>SUM(J184:J188)</f>
        <v>0</v>
      </c>
      <c r="K189" s="733">
        <f>SUM(K184:K188)</f>
        <v>0</v>
      </c>
      <c r="L189" s="882"/>
      <c r="M189" s="734"/>
      <c r="N189" s="735"/>
    </row>
    <row r="190" spans="2:14" ht="16.5" x14ac:dyDescent="0.2">
      <c r="B190" s="744" t="s">
        <v>594</v>
      </c>
      <c r="C190" s="745"/>
      <c r="D190" s="745"/>
      <c r="E190" s="716"/>
      <c r="F190" s="716"/>
      <c r="G190" s="737"/>
      <c r="H190" s="737"/>
      <c r="I190" s="737"/>
      <c r="J190" s="737"/>
      <c r="K190" s="720"/>
      <c r="L190" s="738"/>
      <c r="M190" s="738"/>
      <c r="N190" s="739"/>
    </row>
    <row r="191" spans="2:14" ht="16.5" x14ac:dyDescent="0.3">
      <c r="B191" s="979"/>
      <c r="C191" s="980"/>
      <c r="D191" s="980"/>
      <c r="E191" s="980"/>
      <c r="F191" s="875"/>
      <c r="G191" s="876"/>
      <c r="H191" s="865" t="e">
        <f t="shared" ref="H191:H196" si="9">+G191/$J$7</f>
        <v>#DIV/0!</v>
      </c>
      <c r="I191" s="877">
        <f>G191*ca</f>
        <v>0</v>
      </c>
      <c r="J191" s="877">
        <f>G191*cb</f>
        <v>0</v>
      </c>
      <c r="K191" s="877">
        <f>I191*cc</f>
        <v>0</v>
      </c>
      <c r="L191" s="878"/>
      <c r="M191" s="878"/>
      <c r="N191" s="740"/>
    </row>
    <row r="192" spans="2:14" ht="16.5" x14ac:dyDescent="0.3">
      <c r="B192" s="977"/>
      <c r="C192" s="987"/>
      <c r="D192" s="987"/>
      <c r="E192" s="987"/>
      <c r="F192" s="875"/>
      <c r="G192" s="876"/>
      <c r="H192" s="865" t="e">
        <f t="shared" si="9"/>
        <v>#DIV/0!</v>
      </c>
      <c r="I192" s="877">
        <f>G192*ca</f>
        <v>0</v>
      </c>
      <c r="J192" s="877">
        <f>G192*cb</f>
        <v>0</v>
      </c>
      <c r="K192" s="877">
        <f>I192*cc</f>
        <v>0</v>
      </c>
      <c r="L192" s="878"/>
      <c r="M192" s="878"/>
      <c r="N192" s="740"/>
    </row>
    <row r="193" spans="2:14" ht="17.25" thickBot="1" x14ac:dyDescent="0.35">
      <c r="B193" s="761"/>
      <c r="C193" s="762"/>
      <c r="D193" s="762"/>
      <c r="E193" s="763" t="s">
        <v>589</v>
      </c>
      <c r="F193" s="763"/>
      <c r="G193" s="764">
        <f>SUM(G191:G192)</f>
        <v>0</v>
      </c>
      <c r="H193" s="884" t="e">
        <f t="shared" si="9"/>
        <v>#DIV/0!</v>
      </c>
      <c r="I193" s="764">
        <f>SUM(I191:I192)</f>
        <v>0</v>
      </c>
      <c r="J193" s="764">
        <f>SUM(J191:J192)</f>
        <v>0</v>
      </c>
      <c r="K193" s="764">
        <f>SUM(K191:K192)</f>
        <v>0</v>
      </c>
      <c r="L193" s="885"/>
      <c r="M193" s="885"/>
      <c r="N193" s="886"/>
    </row>
    <row r="194" spans="2:14" ht="16.5" x14ac:dyDescent="0.3">
      <c r="B194" s="768"/>
      <c r="C194" s="769"/>
      <c r="D194" s="770"/>
      <c r="E194" s="771" t="s">
        <v>595</v>
      </c>
      <c r="F194" s="771"/>
      <c r="G194" s="772">
        <f>G193+G189+G182+G175+G171</f>
        <v>0</v>
      </c>
      <c r="H194" s="887" t="e">
        <f t="shared" si="9"/>
        <v>#DIV/0!</v>
      </c>
      <c r="I194" s="774"/>
      <c r="J194" s="774"/>
      <c r="L194" s="645"/>
      <c r="M194" s="645"/>
      <c r="N194" s="888"/>
    </row>
    <row r="195" spans="2:14" ht="16.5" x14ac:dyDescent="0.3">
      <c r="B195" s="778" t="s">
        <v>596</v>
      </c>
      <c r="C195" s="779" t="s">
        <v>589</v>
      </c>
      <c r="D195" s="895">
        <f>D156</f>
        <v>0</v>
      </c>
      <c r="E195" s="781" t="s">
        <v>597</v>
      </c>
      <c r="F195" s="782"/>
      <c r="G195" s="791">
        <f>D195*F195</f>
        <v>0</v>
      </c>
      <c r="H195" s="889" t="e">
        <f t="shared" si="9"/>
        <v>#DIV/0!</v>
      </c>
      <c r="I195" s="785">
        <f>G195*ca</f>
        <v>0</v>
      </c>
      <c r="J195" s="785">
        <f>G195*cb</f>
        <v>0</v>
      </c>
      <c r="K195" s="785">
        <f>I195*cc</f>
        <v>0</v>
      </c>
      <c r="L195" s="786"/>
      <c r="M195" s="786"/>
      <c r="N195" s="787"/>
    </row>
    <row r="196" spans="2:14" ht="16.5" x14ac:dyDescent="0.3">
      <c r="B196" s="789" t="s">
        <v>598</v>
      </c>
      <c r="C196" s="779" t="s">
        <v>589</v>
      </c>
      <c r="D196" s="896">
        <f>D157</f>
        <v>0</v>
      </c>
      <c r="E196" s="781" t="s">
        <v>597</v>
      </c>
      <c r="F196" s="782"/>
      <c r="G196" s="791">
        <f>D196*F196</f>
        <v>0</v>
      </c>
      <c r="H196" s="865" t="e">
        <f t="shared" si="9"/>
        <v>#DIV/0!</v>
      </c>
      <c r="I196" s="791">
        <f>G196*ca</f>
        <v>0</v>
      </c>
      <c r="J196" s="877">
        <f>G196*cb</f>
        <v>0</v>
      </c>
      <c r="K196" s="877">
        <f>I196*cc</f>
        <v>0</v>
      </c>
      <c r="L196" s="878"/>
      <c r="M196" s="878"/>
      <c r="N196" s="740"/>
    </row>
    <row r="197" spans="2:14" ht="16.5" x14ac:dyDescent="0.3">
      <c r="B197" s="778" t="s">
        <v>599</v>
      </c>
      <c r="C197" s="792"/>
      <c r="D197" s="793"/>
      <c r="E197" s="794"/>
      <c r="F197" s="795"/>
      <c r="G197" s="803"/>
      <c r="H197" s="803"/>
      <c r="I197" s="803"/>
      <c r="J197" s="803"/>
      <c r="K197" s="797"/>
      <c r="L197" s="798"/>
      <c r="M197" s="798"/>
      <c r="N197" s="799"/>
    </row>
    <row r="198" spans="2:14" ht="16.5" x14ac:dyDescent="0.3">
      <c r="B198" s="845"/>
      <c r="C198" s="779" t="s">
        <v>589</v>
      </c>
      <c r="D198" s="897">
        <f>D159</f>
        <v>0</v>
      </c>
      <c r="E198" s="781" t="s">
        <v>597</v>
      </c>
      <c r="F198" s="782"/>
      <c r="G198" s="791">
        <f>D198*F198</f>
        <v>0</v>
      </c>
      <c r="H198" s="865" t="e">
        <f>+G198/$J$7</f>
        <v>#DIV/0!</v>
      </c>
      <c r="I198" s="791">
        <f>G198*ca</f>
        <v>0</v>
      </c>
      <c r="J198" s="877">
        <f>G198*cb</f>
        <v>0</v>
      </c>
      <c r="K198" s="877">
        <f>I198*cc</f>
        <v>0</v>
      </c>
      <c r="L198" s="878"/>
      <c r="M198" s="878"/>
      <c r="N198" s="740"/>
    </row>
    <row r="199" spans="2:14" ht="16.5" x14ac:dyDescent="0.3">
      <c r="B199" s="789" t="s">
        <v>600</v>
      </c>
      <c r="C199" s="801"/>
      <c r="D199" s="802"/>
      <c r="E199" s="803"/>
      <c r="F199" s="803"/>
      <c r="G199" s="803"/>
      <c r="H199" s="803"/>
      <c r="I199" s="803"/>
      <c r="J199" s="803"/>
      <c r="K199" s="797"/>
      <c r="L199" s="798"/>
      <c r="M199" s="798"/>
      <c r="N199" s="799"/>
    </row>
    <row r="200" spans="2:14" ht="16.5" x14ac:dyDescent="0.3">
      <c r="B200" s="845"/>
      <c r="C200" s="891" t="s">
        <v>589</v>
      </c>
      <c r="D200" s="897">
        <f>D161</f>
        <v>0</v>
      </c>
      <c r="E200" s="781" t="s">
        <v>597</v>
      </c>
      <c r="F200" s="892"/>
      <c r="G200" s="791">
        <f>D200*F200</f>
        <v>0</v>
      </c>
      <c r="H200" s="865" t="e">
        <f>+G200/$J$7</f>
        <v>#DIV/0!</v>
      </c>
      <c r="I200" s="791">
        <f>G200*ca</f>
        <v>0</v>
      </c>
      <c r="J200" s="877">
        <f>G200*cb</f>
        <v>0</v>
      </c>
      <c r="K200" s="877">
        <f>I200*cc</f>
        <v>0</v>
      </c>
      <c r="L200" s="878"/>
      <c r="M200" s="878"/>
      <c r="N200" s="740"/>
    </row>
    <row r="201" spans="2:14" ht="17.25" thickBot="1" x14ac:dyDescent="0.35">
      <c r="B201" s="807"/>
      <c r="C201" s="808"/>
      <c r="D201" s="808"/>
      <c r="E201" s="808"/>
      <c r="F201" s="808"/>
      <c r="G201" s="808"/>
      <c r="H201" s="808"/>
      <c r="I201" s="808"/>
      <c r="J201" s="808"/>
      <c r="K201" s="810"/>
      <c r="L201" s="811"/>
      <c r="M201" s="811"/>
      <c r="N201" s="812"/>
    </row>
    <row r="202" spans="2:14" ht="16.5" x14ac:dyDescent="0.3">
      <c r="B202" s="813"/>
      <c r="C202" s="813"/>
      <c r="D202" s="813"/>
      <c r="E202" s="893" t="s">
        <v>604</v>
      </c>
      <c r="F202" s="893"/>
      <c r="G202" s="860">
        <f>G171+G175+G178+G182+G189+G193+G195+G196+G198+G200</f>
        <v>0</v>
      </c>
      <c r="H202" s="879" t="e">
        <f>G202/$J$7</f>
        <v>#DIV/0!</v>
      </c>
      <c r="I202" s="860">
        <f>I171+I175+I189+I193+I195+I198+I200</f>
        <v>0</v>
      </c>
      <c r="J202" s="860">
        <f>J171+J175+J189+J193+J195+J198+J200</f>
        <v>0</v>
      </c>
      <c r="K202" s="860">
        <f>K171+K175+K189+K193+K195+K198+K200</f>
        <v>0</v>
      </c>
      <c r="L202" s="645"/>
      <c r="M202" s="894"/>
      <c r="N202" s="817"/>
    </row>
    <row r="203" spans="2:14" x14ac:dyDescent="0.2">
      <c r="E203" s="64"/>
      <c r="F203" s="64"/>
      <c r="G203" s="841"/>
      <c r="H203" s="899"/>
      <c r="I203" s="838"/>
      <c r="J203" s="838"/>
    </row>
    <row r="204" spans="2:14" x14ac:dyDescent="0.2">
      <c r="E204" s="64"/>
      <c r="F204" s="64"/>
      <c r="G204" s="841"/>
      <c r="H204" s="899"/>
      <c r="I204" s="838"/>
      <c r="J204" s="838"/>
    </row>
    <row r="205" spans="2:14" x14ac:dyDescent="0.2">
      <c r="E205" s="64"/>
      <c r="F205" s="64"/>
      <c r="G205" s="841"/>
      <c r="H205" s="899"/>
      <c r="I205" s="838"/>
      <c r="J205" s="838"/>
    </row>
    <row r="206" spans="2:14" x14ac:dyDescent="0.2">
      <c r="E206" s="64"/>
      <c r="F206" s="64"/>
      <c r="G206" s="841"/>
      <c r="H206" s="899"/>
      <c r="I206" s="838"/>
      <c r="J206" s="838"/>
    </row>
    <row r="207" spans="2:14" x14ac:dyDescent="0.2">
      <c r="E207" s="64"/>
      <c r="F207" s="64"/>
      <c r="G207" s="841"/>
      <c r="H207" s="899"/>
      <c r="I207" s="838"/>
      <c r="J207" s="838"/>
    </row>
    <row r="208" spans="2:14" x14ac:dyDescent="0.2">
      <c r="E208" s="64"/>
      <c r="F208" s="64"/>
      <c r="G208" s="841"/>
      <c r="H208" s="899"/>
      <c r="I208" s="838"/>
      <c r="J208" s="838"/>
    </row>
    <row r="209" spans="5:10" x14ac:dyDescent="0.2">
      <c r="E209" s="64"/>
      <c r="F209" s="64"/>
      <c r="G209" s="841"/>
      <c r="H209" s="899"/>
      <c r="I209" s="838"/>
      <c r="J209" s="838"/>
    </row>
    <row r="210" spans="5:10" x14ac:dyDescent="0.2">
      <c r="E210" s="64"/>
      <c r="F210" s="64"/>
      <c r="G210" s="841"/>
      <c r="H210" s="899"/>
      <c r="I210" s="838"/>
      <c r="J210" s="838"/>
    </row>
    <row r="211" spans="5:10" x14ac:dyDescent="0.2">
      <c r="E211" s="64"/>
      <c r="F211" s="64"/>
      <c r="G211" s="841"/>
      <c r="H211" s="899"/>
      <c r="I211" s="838"/>
      <c r="J211" s="838"/>
    </row>
    <row r="212" spans="5:10" x14ac:dyDescent="0.2">
      <c r="E212" s="64"/>
      <c r="F212" s="64"/>
      <c r="G212" s="841"/>
      <c r="H212" s="899"/>
      <c r="I212" s="838"/>
      <c r="J212" s="838"/>
    </row>
    <row r="213" spans="5:10" x14ac:dyDescent="0.2">
      <c r="E213" s="64"/>
      <c r="F213" s="64"/>
      <c r="G213" s="841"/>
      <c r="H213" s="899"/>
      <c r="I213" s="838"/>
      <c r="J213" s="838"/>
    </row>
    <row r="214" spans="5:10" x14ac:dyDescent="0.2">
      <c r="E214" s="64"/>
      <c r="F214" s="64"/>
      <c r="G214" s="841"/>
      <c r="H214" s="899"/>
      <c r="I214" s="838"/>
      <c r="J214" s="838"/>
    </row>
    <row r="215" spans="5:10" x14ac:dyDescent="0.2">
      <c r="E215" s="64"/>
      <c r="F215" s="64"/>
      <c r="G215" s="841"/>
      <c r="H215" s="899"/>
      <c r="I215" s="838"/>
      <c r="J215" s="838"/>
    </row>
    <row r="216" spans="5:10" x14ac:dyDescent="0.2">
      <c r="E216" s="64"/>
      <c r="F216" s="64"/>
      <c r="G216" s="841"/>
      <c r="H216" s="899"/>
      <c r="I216" s="838"/>
      <c r="J216" s="838"/>
    </row>
    <row r="217" spans="5:10" x14ac:dyDescent="0.2">
      <c r="E217" s="64"/>
      <c r="F217" s="64"/>
      <c r="G217" s="841"/>
      <c r="H217" s="899"/>
      <c r="I217" s="838"/>
      <c r="J217" s="838"/>
    </row>
    <row r="218" spans="5:10" x14ac:dyDescent="0.2">
      <c r="E218" s="64"/>
      <c r="F218" s="64"/>
      <c r="G218" s="841"/>
      <c r="H218" s="899"/>
      <c r="I218" s="838"/>
      <c r="J218" s="838"/>
    </row>
    <row r="219" spans="5:10" x14ac:dyDescent="0.2">
      <c r="E219" s="64"/>
      <c r="F219" s="64"/>
      <c r="G219" s="841"/>
      <c r="H219" s="899"/>
      <c r="I219" s="838"/>
      <c r="J219" s="838"/>
    </row>
    <row r="220" spans="5:10" x14ac:dyDescent="0.2">
      <c r="E220" s="64"/>
      <c r="F220" s="64"/>
      <c r="G220" s="841"/>
      <c r="H220" s="899"/>
      <c r="I220" s="838"/>
      <c r="J220" s="838"/>
    </row>
    <row r="221" spans="5:10" x14ac:dyDescent="0.2">
      <c r="E221" s="64"/>
      <c r="F221" s="64"/>
      <c r="G221" s="841"/>
      <c r="H221" s="899"/>
      <c r="I221" s="838"/>
      <c r="J221" s="838"/>
    </row>
    <row r="222" spans="5:10" x14ac:dyDescent="0.2">
      <c r="E222" s="64"/>
      <c r="F222" s="64"/>
      <c r="G222" s="841"/>
      <c r="H222" s="899"/>
      <c r="I222" s="838"/>
      <c r="J222" s="838"/>
    </row>
    <row r="223" spans="5:10" x14ac:dyDescent="0.2">
      <c r="E223" s="64"/>
      <c r="F223" s="64"/>
      <c r="G223" s="841"/>
      <c r="H223" s="899"/>
      <c r="I223" s="838"/>
      <c r="J223" s="838"/>
    </row>
    <row r="224" spans="5:10" x14ac:dyDescent="0.2">
      <c r="E224" s="64"/>
      <c r="F224" s="64"/>
      <c r="G224" s="841"/>
      <c r="H224" s="899"/>
      <c r="I224" s="838"/>
      <c r="J224" s="838"/>
    </row>
    <row r="225" spans="5:10" x14ac:dyDescent="0.2">
      <c r="E225" s="64"/>
      <c r="F225" s="64"/>
      <c r="G225" s="841"/>
      <c r="H225" s="899"/>
      <c r="I225" s="838"/>
      <c r="J225" s="838"/>
    </row>
    <row r="226" spans="5:10" x14ac:dyDescent="0.2">
      <c r="E226" s="64"/>
      <c r="F226" s="64"/>
      <c r="G226" s="841"/>
      <c r="H226" s="899"/>
      <c r="I226" s="838"/>
      <c r="J226" s="838"/>
    </row>
    <row r="227" spans="5:10" x14ac:dyDescent="0.2">
      <c r="E227" s="64"/>
      <c r="F227" s="64"/>
      <c r="G227" s="841"/>
      <c r="H227" s="899"/>
      <c r="I227" s="838"/>
      <c r="J227" s="838"/>
    </row>
    <row r="228" spans="5:10" x14ac:dyDescent="0.2">
      <c r="E228" s="64"/>
      <c r="F228" s="64"/>
      <c r="G228" s="841"/>
      <c r="H228" s="899"/>
      <c r="I228" s="838"/>
      <c r="J228" s="838"/>
    </row>
    <row r="229" spans="5:10" x14ac:dyDescent="0.2">
      <c r="E229" s="64"/>
      <c r="F229" s="64"/>
      <c r="G229" s="841"/>
      <c r="H229" s="899"/>
      <c r="I229" s="838"/>
      <c r="J229" s="838"/>
    </row>
    <row r="230" spans="5:10" x14ac:dyDescent="0.2">
      <c r="E230" s="64"/>
      <c r="F230" s="64"/>
      <c r="G230" s="841"/>
      <c r="H230" s="899"/>
      <c r="I230" s="838"/>
      <c r="J230" s="838"/>
    </row>
    <row r="231" spans="5:10" x14ac:dyDescent="0.2">
      <c r="E231" s="64"/>
      <c r="F231" s="64"/>
      <c r="G231" s="841"/>
      <c r="H231" s="899"/>
      <c r="I231" s="838"/>
      <c r="J231" s="838"/>
    </row>
    <row r="232" spans="5:10" x14ac:dyDescent="0.2">
      <c r="E232" s="64"/>
      <c r="F232" s="64"/>
      <c r="G232" s="841"/>
      <c r="H232" s="899"/>
      <c r="I232" s="838"/>
      <c r="J232" s="838"/>
    </row>
    <row r="233" spans="5:10" x14ac:dyDescent="0.2">
      <c r="E233" s="64"/>
      <c r="F233" s="64"/>
      <c r="G233" s="841"/>
      <c r="H233" s="899"/>
      <c r="I233" s="838"/>
      <c r="J233" s="838"/>
    </row>
    <row r="234" spans="5:10" x14ac:dyDescent="0.2">
      <c r="E234" s="64"/>
      <c r="F234" s="64"/>
      <c r="G234" s="841"/>
      <c r="H234" s="899"/>
      <c r="I234" s="838"/>
      <c r="J234" s="838"/>
    </row>
    <row r="235" spans="5:10" x14ac:dyDescent="0.2">
      <c r="E235" s="64"/>
      <c r="F235" s="64"/>
      <c r="G235" s="841"/>
      <c r="H235" s="899"/>
      <c r="I235" s="838"/>
      <c r="J235" s="838"/>
    </row>
    <row r="236" spans="5:10" x14ac:dyDescent="0.2">
      <c r="E236" s="64"/>
      <c r="F236" s="64"/>
      <c r="G236" s="841"/>
      <c r="H236" s="899"/>
      <c r="I236" s="838"/>
      <c r="J236" s="838"/>
    </row>
    <row r="237" spans="5:10" x14ac:dyDescent="0.2">
      <c r="E237" s="64"/>
      <c r="F237" s="64"/>
      <c r="G237" s="841"/>
      <c r="H237" s="899"/>
      <c r="I237" s="838"/>
      <c r="J237" s="838"/>
    </row>
    <row r="238" spans="5:10" x14ac:dyDescent="0.2">
      <c r="E238" s="64"/>
      <c r="F238" s="64"/>
      <c r="G238" s="841"/>
      <c r="H238" s="899"/>
      <c r="I238" s="838"/>
      <c r="J238" s="838"/>
    </row>
    <row r="239" spans="5:10" x14ac:dyDescent="0.2">
      <c r="E239" s="64"/>
      <c r="F239" s="64"/>
      <c r="G239" s="841"/>
      <c r="H239" s="899"/>
      <c r="I239" s="838"/>
      <c r="J239" s="838"/>
    </row>
    <row r="240" spans="5:10" x14ac:dyDescent="0.2">
      <c r="E240" s="64"/>
      <c r="F240" s="64"/>
      <c r="G240" s="841"/>
      <c r="H240" s="899"/>
      <c r="I240" s="838"/>
      <c r="J240" s="838"/>
    </row>
    <row r="241" spans="5:10" x14ac:dyDescent="0.2">
      <c r="E241" s="64"/>
      <c r="F241" s="64"/>
      <c r="G241" s="841"/>
      <c r="H241" s="899"/>
      <c r="I241" s="838"/>
      <c r="J241" s="838"/>
    </row>
    <row r="242" spans="5:10" x14ac:dyDescent="0.2">
      <c r="E242" s="64"/>
      <c r="F242" s="64"/>
      <c r="G242" s="841"/>
      <c r="H242" s="899"/>
      <c r="I242" s="838"/>
      <c r="J242" s="838"/>
    </row>
    <row r="243" spans="5:10" x14ac:dyDescent="0.2">
      <c r="E243" s="64"/>
      <c r="F243" s="64"/>
      <c r="G243" s="841"/>
      <c r="H243" s="899"/>
      <c r="I243" s="838"/>
      <c r="J243" s="838"/>
    </row>
    <row r="244" spans="5:10" x14ac:dyDescent="0.2">
      <c r="E244" s="64"/>
      <c r="F244" s="64"/>
      <c r="G244" s="841"/>
      <c r="H244" s="899"/>
      <c r="I244" s="838"/>
      <c r="J244" s="838"/>
    </row>
    <row r="245" spans="5:10" x14ac:dyDescent="0.2">
      <c r="E245" s="64"/>
      <c r="F245" s="64"/>
      <c r="G245" s="841"/>
      <c r="H245" s="899"/>
      <c r="I245" s="838"/>
      <c r="J245" s="838"/>
    </row>
    <row r="246" spans="5:10" x14ac:dyDescent="0.2">
      <c r="E246" s="64"/>
      <c r="F246" s="64"/>
      <c r="G246" s="841"/>
      <c r="H246" s="899"/>
      <c r="I246" s="838"/>
      <c r="J246" s="838"/>
    </row>
    <row r="247" spans="5:10" x14ac:dyDescent="0.2">
      <c r="E247" s="64"/>
      <c r="F247" s="64"/>
      <c r="G247" s="841"/>
      <c r="H247" s="899"/>
      <c r="I247" s="838"/>
      <c r="J247" s="838"/>
    </row>
    <row r="248" spans="5:10" x14ac:dyDescent="0.2">
      <c r="E248" s="64"/>
      <c r="F248" s="64"/>
      <c r="G248" s="841"/>
      <c r="H248" s="899"/>
      <c r="I248" s="838"/>
      <c r="J248" s="838"/>
    </row>
    <row r="249" spans="5:10" x14ac:dyDescent="0.2">
      <c r="E249" s="64"/>
      <c r="F249" s="64"/>
      <c r="G249" s="841"/>
      <c r="H249" s="899"/>
      <c r="I249" s="838"/>
      <c r="J249" s="838"/>
    </row>
    <row r="250" spans="5:10" x14ac:dyDescent="0.2">
      <c r="E250" s="64"/>
      <c r="F250" s="64"/>
      <c r="G250" s="841"/>
      <c r="H250" s="899"/>
      <c r="I250" s="838"/>
      <c r="J250" s="838"/>
    </row>
    <row r="251" spans="5:10" x14ac:dyDescent="0.2">
      <c r="E251" s="64"/>
      <c r="F251" s="64"/>
      <c r="G251" s="841"/>
      <c r="H251" s="899"/>
      <c r="I251" s="838"/>
      <c r="J251" s="838"/>
    </row>
    <row r="252" spans="5:10" x14ac:dyDescent="0.2">
      <c r="E252" s="64"/>
      <c r="F252" s="64"/>
      <c r="G252" s="841"/>
      <c r="H252" s="899"/>
      <c r="I252" s="838"/>
      <c r="J252" s="838"/>
    </row>
    <row r="253" spans="5:10" x14ac:dyDescent="0.2">
      <c r="E253" s="64"/>
      <c r="F253" s="64"/>
      <c r="G253" s="841"/>
      <c r="H253" s="899"/>
      <c r="I253" s="838"/>
      <c r="J253" s="838"/>
    </row>
    <row r="254" spans="5:10" x14ac:dyDescent="0.2">
      <c r="E254" s="64"/>
      <c r="F254" s="64"/>
      <c r="G254" s="841"/>
      <c r="H254" s="899"/>
      <c r="I254" s="838"/>
      <c r="J254" s="838"/>
    </row>
    <row r="255" spans="5:10" x14ac:dyDescent="0.2">
      <c r="E255" s="64"/>
      <c r="F255" s="64"/>
      <c r="G255" s="841"/>
      <c r="H255" s="899"/>
      <c r="I255" s="838"/>
      <c r="J255" s="838"/>
    </row>
    <row r="256" spans="5:10" x14ac:dyDescent="0.2">
      <c r="E256" s="64"/>
      <c r="F256" s="64"/>
      <c r="G256" s="841"/>
      <c r="H256" s="899"/>
      <c r="I256" s="838"/>
      <c r="J256" s="838"/>
    </row>
    <row r="257" spans="5:10" x14ac:dyDescent="0.2">
      <c r="E257" s="64"/>
      <c r="F257" s="64"/>
      <c r="G257" s="841"/>
      <c r="H257" s="899"/>
      <c r="I257" s="838"/>
      <c r="J257" s="838"/>
    </row>
    <row r="258" spans="5:10" x14ac:dyDescent="0.2">
      <c r="E258" s="64"/>
      <c r="F258" s="64"/>
      <c r="G258" s="841"/>
      <c r="H258" s="899"/>
      <c r="I258" s="838"/>
      <c r="J258" s="838"/>
    </row>
    <row r="259" spans="5:10" x14ac:dyDescent="0.2">
      <c r="E259" s="64"/>
      <c r="F259" s="64"/>
      <c r="G259" s="841"/>
      <c r="H259" s="899"/>
      <c r="I259" s="838"/>
      <c r="J259" s="838"/>
    </row>
    <row r="260" spans="5:10" x14ac:dyDescent="0.2">
      <c r="E260" s="64"/>
      <c r="F260" s="64"/>
      <c r="G260" s="841"/>
      <c r="H260" s="899"/>
      <c r="I260" s="838"/>
      <c r="J260" s="838"/>
    </row>
    <row r="261" spans="5:10" x14ac:dyDescent="0.2">
      <c r="E261" s="64"/>
      <c r="F261" s="64"/>
      <c r="G261" s="841"/>
      <c r="H261" s="899"/>
      <c r="I261" s="838"/>
      <c r="J261" s="838"/>
    </row>
    <row r="262" spans="5:10" x14ac:dyDescent="0.2">
      <c r="E262" s="64"/>
      <c r="F262" s="64"/>
      <c r="G262" s="841"/>
      <c r="H262" s="899"/>
      <c r="I262" s="838"/>
      <c r="J262" s="838"/>
    </row>
    <row r="263" spans="5:10" x14ac:dyDescent="0.2">
      <c r="E263" s="64"/>
      <c r="F263" s="64"/>
      <c r="G263" s="841"/>
      <c r="H263" s="899"/>
      <c r="I263" s="838"/>
      <c r="J263" s="838"/>
    </row>
    <row r="264" spans="5:10" x14ac:dyDescent="0.2">
      <c r="E264" s="64"/>
      <c r="F264" s="64"/>
      <c r="G264" s="841"/>
      <c r="H264" s="899"/>
      <c r="I264" s="838"/>
      <c r="J264" s="838"/>
    </row>
    <row r="265" spans="5:10" x14ac:dyDescent="0.2">
      <c r="E265" s="64"/>
      <c r="F265" s="64"/>
      <c r="G265" s="841"/>
      <c r="H265" s="899"/>
      <c r="I265" s="838"/>
      <c r="J265" s="838"/>
    </row>
    <row r="266" spans="5:10" x14ac:dyDescent="0.2">
      <c r="E266" s="64"/>
      <c r="F266" s="64"/>
      <c r="G266" s="841"/>
      <c r="H266" s="899"/>
      <c r="I266" s="838"/>
      <c r="J266" s="838"/>
    </row>
    <row r="267" spans="5:10" x14ac:dyDescent="0.2">
      <c r="E267" s="64"/>
      <c r="F267" s="64"/>
      <c r="G267" s="841"/>
      <c r="H267" s="899"/>
      <c r="I267" s="838"/>
      <c r="J267" s="838"/>
    </row>
    <row r="268" spans="5:10" x14ac:dyDescent="0.2">
      <c r="E268" s="64"/>
      <c r="F268" s="64"/>
      <c r="G268" s="841"/>
      <c r="H268" s="899"/>
      <c r="I268" s="838"/>
      <c r="J268" s="838"/>
    </row>
    <row r="269" spans="5:10" x14ac:dyDescent="0.2">
      <c r="E269" s="64"/>
      <c r="F269" s="64"/>
      <c r="G269" s="841"/>
      <c r="H269" s="899"/>
      <c r="I269" s="838"/>
      <c r="J269" s="838"/>
    </row>
    <row r="270" spans="5:10" x14ac:dyDescent="0.2">
      <c r="E270" s="64"/>
      <c r="F270" s="64"/>
      <c r="G270" s="841"/>
      <c r="H270" s="899"/>
      <c r="I270" s="838"/>
      <c r="J270" s="838"/>
    </row>
    <row r="271" spans="5:10" x14ac:dyDescent="0.2">
      <c r="E271" s="64"/>
      <c r="F271" s="64"/>
      <c r="G271" s="841"/>
      <c r="H271" s="899"/>
      <c r="I271" s="838"/>
      <c r="J271" s="838"/>
    </row>
    <row r="272" spans="5:10" x14ac:dyDescent="0.2">
      <c r="E272" s="64"/>
      <c r="F272" s="64"/>
      <c r="G272" s="841"/>
      <c r="H272" s="899"/>
      <c r="I272" s="838"/>
      <c r="J272" s="838"/>
    </row>
    <row r="273" spans="5:10" x14ac:dyDescent="0.2">
      <c r="E273" s="64"/>
      <c r="F273" s="64"/>
      <c r="G273" s="841"/>
      <c r="H273" s="899"/>
      <c r="I273" s="838"/>
      <c r="J273" s="838"/>
    </row>
    <row r="274" spans="5:10" x14ac:dyDescent="0.2">
      <c r="E274" s="64"/>
      <c r="F274" s="64"/>
      <c r="G274" s="841"/>
      <c r="H274" s="899"/>
      <c r="I274" s="838"/>
      <c r="J274" s="838"/>
    </row>
    <row r="275" spans="5:10" x14ac:dyDescent="0.2">
      <c r="E275" s="64"/>
      <c r="F275" s="64"/>
      <c r="G275" s="841"/>
      <c r="H275" s="899"/>
      <c r="I275" s="838"/>
      <c r="J275" s="838"/>
    </row>
    <row r="276" spans="5:10" x14ac:dyDescent="0.2">
      <c r="E276" s="64"/>
      <c r="F276" s="64"/>
      <c r="G276" s="841"/>
      <c r="H276" s="899"/>
      <c r="I276" s="838"/>
      <c r="J276" s="838"/>
    </row>
    <row r="277" spans="5:10" x14ac:dyDescent="0.2">
      <c r="E277" s="64"/>
      <c r="F277" s="64"/>
      <c r="G277" s="841"/>
      <c r="H277" s="899"/>
      <c r="I277" s="838"/>
      <c r="J277" s="838"/>
    </row>
    <row r="278" spans="5:10" x14ac:dyDescent="0.2">
      <c r="E278" s="64"/>
      <c r="F278" s="64"/>
      <c r="G278" s="841"/>
      <c r="H278" s="899"/>
      <c r="I278" s="838"/>
      <c r="J278" s="838"/>
    </row>
    <row r="279" spans="5:10" x14ac:dyDescent="0.2">
      <c r="E279" s="64"/>
      <c r="F279" s="64"/>
      <c r="G279" s="841"/>
      <c r="H279" s="899"/>
      <c r="I279" s="838"/>
      <c r="J279" s="838"/>
    </row>
    <row r="280" spans="5:10" x14ac:dyDescent="0.2">
      <c r="E280" s="64"/>
      <c r="F280" s="64"/>
      <c r="G280" s="841"/>
      <c r="H280" s="899"/>
      <c r="I280" s="838"/>
      <c r="J280" s="838"/>
    </row>
    <row r="281" spans="5:10" x14ac:dyDescent="0.2">
      <c r="E281" s="64"/>
      <c r="F281" s="64"/>
      <c r="G281" s="841"/>
      <c r="H281" s="899"/>
      <c r="I281" s="838"/>
      <c r="J281" s="838"/>
    </row>
    <row r="282" spans="5:10" x14ac:dyDescent="0.2">
      <c r="E282" s="64"/>
      <c r="F282" s="64"/>
      <c r="G282" s="841"/>
      <c r="H282" s="899"/>
      <c r="I282" s="838"/>
      <c r="J282" s="838"/>
    </row>
    <row r="283" spans="5:10" x14ac:dyDescent="0.2">
      <c r="E283" s="64"/>
      <c r="F283" s="64"/>
      <c r="G283" s="841"/>
      <c r="H283" s="899"/>
      <c r="I283" s="838"/>
      <c r="J283" s="838"/>
    </row>
    <row r="284" spans="5:10" x14ac:dyDescent="0.2">
      <c r="E284" s="64"/>
      <c r="F284" s="64"/>
      <c r="G284" s="841"/>
      <c r="H284" s="899"/>
      <c r="I284" s="838"/>
      <c r="J284" s="838"/>
    </row>
    <row r="285" spans="5:10" x14ac:dyDescent="0.2">
      <c r="E285" s="64"/>
      <c r="F285" s="64"/>
      <c r="G285" s="841"/>
      <c r="H285" s="899"/>
      <c r="I285" s="838"/>
      <c r="J285" s="838"/>
    </row>
    <row r="286" spans="5:10" x14ac:dyDescent="0.2">
      <c r="E286" s="64"/>
      <c r="F286" s="64"/>
      <c r="G286" s="841"/>
      <c r="H286" s="899"/>
      <c r="I286" s="838"/>
      <c r="J286" s="838"/>
    </row>
    <row r="287" spans="5:10" x14ac:dyDescent="0.2">
      <c r="E287" s="64"/>
      <c r="F287" s="64"/>
      <c r="G287" s="841"/>
      <c r="H287" s="899"/>
      <c r="I287" s="838"/>
      <c r="J287" s="838"/>
    </row>
    <row r="288" spans="5:10" x14ac:dyDescent="0.2">
      <c r="E288" s="64"/>
      <c r="F288" s="64"/>
      <c r="G288" s="841"/>
      <c r="H288" s="899"/>
      <c r="I288" s="838"/>
      <c r="J288" s="838"/>
    </row>
    <row r="289" spans="5:10" x14ac:dyDescent="0.2">
      <c r="E289" s="64"/>
      <c r="F289" s="64"/>
      <c r="G289" s="841"/>
      <c r="H289" s="899"/>
      <c r="I289" s="838"/>
      <c r="J289" s="838"/>
    </row>
    <row r="290" spans="5:10" x14ac:dyDescent="0.2">
      <c r="E290" s="64"/>
      <c r="F290" s="64"/>
      <c r="G290" s="841"/>
      <c r="H290" s="899"/>
      <c r="I290" s="838"/>
      <c r="J290" s="838"/>
    </row>
    <row r="291" spans="5:10" x14ac:dyDescent="0.2">
      <c r="E291" s="64"/>
      <c r="F291" s="64"/>
      <c r="G291" s="841"/>
      <c r="H291" s="899"/>
      <c r="I291" s="838"/>
      <c r="J291" s="838"/>
    </row>
    <row r="292" spans="5:10" x14ac:dyDescent="0.2">
      <c r="E292" s="64"/>
      <c r="F292" s="64"/>
      <c r="G292" s="841"/>
      <c r="H292" s="899"/>
      <c r="I292" s="838"/>
      <c r="J292" s="838"/>
    </row>
    <row r="293" spans="5:10" x14ac:dyDescent="0.2">
      <c r="E293" s="64"/>
      <c r="F293" s="64"/>
      <c r="G293" s="841"/>
      <c r="H293" s="899"/>
      <c r="I293" s="838"/>
      <c r="J293" s="838"/>
    </row>
    <row r="294" spans="5:10" x14ac:dyDescent="0.2">
      <c r="E294" s="64"/>
      <c r="F294" s="64"/>
      <c r="G294" s="841"/>
      <c r="H294" s="899"/>
      <c r="I294" s="838"/>
      <c r="J294" s="838"/>
    </row>
    <row r="295" spans="5:10" x14ac:dyDescent="0.2">
      <c r="E295" s="64"/>
      <c r="F295" s="64"/>
      <c r="G295" s="841"/>
      <c r="H295" s="899"/>
      <c r="I295" s="838"/>
      <c r="J295" s="838"/>
    </row>
    <row r="296" spans="5:10" x14ac:dyDescent="0.2">
      <c r="E296" s="64"/>
      <c r="F296" s="64"/>
      <c r="G296" s="841"/>
      <c r="H296" s="899"/>
      <c r="I296" s="838"/>
      <c r="J296" s="838"/>
    </row>
    <row r="297" spans="5:10" x14ac:dyDescent="0.2">
      <c r="E297" s="64"/>
      <c r="F297" s="64"/>
      <c r="G297" s="841"/>
      <c r="H297" s="899"/>
      <c r="I297" s="838"/>
      <c r="J297" s="838"/>
    </row>
    <row r="298" spans="5:10" x14ac:dyDescent="0.2">
      <c r="E298" s="64"/>
      <c r="F298" s="64"/>
      <c r="G298" s="841"/>
      <c r="H298" s="899"/>
      <c r="I298" s="838"/>
      <c r="J298" s="838"/>
    </row>
    <row r="299" spans="5:10" x14ac:dyDescent="0.2">
      <c r="E299" s="64"/>
      <c r="F299" s="64"/>
      <c r="G299" s="841"/>
      <c r="H299" s="899"/>
      <c r="I299" s="838"/>
      <c r="J299" s="838"/>
    </row>
    <row r="300" spans="5:10" x14ac:dyDescent="0.2">
      <c r="E300" s="64"/>
      <c r="F300" s="64"/>
      <c r="G300" s="841"/>
      <c r="H300" s="899"/>
      <c r="I300" s="838"/>
      <c r="J300" s="838"/>
    </row>
    <row r="301" spans="5:10" x14ac:dyDescent="0.2">
      <c r="E301" s="64"/>
      <c r="F301" s="64"/>
      <c r="G301" s="841"/>
      <c r="H301" s="899"/>
      <c r="I301" s="838"/>
      <c r="J301" s="838"/>
    </row>
    <row r="302" spans="5:10" x14ac:dyDescent="0.2">
      <c r="E302" s="64"/>
      <c r="F302" s="64"/>
      <c r="G302" s="841"/>
      <c r="H302" s="899"/>
      <c r="I302" s="838"/>
      <c r="J302" s="838"/>
    </row>
    <row r="303" spans="5:10" x14ac:dyDescent="0.2">
      <c r="E303" s="64"/>
      <c r="F303" s="64"/>
      <c r="G303" s="841"/>
      <c r="H303" s="899"/>
      <c r="I303" s="838"/>
      <c r="J303" s="838"/>
    </row>
    <row r="304" spans="5:10" x14ac:dyDescent="0.2">
      <c r="E304" s="64"/>
      <c r="F304" s="64"/>
      <c r="G304" s="841"/>
      <c r="H304" s="899"/>
      <c r="I304" s="838"/>
      <c r="J304" s="838"/>
    </row>
    <row r="305" spans="5:10" x14ac:dyDescent="0.2">
      <c r="E305" s="64"/>
      <c r="F305" s="64"/>
      <c r="G305" s="841"/>
      <c r="H305" s="899"/>
      <c r="I305" s="838"/>
      <c r="J305" s="838"/>
    </row>
    <row r="306" spans="5:10" x14ac:dyDescent="0.2">
      <c r="E306" s="64"/>
      <c r="F306" s="64"/>
      <c r="G306" s="841"/>
      <c r="H306" s="899"/>
      <c r="I306" s="838"/>
      <c r="J306" s="838"/>
    </row>
    <row r="307" spans="5:10" x14ac:dyDescent="0.2">
      <c r="E307" s="64"/>
      <c r="F307" s="64"/>
      <c r="G307" s="841"/>
      <c r="H307" s="899"/>
      <c r="I307" s="838"/>
      <c r="J307" s="838"/>
    </row>
    <row r="308" spans="5:10" x14ac:dyDescent="0.2">
      <c r="E308" s="64"/>
      <c r="F308" s="64"/>
      <c r="G308" s="841"/>
      <c r="H308" s="899"/>
      <c r="I308" s="838"/>
      <c r="J308" s="838"/>
    </row>
    <row r="309" spans="5:10" x14ac:dyDescent="0.2">
      <c r="E309" s="64"/>
      <c r="F309" s="64"/>
      <c r="G309" s="841"/>
      <c r="H309" s="899"/>
      <c r="I309" s="838"/>
      <c r="J309" s="838"/>
    </row>
    <row r="310" spans="5:10" x14ac:dyDescent="0.2">
      <c r="E310" s="64"/>
      <c r="F310" s="64"/>
      <c r="G310" s="841"/>
      <c r="H310" s="899"/>
      <c r="I310" s="838"/>
      <c r="J310" s="838"/>
    </row>
    <row r="311" spans="5:10" x14ac:dyDescent="0.2">
      <c r="E311" s="64"/>
      <c r="F311" s="64"/>
      <c r="G311" s="841"/>
      <c r="H311" s="899"/>
      <c r="I311" s="838"/>
      <c r="J311" s="838"/>
    </row>
    <row r="312" spans="5:10" x14ac:dyDescent="0.2">
      <c r="E312" s="64"/>
      <c r="F312" s="64"/>
      <c r="G312" s="841"/>
      <c r="H312" s="899"/>
      <c r="I312" s="838"/>
      <c r="J312" s="838"/>
    </row>
    <row r="313" spans="5:10" x14ac:dyDescent="0.2">
      <c r="E313" s="64"/>
      <c r="F313" s="64"/>
      <c r="G313" s="841"/>
      <c r="H313" s="899"/>
      <c r="I313" s="838"/>
      <c r="J313" s="838"/>
    </row>
    <row r="314" spans="5:10" x14ac:dyDescent="0.2">
      <c r="E314" s="64"/>
      <c r="F314" s="64"/>
      <c r="G314" s="841"/>
      <c r="H314" s="899"/>
      <c r="I314" s="838"/>
      <c r="J314" s="838"/>
    </row>
    <row r="315" spans="5:10" x14ac:dyDescent="0.2">
      <c r="E315" s="64"/>
      <c r="F315" s="64"/>
      <c r="G315" s="841"/>
      <c r="H315" s="899"/>
      <c r="I315" s="838"/>
      <c r="J315" s="838"/>
    </row>
    <row r="316" spans="5:10" x14ac:dyDescent="0.2">
      <c r="E316" s="64"/>
      <c r="F316" s="64"/>
      <c r="G316" s="841"/>
      <c r="H316" s="899"/>
      <c r="I316" s="838"/>
      <c r="J316" s="838"/>
    </row>
    <row r="317" spans="5:10" x14ac:dyDescent="0.2">
      <c r="E317" s="64"/>
      <c r="F317" s="64"/>
      <c r="G317" s="841"/>
      <c r="H317" s="899"/>
      <c r="I317" s="838"/>
      <c r="J317" s="838"/>
    </row>
    <row r="318" spans="5:10" x14ac:dyDescent="0.2">
      <c r="E318" s="64"/>
      <c r="F318" s="64"/>
      <c r="G318" s="841"/>
      <c r="H318" s="899"/>
      <c r="I318" s="838"/>
      <c r="J318" s="838"/>
    </row>
    <row r="319" spans="5:10" x14ac:dyDescent="0.2">
      <c r="E319" s="64"/>
      <c r="F319" s="64"/>
      <c r="G319" s="841"/>
      <c r="H319" s="899"/>
      <c r="I319" s="838"/>
      <c r="J319" s="838"/>
    </row>
    <row r="320" spans="5:10" x14ac:dyDescent="0.2">
      <c r="E320" s="64"/>
      <c r="F320" s="64"/>
      <c r="G320" s="841"/>
      <c r="H320" s="899"/>
      <c r="I320" s="838"/>
      <c r="J320" s="838"/>
    </row>
    <row r="321" spans="5:10" x14ac:dyDescent="0.2">
      <c r="E321" s="64"/>
      <c r="F321" s="64"/>
      <c r="G321" s="841"/>
      <c r="H321" s="899"/>
      <c r="I321" s="838"/>
      <c r="J321" s="838"/>
    </row>
    <row r="322" spans="5:10" x14ac:dyDescent="0.2">
      <c r="E322" s="64"/>
      <c r="F322" s="64"/>
      <c r="G322" s="841"/>
      <c r="H322" s="899"/>
      <c r="I322" s="838"/>
      <c r="J322" s="838"/>
    </row>
    <row r="323" spans="5:10" x14ac:dyDescent="0.2">
      <c r="E323" s="64"/>
      <c r="F323" s="64"/>
      <c r="G323" s="841"/>
      <c r="H323" s="899"/>
      <c r="I323" s="838"/>
      <c r="J323" s="838"/>
    </row>
    <row r="324" spans="5:10" x14ac:dyDescent="0.2">
      <c r="E324" s="64"/>
      <c r="F324" s="64"/>
      <c r="G324" s="841"/>
      <c r="H324" s="899"/>
      <c r="I324" s="838"/>
      <c r="J324" s="838"/>
    </row>
    <row r="325" spans="5:10" x14ac:dyDescent="0.2">
      <c r="E325" s="64"/>
      <c r="F325" s="64"/>
      <c r="G325" s="841"/>
      <c r="H325" s="899"/>
      <c r="I325" s="838"/>
      <c r="J325" s="838"/>
    </row>
    <row r="326" spans="5:10" x14ac:dyDescent="0.2">
      <c r="E326" s="64"/>
      <c r="F326" s="64"/>
      <c r="G326" s="841"/>
      <c r="H326" s="899"/>
      <c r="I326" s="838"/>
      <c r="J326" s="838"/>
    </row>
    <row r="327" spans="5:10" x14ac:dyDescent="0.2">
      <c r="E327" s="64"/>
      <c r="F327" s="64"/>
      <c r="G327" s="841"/>
      <c r="H327" s="899"/>
      <c r="I327" s="838"/>
      <c r="J327" s="838"/>
    </row>
    <row r="328" spans="5:10" x14ac:dyDescent="0.2">
      <c r="E328" s="64"/>
      <c r="F328" s="64"/>
      <c r="G328" s="841"/>
      <c r="H328" s="899"/>
      <c r="I328" s="838"/>
      <c r="J328" s="838"/>
    </row>
    <row r="329" spans="5:10" x14ac:dyDescent="0.2">
      <c r="E329" s="64"/>
      <c r="F329" s="64"/>
      <c r="G329" s="841"/>
      <c r="H329" s="899"/>
      <c r="I329" s="838"/>
      <c r="J329" s="838"/>
    </row>
    <row r="330" spans="5:10" x14ac:dyDescent="0.2">
      <c r="E330" s="64"/>
      <c r="F330" s="64"/>
      <c r="G330" s="841"/>
      <c r="H330" s="899"/>
      <c r="I330" s="838"/>
      <c r="J330" s="838"/>
    </row>
    <row r="331" spans="5:10" x14ac:dyDescent="0.2">
      <c r="E331" s="64"/>
      <c r="F331" s="64"/>
      <c r="G331" s="841"/>
      <c r="H331" s="899"/>
      <c r="I331" s="838"/>
      <c r="J331" s="838"/>
    </row>
    <row r="332" spans="5:10" x14ac:dyDescent="0.2">
      <c r="E332" s="64"/>
      <c r="F332" s="64"/>
      <c r="G332" s="841"/>
      <c r="H332" s="899"/>
      <c r="I332" s="838"/>
      <c r="J332" s="838"/>
    </row>
    <row r="333" spans="5:10" x14ac:dyDescent="0.2">
      <c r="E333" s="64"/>
      <c r="F333" s="64"/>
      <c r="G333" s="841"/>
      <c r="H333" s="899"/>
      <c r="I333" s="838"/>
      <c r="J333" s="838"/>
    </row>
    <row r="334" spans="5:10" x14ac:dyDescent="0.2">
      <c r="E334" s="64"/>
      <c r="F334" s="64"/>
      <c r="G334" s="841"/>
      <c r="H334" s="899"/>
      <c r="I334" s="838"/>
      <c r="J334" s="838"/>
    </row>
    <row r="335" spans="5:10" x14ac:dyDescent="0.2">
      <c r="E335" s="64"/>
      <c r="F335" s="64"/>
      <c r="G335" s="841"/>
      <c r="H335" s="899"/>
      <c r="I335" s="838"/>
      <c r="J335" s="838"/>
    </row>
    <row r="336" spans="5:10" x14ac:dyDescent="0.2">
      <c r="E336" s="64"/>
      <c r="F336" s="64"/>
      <c r="G336" s="841"/>
      <c r="H336" s="899"/>
      <c r="I336" s="838"/>
      <c r="J336" s="838"/>
    </row>
    <row r="337" spans="5:10" x14ac:dyDescent="0.2">
      <c r="E337" s="64"/>
      <c r="F337" s="64"/>
      <c r="G337" s="841"/>
      <c r="H337" s="899"/>
      <c r="I337" s="838"/>
      <c r="J337" s="838"/>
    </row>
    <row r="338" spans="5:10" x14ac:dyDescent="0.2">
      <c r="E338" s="64"/>
      <c r="F338" s="64"/>
      <c r="G338" s="841"/>
      <c r="H338" s="899"/>
      <c r="I338" s="838"/>
      <c r="J338" s="838"/>
    </row>
    <row r="339" spans="5:10" x14ac:dyDescent="0.2">
      <c r="E339" s="64"/>
      <c r="F339" s="64"/>
      <c r="G339" s="841"/>
      <c r="H339" s="899"/>
      <c r="I339" s="838"/>
      <c r="J339" s="838"/>
    </row>
    <row r="340" spans="5:10" x14ac:dyDescent="0.2">
      <c r="E340" s="64"/>
      <c r="F340" s="64"/>
      <c r="G340" s="841"/>
      <c r="H340" s="899"/>
      <c r="I340" s="838"/>
      <c r="J340" s="838"/>
    </row>
    <row r="341" spans="5:10" x14ac:dyDescent="0.2">
      <c r="E341" s="64"/>
      <c r="F341" s="64"/>
      <c r="G341" s="841"/>
      <c r="H341" s="899"/>
      <c r="I341" s="838"/>
      <c r="J341" s="838"/>
    </row>
    <row r="342" spans="5:10" x14ac:dyDescent="0.2">
      <c r="E342" s="64"/>
      <c r="F342" s="64"/>
      <c r="G342" s="841"/>
      <c r="H342" s="899"/>
      <c r="I342" s="838"/>
      <c r="J342" s="838"/>
    </row>
    <row r="343" spans="5:10" x14ac:dyDescent="0.2">
      <c r="E343" s="64"/>
      <c r="F343" s="64"/>
      <c r="G343" s="841"/>
      <c r="H343" s="899"/>
      <c r="I343" s="838"/>
      <c r="J343" s="838"/>
    </row>
    <row r="344" spans="5:10" x14ac:dyDescent="0.2">
      <c r="E344" s="64"/>
      <c r="F344" s="64"/>
      <c r="G344" s="841"/>
      <c r="H344" s="899"/>
      <c r="I344" s="838"/>
      <c r="J344" s="838"/>
    </row>
    <row r="345" spans="5:10" x14ac:dyDescent="0.2">
      <c r="E345" s="64"/>
      <c r="F345" s="64"/>
      <c r="G345" s="841"/>
      <c r="H345" s="899"/>
      <c r="I345" s="838"/>
      <c r="J345" s="838"/>
    </row>
    <row r="346" spans="5:10" x14ac:dyDescent="0.2">
      <c r="E346" s="64"/>
      <c r="F346" s="64"/>
      <c r="G346" s="841"/>
      <c r="H346" s="899"/>
      <c r="I346" s="838"/>
      <c r="J346" s="838"/>
    </row>
    <row r="347" spans="5:10" x14ac:dyDescent="0.2">
      <c r="E347" s="64"/>
      <c r="F347" s="64"/>
      <c r="G347" s="841"/>
      <c r="H347" s="899"/>
      <c r="I347" s="838"/>
      <c r="J347" s="838"/>
    </row>
    <row r="348" spans="5:10" x14ac:dyDescent="0.2">
      <c r="E348" s="64"/>
      <c r="F348" s="64"/>
      <c r="G348" s="841"/>
      <c r="H348" s="899"/>
      <c r="I348" s="838"/>
      <c r="J348" s="838"/>
    </row>
    <row r="349" spans="5:10" x14ac:dyDescent="0.2">
      <c r="E349" s="64"/>
      <c r="F349" s="64"/>
      <c r="G349" s="841"/>
      <c r="H349" s="899"/>
      <c r="I349" s="838"/>
      <c r="J349" s="838"/>
    </row>
    <row r="350" spans="5:10" x14ac:dyDescent="0.2">
      <c r="E350" s="64"/>
      <c r="F350" s="64"/>
      <c r="G350" s="841"/>
      <c r="H350" s="899"/>
      <c r="I350" s="838"/>
      <c r="J350" s="838"/>
    </row>
    <row r="351" spans="5:10" x14ac:dyDescent="0.2">
      <c r="E351" s="64"/>
      <c r="F351" s="64"/>
      <c r="G351" s="841"/>
      <c r="H351" s="899"/>
      <c r="I351" s="838"/>
      <c r="J351" s="838"/>
    </row>
    <row r="352" spans="5:10" x14ac:dyDescent="0.2">
      <c r="E352" s="64"/>
      <c r="F352" s="64"/>
      <c r="G352" s="841"/>
      <c r="H352" s="899"/>
      <c r="I352" s="838"/>
      <c r="J352" s="838"/>
    </row>
    <row r="353" spans="5:10" x14ac:dyDescent="0.2">
      <c r="E353" s="64"/>
      <c r="F353" s="64"/>
      <c r="G353" s="841"/>
      <c r="H353" s="899"/>
      <c r="I353" s="838"/>
      <c r="J353" s="838"/>
    </row>
    <row r="354" spans="5:10" x14ac:dyDescent="0.2">
      <c r="E354" s="64"/>
      <c r="F354" s="64"/>
      <c r="G354" s="841"/>
      <c r="H354" s="899"/>
      <c r="I354" s="838"/>
      <c r="J354" s="838"/>
    </row>
    <row r="355" spans="5:10" x14ac:dyDescent="0.2">
      <c r="E355" s="64"/>
      <c r="F355" s="64"/>
      <c r="G355" s="841"/>
      <c r="H355" s="899"/>
      <c r="I355" s="838"/>
      <c r="J355" s="838"/>
    </row>
    <row r="356" spans="5:10" x14ac:dyDescent="0.2">
      <c r="E356" s="64"/>
      <c r="F356" s="64"/>
      <c r="G356" s="841"/>
      <c r="H356" s="899"/>
      <c r="I356" s="838"/>
      <c r="J356" s="838"/>
    </row>
    <row r="357" spans="5:10" x14ac:dyDescent="0.2">
      <c r="E357" s="64"/>
      <c r="F357" s="64"/>
      <c r="G357" s="841"/>
      <c r="H357" s="899"/>
      <c r="I357" s="838"/>
      <c r="J357" s="838"/>
    </row>
    <row r="358" spans="5:10" x14ac:dyDescent="0.2">
      <c r="E358" s="64"/>
      <c r="F358" s="64"/>
      <c r="G358" s="841"/>
      <c r="H358" s="899"/>
      <c r="I358" s="838"/>
      <c r="J358" s="838"/>
    </row>
    <row r="359" spans="5:10" x14ac:dyDescent="0.2">
      <c r="E359" s="64"/>
      <c r="F359" s="64"/>
      <c r="G359" s="841"/>
      <c r="H359" s="899"/>
      <c r="I359" s="838"/>
      <c r="J359" s="838"/>
    </row>
    <row r="360" spans="5:10" x14ac:dyDescent="0.2">
      <c r="E360" s="64"/>
      <c r="F360" s="64"/>
      <c r="G360" s="841"/>
      <c r="H360" s="899"/>
      <c r="I360" s="838"/>
      <c r="J360" s="838"/>
    </row>
    <row r="361" spans="5:10" x14ac:dyDescent="0.2">
      <c r="E361" s="64"/>
      <c r="F361" s="64"/>
      <c r="G361" s="841"/>
      <c r="H361" s="899"/>
      <c r="I361" s="838"/>
      <c r="J361" s="838"/>
    </row>
    <row r="362" spans="5:10" x14ac:dyDescent="0.2">
      <c r="E362" s="64"/>
      <c r="F362" s="64"/>
      <c r="G362" s="841"/>
      <c r="H362" s="899"/>
      <c r="I362" s="838"/>
      <c r="J362" s="838"/>
    </row>
    <row r="363" spans="5:10" x14ac:dyDescent="0.2">
      <c r="E363" s="64"/>
      <c r="F363" s="64"/>
      <c r="G363" s="841"/>
      <c r="H363" s="899"/>
      <c r="I363" s="838"/>
      <c r="J363" s="838"/>
    </row>
    <row r="364" spans="5:10" x14ac:dyDescent="0.2">
      <c r="E364" s="64"/>
      <c r="F364" s="64"/>
      <c r="G364" s="841"/>
      <c r="H364" s="899"/>
      <c r="I364" s="838"/>
      <c r="J364" s="838"/>
    </row>
    <row r="365" spans="5:10" x14ac:dyDescent="0.2">
      <c r="E365" s="64"/>
      <c r="F365" s="64"/>
      <c r="G365" s="841"/>
      <c r="H365" s="899"/>
      <c r="I365" s="838"/>
      <c r="J365" s="838"/>
    </row>
    <row r="366" spans="5:10" x14ac:dyDescent="0.2">
      <c r="E366" s="64"/>
      <c r="F366" s="64"/>
      <c r="G366" s="841"/>
      <c r="H366" s="899"/>
      <c r="I366" s="838"/>
      <c r="J366" s="838"/>
    </row>
    <row r="367" spans="5:10" x14ac:dyDescent="0.2">
      <c r="E367" s="64"/>
      <c r="F367" s="64"/>
      <c r="G367" s="841"/>
      <c r="H367" s="899"/>
      <c r="I367" s="838"/>
      <c r="J367" s="838"/>
    </row>
    <row r="368" spans="5:10" x14ac:dyDescent="0.2">
      <c r="E368" s="64"/>
      <c r="F368" s="64"/>
      <c r="G368" s="841"/>
      <c r="H368" s="899"/>
      <c r="I368" s="838"/>
      <c r="J368" s="838"/>
    </row>
    <row r="369" spans="5:10" x14ac:dyDescent="0.2">
      <c r="E369" s="64"/>
      <c r="F369" s="64"/>
      <c r="G369" s="841"/>
      <c r="H369" s="899"/>
      <c r="I369" s="838"/>
      <c r="J369" s="838"/>
    </row>
    <row r="370" spans="5:10" x14ac:dyDescent="0.2">
      <c r="E370" s="64"/>
      <c r="F370" s="64"/>
      <c r="G370" s="841"/>
      <c r="H370" s="899"/>
      <c r="I370" s="838"/>
      <c r="J370" s="838"/>
    </row>
    <row r="371" spans="5:10" x14ac:dyDescent="0.2">
      <c r="E371" s="64"/>
      <c r="F371" s="64"/>
      <c r="G371" s="841"/>
      <c r="H371" s="899"/>
      <c r="I371" s="838"/>
      <c r="J371" s="838"/>
    </row>
    <row r="372" spans="5:10" x14ac:dyDescent="0.2">
      <c r="E372" s="64"/>
      <c r="F372" s="64"/>
      <c r="G372" s="841"/>
      <c r="H372" s="899"/>
      <c r="I372" s="838"/>
      <c r="J372" s="838"/>
    </row>
    <row r="373" spans="5:10" x14ac:dyDescent="0.2">
      <c r="E373" s="64"/>
      <c r="F373" s="64"/>
      <c r="G373" s="841"/>
      <c r="H373" s="899"/>
      <c r="I373" s="838"/>
      <c r="J373" s="838"/>
    </row>
    <row r="374" spans="5:10" x14ac:dyDescent="0.2">
      <c r="E374" s="64"/>
      <c r="F374" s="64"/>
      <c r="G374" s="841"/>
      <c r="H374" s="899"/>
      <c r="I374" s="838"/>
      <c r="J374" s="838"/>
    </row>
    <row r="375" spans="5:10" x14ac:dyDescent="0.2">
      <c r="E375" s="64"/>
      <c r="F375" s="64"/>
      <c r="G375" s="841"/>
      <c r="H375" s="899"/>
      <c r="I375" s="838"/>
      <c r="J375" s="838"/>
    </row>
    <row r="376" spans="5:10" x14ac:dyDescent="0.2">
      <c r="E376" s="64"/>
      <c r="F376" s="64"/>
      <c r="G376" s="841"/>
      <c r="H376" s="899"/>
      <c r="I376" s="838"/>
      <c r="J376" s="838"/>
    </row>
    <row r="377" spans="5:10" x14ac:dyDescent="0.2">
      <c r="E377" s="64"/>
      <c r="F377" s="64"/>
      <c r="G377" s="841"/>
      <c r="H377" s="899"/>
      <c r="I377" s="838"/>
      <c r="J377" s="838"/>
    </row>
    <row r="378" spans="5:10" x14ac:dyDescent="0.2">
      <c r="E378" s="64"/>
      <c r="F378" s="64"/>
      <c r="G378" s="841"/>
      <c r="H378" s="899"/>
      <c r="I378" s="838"/>
      <c r="J378" s="838"/>
    </row>
    <row r="379" spans="5:10" x14ac:dyDescent="0.2">
      <c r="E379" s="64"/>
      <c r="F379" s="64"/>
      <c r="G379" s="841"/>
      <c r="H379" s="899"/>
      <c r="I379" s="838"/>
      <c r="J379" s="838"/>
    </row>
    <row r="380" spans="5:10" x14ac:dyDescent="0.2">
      <c r="E380" s="64"/>
      <c r="F380" s="64"/>
      <c r="G380" s="841"/>
      <c r="H380" s="899"/>
      <c r="I380" s="838"/>
      <c r="J380" s="838"/>
    </row>
    <row r="381" spans="5:10" x14ac:dyDescent="0.2">
      <c r="E381" s="64"/>
      <c r="F381" s="64"/>
      <c r="G381" s="841"/>
      <c r="H381" s="899"/>
      <c r="I381" s="838"/>
      <c r="J381" s="838"/>
    </row>
    <row r="382" spans="5:10" x14ac:dyDescent="0.2">
      <c r="E382" s="64"/>
      <c r="F382" s="64"/>
      <c r="G382" s="841"/>
      <c r="H382" s="899"/>
      <c r="I382" s="838"/>
      <c r="J382" s="838"/>
    </row>
    <row r="383" spans="5:10" x14ac:dyDescent="0.2">
      <c r="E383" s="64"/>
      <c r="F383" s="64"/>
      <c r="G383" s="841"/>
      <c r="H383" s="899"/>
      <c r="I383" s="838"/>
      <c r="J383" s="838"/>
    </row>
    <row r="384" spans="5:10" x14ac:dyDescent="0.2">
      <c r="E384" s="64"/>
      <c r="F384" s="64"/>
      <c r="G384" s="841"/>
      <c r="H384" s="899"/>
      <c r="I384" s="838"/>
      <c r="J384" s="838"/>
    </row>
    <row r="385" spans="5:10" x14ac:dyDescent="0.2">
      <c r="E385" s="64"/>
      <c r="F385" s="64"/>
      <c r="G385" s="841"/>
      <c r="H385" s="899"/>
      <c r="I385" s="838"/>
      <c r="J385" s="838"/>
    </row>
    <row r="386" spans="5:10" x14ac:dyDescent="0.2">
      <c r="E386" s="64"/>
      <c r="F386" s="64"/>
      <c r="G386" s="841"/>
      <c r="H386" s="899"/>
      <c r="I386" s="838"/>
      <c r="J386" s="838"/>
    </row>
    <row r="387" spans="5:10" x14ac:dyDescent="0.2">
      <c r="E387" s="64"/>
      <c r="F387" s="64"/>
      <c r="G387" s="841"/>
      <c r="H387" s="899"/>
      <c r="I387" s="838"/>
      <c r="J387" s="838"/>
    </row>
    <row r="388" spans="5:10" x14ac:dyDescent="0.2">
      <c r="E388" s="64"/>
      <c r="F388" s="64"/>
      <c r="G388" s="841"/>
      <c r="H388" s="899"/>
      <c r="I388" s="838"/>
      <c r="J388" s="838"/>
    </row>
    <row r="389" spans="5:10" x14ac:dyDescent="0.2">
      <c r="E389" s="64"/>
      <c r="F389" s="64"/>
      <c r="G389" s="841"/>
      <c r="H389" s="899"/>
      <c r="I389" s="838"/>
      <c r="J389" s="838"/>
    </row>
    <row r="390" spans="5:10" x14ac:dyDescent="0.2">
      <c r="E390" s="64"/>
      <c r="F390" s="64"/>
      <c r="G390" s="841"/>
      <c r="H390" s="899"/>
      <c r="I390" s="838"/>
      <c r="J390" s="838"/>
    </row>
    <row r="391" spans="5:10" x14ac:dyDescent="0.2">
      <c r="E391" s="64"/>
      <c r="F391" s="64"/>
      <c r="G391" s="841"/>
      <c r="H391" s="899"/>
      <c r="I391" s="838"/>
      <c r="J391" s="838"/>
    </row>
    <row r="392" spans="5:10" x14ac:dyDescent="0.2">
      <c r="E392" s="64"/>
      <c r="F392" s="64"/>
      <c r="G392" s="841"/>
      <c r="H392" s="899"/>
      <c r="I392" s="838"/>
      <c r="J392" s="838"/>
    </row>
    <row r="393" spans="5:10" x14ac:dyDescent="0.2">
      <c r="E393" s="64"/>
      <c r="F393" s="64"/>
      <c r="G393" s="841"/>
      <c r="H393" s="899"/>
      <c r="I393" s="838"/>
      <c r="J393" s="838"/>
    </row>
    <row r="394" spans="5:10" x14ac:dyDescent="0.2">
      <c r="E394" s="64"/>
      <c r="F394" s="64"/>
      <c r="G394" s="841"/>
      <c r="H394" s="899"/>
      <c r="I394" s="838"/>
      <c r="J394" s="838"/>
    </row>
    <row r="395" spans="5:10" x14ac:dyDescent="0.2">
      <c r="E395" s="64"/>
      <c r="F395" s="64"/>
      <c r="G395" s="841"/>
      <c r="H395" s="899"/>
      <c r="I395" s="838"/>
      <c r="J395" s="838"/>
    </row>
    <row r="396" spans="5:10" x14ac:dyDescent="0.2">
      <c r="E396" s="64"/>
      <c r="F396" s="64"/>
      <c r="G396" s="841"/>
      <c r="H396" s="899"/>
      <c r="I396" s="838"/>
      <c r="J396" s="838"/>
    </row>
    <row r="397" spans="5:10" x14ac:dyDescent="0.2">
      <c r="E397" s="64"/>
      <c r="F397" s="64"/>
      <c r="G397" s="841"/>
      <c r="H397" s="899"/>
      <c r="I397" s="838"/>
      <c r="J397" s="838"/>
    </row>
    <row r="398" spans="5:10" x14ac:dyDescent="0.2">
      <c r="E398" s="64"/>
      <c r="F398" s="64"/>
      <c r="G398" s="841"/>
      <c r="H398" s="899"/>
      <c r="I398" s="838"/>
      <c r="J398" s="838"/>
    </row>
    <row r="399" spans="5:10" x14ac:dyDescent="0.2">
      <c r="E399" s="64"/>
      <c r="F399" s="64"/>
      <c r="G399" s="841"/>
      <c r="H399" s="899"/>
      <c r="I399" s="838"/>
      <c r="J399" s="838"/>
    </row>
    <row r="400" spans="5:10" x14ac:dyDescent="0.2">
      <c r="E400" s="64"/>
      <c r="F400" s="64"/>
      <c r="G400" s="841"/>
      <c r="H400" s="899"/>
      <c r="I400" s="838"/>
      <c r="J400" s="838"/>
    </row>
    <row r="401" spans="5:10" x14ac:dyDescent="0.2">
      <c r="E401" s="64"/>
      <c r="F401" s="64"/>
      <c r="G401" s="841"/>
      <c r="H401" s="899"/>
      <c r="I401" s="838"/>
      <c r="J401" s="838"/>
    </row>
    <row r="402" spans="5:10" x14ac:dyDescent="0.2">
      <c r="E402" s="64"/>
      <c r="F402" s="64"/>
      <c r="G402" s="841"/>
      <c r="H402" s="899"/>
      <c r="I402" s="838"/>
      <c r="J402" s="838"/>
    </row>
    <row r="403" spans="5:10" x14ac:dyDescent="0.2">
      <c r="E403" s="64"/>
      <c r="F403" s="64"/>
      <c r="G403" s="841"/>
      <c r="H403" s="899"/>
      <c r="I403" s="838"/>
      <c r="J403" s="838"/>
    </row>
    <row r="404" spans="5:10" x14ac:dyDescent="0.2">
      <c r="E404" s="64"/>
      <c r="F404" s="64"/>
      <c r="G404" s="841"/>
      <c r="H404" s="899"/>
      <c r="I404" s="838"/>
      <c r="J404" s="838"/>
    </row>
    <row r="405" spans="5:10" x14ac:dyDescent="0.2">
      <c r="E405" s="64"/>
      <c r="F405" s="64"/>
      <c r="G405" s="841"/>
      <c r="H405" s="899"/>
      <c r="I405" s="838"/>
      <c r="J405" s="838"/>
    </row>
    <row r="406" spans="5:10" x14ac:dyDescent="0.2">
      <c r="E406" s="64"/>
      <c r="F406" s="64"/>
      <c r="G406" s="841"/>
      <c r="H406" s="899"/>
      <c r="I406" s="838"/>
      <c r="J406" s="838"/>
    </row>
    <row r="407" spans="5:10" x14ac:dyDescent="0.2">
      <c r="E407" s="64"/>
      <c r="F407" s="64"/>
      <c r="G407" s="841"/>
      <c r="H407" s="899"/>
      <c r="I407" s="838"/>
      <c r="J407" s="838"/>
    </row>
    <row r="408" spans="5:10" x14ac:dyDescent="0.2">
      <c r="E408" s="64"/>
      <c r="F408" s="64"/>
      <c r="G408" s="841"/>
      <c r="H408" s="899"/>
      <c r="I408" s="838"/>
      <c r="J408" s="838"/>
    </row>
    <row r="409" spans="5:10" x14ac:dyDescent="0.2">
      <c r="E409" s="64"/>
      <c r="F409" s="64"/>
      <c r="G409" s="841"/>
      <c r="H409" s="899"/>
      <c r="I409" s="838"/>
      <c r="J409" s="838"/>
    </row>
    <row r="410" spans="5:10" x14ac:dyDescent="0.2">
      <c r="E410" s="64"/>
      <c r="F410" s="64"/>
      <c r="G410" s="841"/>
      <c r="H410" s="899"/>
      <c r="I410" s="838"/>
      <c r="J410" s="838"/>
    </row>
    <row r="411" spans="5:10" x14ac:dyDescent="0.2">
      <c r="E411" s="64"/>
      <c r="F411" s="64"/>
      <c r="G411" s="841"/>
      <c r="H411" s="899"/>
      <c r="I411" s="838"/>
      <c r="J411" s="838"/>
    </row>
    <row r="412" spans="5:10" x14ac:dyDescent="0.2">
      <c r="E412" s="64"/>
      <c r="F412" s="64"/>
      <c r="G412" s="841"/>
      <c r="H412" s="899"/>
      <c r="I412" s="838"/>
      <c r="J412" s="838"/>
    </row>
    <row r="413" spans="5:10" x14ac:dyDescent="0.2">
      <c r="E413" s="64"/>
      <c r="F413" s="64"/>
      <c r="G413" s="841"/>
      <c r="H413" s="899"/>
      <c r="I413" s="838"/>
      <c r="J413" s="838"/>
    </row>
    <row r="414" spans="5:10" x14ac:dyDescent="0.2">
      <c r="E414" s="64"/>
      <c r="F414" s="64"/>
      <c r="G414" s="841"/>
      <c r="H414" s="899"/>
      <c r="I414" s="838"/>
      <c r="J414" s="838"/>
    </row>
    <row r="415" spans="5:10" x14ac:dyDescent="0.2">
      <c r="E415" s="64"/>
      <c r="F415" s="64"/>
      <c r="G415" s="841"/>
      <c r="H415" s="899"/>
      <c r="I415" s="838"/>
      <c r="J415" s="838"/>
    </row>
    <row r="416" spans="5:10" x14ac:dyDescent="0.2">
      <c r="E416" s="64"/>
      <c r="F416" s="64"/>
      <c r="G416" s="841"/>
      <c r="H416" s="899"/>
      <c r="I416" s="838"/>
      <c r="J416" s="838"/>
    </row>
    <row r="417" spans="5:10" x14ac:dyDescent="0.2">
      <c r="E417" s="64"/>
      <c r="F417" s="64"/>
      <c r="G417" s="841"/>
      <c r="H417" s="899"/>
      <c r="I417" s="838"/>
      <c r="J417" s="838"/>
    </row>
    <row r="418" spans="5:10" x14ac:dyDescent="0.2">
      <c r="E418" s="64"/>
      <c r="F418" s="64"/>
      <c r="G418" s="841"/>
      <c r="H418" s="899"/>
      <c r="I418" s="838"/>
      <c r="J418" s="838"/>
    </row>
    <row r="419" spans="5:10" x14ac:dyDescent="0.2">
      <c r="E419" s="64"/>
      <c r="F419" s="64"/>
      <c r="G419" s="841"/>
      <c r="H419" s="899"/>
      <c r="I419" s="838"/>
      <c r="J419" s="838"/>
    </row>
    <row r="420" spans="5:10" x14ac:dyDescent="0.2">
      <c r="E420" s="64"/>
      <c r="F420" s="64"/>
      <c r="G420" s="841"/>
      <c r="H420" s="899"/>
      <c r="I420" s="838"/>
      <c r="J420" s="838"/>
    </row>
    <row r="421" spans="5:10" x14ac:dyDescent="0.2">
      <c r="E421" s="64"/>
      <c r="F421" s="64"/>
      <c r="G421" s="841"/>
      <c r="H421" s="899"/>
      <c r="I421" s="838"/>
      <c r="J421" s="838"/>
    </row>
    <row r="422" spans="5:10" x14ac:dyDescent="0.2">
      <c r="E422" s="64"/>
      <c r="F422" s="64"/>
      <c r="G422" s="841"/>
      <c r="H422" s="899"/>
      <c r="I422" s="838"/>
      <c r="J422" s="838"/>
    </row>
    <row r="423" spans="5:10" x14ac:dyDescent="0.2">
      <c r="E423" s="64"/>
      <c r="F423" s="64"/>
      <c r="G423" s="841"/>
      <c r="H423" s="899"/>
      <c r="I423" s="838"/>
      <c r="J423" s="838"/>
    </row>
    <row r="424" spans="5:10" x14ac:dyDescent="0.2">
      <c r="E424" s="64"/>
      <c r="F424" s="64"/>
      <c r="G424" s="841"/>
      <c r="H424" s="899"/>
      <c r="I424" s="838"/>
      <c r="J424" s="838"/>
    </row>
    <row r="425" spans="5:10" x14ac:dyDescent="0.2">
      <c r="E425" s="64"/>
      <c r="F425" s="64"/>
      <c r="G425" s="841"/>
      <c r="H425" s="899"/>
      <c r="I425" s="838"/>
      <c r="J425" s="838"/>
    </row>
    <row r="426" spans="5:10" x14ac:dyDescent="0.2">
      <c r="E426" s="64"/>
      <c r="F426" s="64"/>
      <c r="G426" s="841"/>
      <c r="H426" s="899"/>
      <c r="I426" s="838"/>
      <c r="J426" s="838"/>
    </row>
    <row r="427" spans="5:10" x14ac:dyDescent="0.2">
      <c r="E427" s="64"/>
      <c r="F427" s="64"/>
      <c r="G427" s="841"/>
      <c r="H427" s="899"/>
      <c r="I427" s="838"/>
      <c r="J427" s="838"/>
    </row>
    <row r="428" spans="5:10" x14ac:dyDescent="0.2">
      <c r="E428" s="64"/>
      <c r="F428" s="64"/>
      <c r="G428" s="841"/>
      <c r="H428" s="899"/>
      <c r="I428" s="838"/>
      <c r="J428" s="838"/>
    </row>
    <row r="429" spans="5:10" x14ac:dyDescent="0.2">
      <c r="E429" s="64"/>
      <c r="F429" s="64"/>
      <c r="G429" s="841"/>
      <c r="H429" s="899"/>
      <c r="I429" s="838"/>
      <c r="J429" s="838"/>
    </row>
    <row r="430" spans="5:10" x14ac:dyDescent="0.2">
      <c r="E430" s="64"/>
      <c r="F430" s="64"/>
      <c r="G430" s="841"/>
      <c r="H430" s="899"/>
      <c r="I430" s="838"/>
      <c r="J430" s="838"/>
    </row>
    <row r="431" spans="5:10" x14ac:dyDescent="0.2">
      <c r="E431" s="64"/>
      <c r="F431" s="64"/>
      <c r="G431" s="841"/>
      <c r="H431" s="899"/>
      <c r="I431" s="838"/>
      <c r="J431" s="838"/>
    </row>
    <row r="432" spans="5:10" x14ac:dyDescent="0.2">
      <c r="E432" s="64"/>
      <c r="F432" s="64"/>
      <c r="G432" s="841"/>
      <c r="H432" s="899"/>
      <c r="I432" s="838"/>
      <c r="J432" s="838"/>
    </row>
    <row r="433" spans="5:10" x14ac:dyDescent="0.2">
      <c r="E433" s="64"/>
      <c r="F433" s="64"/>
      <c r="G433" s="841"/>
      <c r="H433" s="899"/>
      <c r="I433" s="838"/>
      <c r="J433" s="838"/>
    </row>
    <row r="434" spans="5:10" x14ac:dyDescent="0.2">
      <c r="E434" s="64"/>
      <c r="F434" s="64"/>
      <c r="G434" s="841"/>
      <c r="H434" s="899"/>
      <c r="I434" s="838"/>
      <c r="J434" s="838"/>
    </row>
    <row r="435" spans="5:10" x14ac:dyDescent="0.2">
      <c r="E435" s="64"/>
      <c r="F435" s="64"/>
      <c r="G435" s="841"/>
      <c r="H435" s="899"/>
      <c r="I435" s="838"/>
      <c r="J435" s="838"/>
    </row>
    <row r="436" spans="5:10" x14ac:dyDescent="0.2">
      <c r="E436" s="64"/>
      <c r="F436" s="64"/>
      <c r="G436" s="841"/>
      <c r="H436" s="899"/>
      <c r="I436" s="838"/>
      <c r="J436" s="838"/>
    </row>
    <row r="437" spans="5:10" x14ac:dyDescent="0.2">
      <c r="E437" s="64"/>
      <c r="F437" s="64"/>
      <c r="G437" s="841"/>
      <c r="H437" s="899"/>
      <c r="I437" s="838"/>
      <c r="J437" s="838"/>
    </row>
    <row r="438" spans="5:10" x14ac:dyDescent="0.2">
      <c r="E438" s="64"/>
      <c r="F438" s="64"/>
      <c r="G438" s="841"/>
      <c r="H438" s="899"/>
      <c r="I438" s="838"/>
      <c r="J438" s="838"/>
    </row>
    <row r="439" spans="5:10" x14ac:dyDescent="0.2">
      <c r="E439" s="64"/>
      <c r="F439" s="64"/>
      <c r="G439" s="841"/>
      <c r="H439" s="899"/>
      <c r="I439" s="838"/>
      <c r="J439" s="838"/>
    </row>
    <row r="440" spans="5:10" x14ac:dyDescent="0.2">
      <c r="E440" s="64"/>
      <c r="F440" s="64"/>
      <c r="G440" s="841"/>
      <c r="H440" s="899"/>
      <c r="I440" s="838"/>
      <c r="J440" s="838"/>
    </row>
    <row r="441" spans="5:10" x14ac:dyDescent="0.2">
      <c r="E441" s="64"/>
      <c r="F441" s="64"/>
      <c r="G441" s="841"/>
      <c r="H441" s="899"/>
      <c r="I441" s="838"/>
      <c r="J441" s="838"/>
    </row>
    <row r="442" spans="5:10" x14ac:dyDescent="0.2">
      <c r="E442" s="64"/>
      <c r="F442" s="64"/>
      <c r="G442" s="841"/>
      <c r="H442" s="899"/>
      <c r="I442" s="838"/>
      <c r="J442" s="838"/>
    </row>
    <row r="443" spans="5:10" x14ac:dyDescent="0.2">
      <c r="E443" s="64"/>
      <c r="F443" s="64"/>
      <c r="G443" s="841"/>
      <c r="H443" s="899"/>
      <c r="I443" s="838"/>
      <c r="J443" s="838"/>
    </row>
    <row r="444" spans="5:10" x14ac:dyDescent="0.2">
      <c r="E444" s="64"/>
      <c r="F444" s="64"/>
      <c r="G444" s="841"/>
      <c r="H444" s="899"/>
      <c r="I444" s="838"/>
      <c r="J444" s="838"/>
    </row>
    <row r="445" spans="5:10" x14ac:dyDescent="0.2">
      <c r="E445" s="64"/>
      <c r="F445" s="64"/>
      <c r="G445" s="841"/>
      <c r="H445" s="899"/>
      <c r="I445" s="838"/>
      <c r="J445" s="838"/>
    </row>
    <row r="446" spans="5:10" x14ac:dyDescent="0.2">
      <c r="E446" s="64"/>
      <c r="F446" s="64"/>
      <c r="G446" s="841"/>
      <c r="H446" s="899"/>
      <c r="I446" s="838"/>
      <c r="J446" s="838"/>
    </row>
    <row r="447" spans="5:10" x14ac:dyDescent="0.2">
      <c r="E447" s="64"/>
      <c r="F447" s="64"/>
      <c r="G447" s="841"/>
      <c r="H447" s="899"/>
      <c r="I447" s="838"/>
      <c r="J447" s="838"/>
    </row>
    <row r="448" spans="5:10" x14ac:dyDescent="0.2">
      <c r="E448" s="64"/>
      <c r="F448" s="64"/>
      <c r="G448" s="841"/>
      <c r="H448" s="899"/>
      <c r="I448" s="838"/>
      <c r="J448" s="838"/>
    </row>
    <row r="449" spans="5:10" x14ac:dyDescent="0.2">
      <c r="E449" s="64"/>
      <c r="F449" s="64"/>
      <c r="G449" s="841"/>
      <c r="H449" s="899"/>
      <c r="I449" s="838"/>
      <c r="J449" s="838"/>
    </row>
    <row r="450" spans="5:10" x14ac:dyDescent="0.2">
      <c r="E450" s="64"/>
      <c r="F450" s="64"/>
      <c r="G450" s="841"/>
      <c r="H450" s="899"/>
      <c r="I450" s="838"/>
      <c r="J450" s="838"/>
    </row>
    <row r="451" spans="5:10" x14ac:dyDescent="0.2">
      <c r="E451" s="64"/>
      <c r="F451" s="64"/>
      <c r="G451" s="841"/>
      <c r="H451" s="899"/>
      <c r="I451" s="838"/>
      <c r="J451" s="838"/>
    </row>
    <row r="452" spans="5:10" x14ac:dyDescent="0.2">
      <c r="E452" s="64"/>
      <c r="F452" s="64"/>
      <c r="G452" s="841"/>
      <c r="H452" s="899"/>
      <c r="I452" s="838"/>
      <c r="J452" s="838"/>
    </row>
    <row r="453" spans="5:10" x14ac:dyDescent="0.2">
      <c r="E453" s="64"/>
      <c r="F453" s="64"/>
      <c r="G453" s="841"/>
      <c r="H453" s="899"/>
      <c r="I453" s="838"/>
      <c r="J453" s="838"/>
    </row>
    <row r="454" spans="5:10" x14ac:dyDescent="0.2">
      <c r="E454" s="64"/>
      <c r="F454" s="64"/>
      <c r="G454" s="841"/>
      <c r="H454" s="899"/>
      <c r="I454" s="838"/>
      <c r="J454" s="838"/>
    </row>
    <row r="455" spans="5:10" x14ac:dyDescent="0.2">
      <c r="E455" s="64"/>
      <c r="F455" s="64"/>
      <c r="G455" s="841"/>
      <c r="H455" s="899"/>
      <c r="I455" s="838"/>
      <c r="J455" s="838"/>
    </row>
    <row r="456" spans="5:10" x14ac:dyDescent="0.2">
      <c r="E456" s="64"/>
      <c r="F456" s="64"/>
      <c r="G456" s="841"/>
      <c r="H456" s="899"/>
      <c r="I456" s="838"/>
      <c r="J456" s="838"/>
    </row>
    <row r="457" spans="5:10" x14ac:dyDescent="0.2">
      <c r="E457" s="64"/>
      <c r="F457" s="64"/>
      <c r="G457" s="841"/>
      <c r="H457" s="899"/>
      <c r="I457" s="838"/>
      <c r="J457" s="838"/>
    </row>
    <row r="458" spans="5:10" x14ac:dyDescent="0.2">
      <c r="E458" s="64"/>
      <c r="F458" s="64"/>
      <c r="G458" s="841"/>
      <c r="H458" s="899"/>
      <c r="I458" s="838"/>
      <c r="J458" s="838"/>
    </row>
    <row r="459" spans="5:10" x14ac:dyDescent="0.2">
      <c r="E459" s="64"/>
      <c r="F459" s="64"/>
      <c r="G459" s="841"/>
      <c r="H459" s="899"/>
      <c r="I459" s="838"/>
      <c r="J459" s="838"/>
    </row>
    <row r="460" spans="5:10" x14ac:dyDescent="0.2">
      <c r="E460" s="64"/>
      <c r="F460" s="64"/>
      <c r="G460" s="841"/>
      <c r="H460" s="899"/>
      <c r="I460" s="838"/>
      <c r="J460" s="838"/>
    </row>
    <row r="461" spans="5:10" x14ac:dyDescent="0.2">
      <c r="E461" s="64"/>
      <c r="F461" s="64"/>
      <c r="G461" s="841"/>
      <c r="H461" s="899"/>
      <c r="I461" s="838"/>
      <c r="J461" s="838"/>
    </row>
    <row r="462" spans="5:10" x14ac:dyDescent="0.2">
      <c r="E462" s="64"/>
      <c r="F462" s="64"/>
      <c r="G462" s="841"/>
      <c r="H462" s="899"/>
      <c r="I462" s="838"/>
      <c r="J462" s="838"/>
    </row>
    <row r="463" spans="5:10" x14ac:dyDescent="0.2">
      <c r="E463" s="64"/>
      <c r="F463" s="64"/>
      <c r="G463" s="841"/>
      <c r="H463" s="899"/>
      <c r="I463" s="838"/>
      <c r="J463" s="838"/>
    </row>
    <row r="464" spans="5:10" x14ac:dyDescent="0.2">
      <c r="E464" s="64"/>
      <c r="F464" s="64"/>
      <c r="G464" s="841"/>
      <c r="H464" s="899"/>
      <c r="I464" s="838"/>
      <c r="J464" s="838"/>
    </row>
    <row r="465" spans="5:10" x14ac:dyDescent="0.2">
      <c r="E465" s="64"/>
      <c r="F465" s="64"/>
      <c r="G465" s="841"/>
      <c r="H465" s="899"/>
      <c r="I465" s="838"/>
      <c r="J465" s="838"/>
    </row>
    <row r="466" spans="5:10" x14ac:dyDescent="0.2">
      <c r="E466" s="64"/>
      <c r="F466" s="64"/>
      <c r="G466" s="841"/>
      <c r="H466" s="899"/>
      <c r="I466" s="838"/>
      <c r="J466" s="838"/>
    </row>
    <row r="467" spans="5:10" x14ac:dyDescent="0.2">
      <c r="E467" s="64"/>
      <c r="F467" s="64"/>
      <c r="G467" s="841"/>
      <c r="H467" s="899"/>
      <c r="I467" s="838"/>
      <c r="J467" s="838"/>
    </row>
    <row r="468" spans="5:10" x14ac:dyDescent="0.2">
      <c r="E468" s="64"/>
      <c r="F468" s="64"/>
      <c r="G468" s="841"/>
      <c r="H468" s="899"/>
      <c r="I468" s="838"/>
      <c r="J468" s="838"/>
    </row>
    <row r="469" spans="5:10" x14ac:dyDescent="0.2">
      <c r="E469" s="64"/>
      <c r="F469" s="64"/>
      <c r="G469" s="841"/>
      <c r="H469" s="899"/>
      <c r="I469" s="838"/>
      <c r="J469" s="838"/>
    </row>
    <row r="470" spans="5:10" x14ac:dyDescent="0.2">
      <c r="E470" s="64"/>
      <c r="F470" s="64"/>
      <c r="G470" s="841"/>
      <c r="H470" s="899"/>
      <c r="I470" s="838"/>
      <c r="J470" s="838"/>
    </row>
    <row r="471" spans="5:10" x14ac:dyDescent="0.2">
      <c r="E471" s="64"/>
      <c r="F471" s="64"/>
      <c r="G471" s="841"/>
      <c r="H471" s="899"/>
      <c r="I471" s="838"/>
      <c r="J471" s="838"/>
    </row>
    <row r="472" spans="5:10" x14ac:dyDescent="0.2">
      <c r="E472" s="64"/>
      <c r="F472" s="64"/>
      <c r="G472" s="841"/>
      <c r="H472" s="899"/>
      <c r="I472" s="838"/>
      <c r="J472" s="838"/>
    </row>
    <row r="473" spans="5:10" x14ac:dyDescent="0.2">
      <c r="E473" s="64"/>
      <c r="F473" s="64"/>
      <c r="G473" s="841"/>
      <c r="H473" s="899"/>
      <c r="I473" s="838"/>
      <c r="J473" s="838"/>
    </row>
    <row r="474" spans="5:10" x14ac:dyDescent="0.2">
      <c r="E474" s="64"/>
      <c r="F474" s="64"/>
      <c r="G474" s="841"/>
      <c r="H474" s="899"/>
      <c r="I474" s="838"/>
      <c r="J474" s="838"/>
    </row>
    <row r="475" spans="5:10" x14ac:dyDescent="0.2">
      <c r="E475" s="64"/>
      <c r="F475" s="64"/>
      <c r="G475" s="841"/>
      <c r="H475" s="899"/>
      <c r="I475" s="838"/>
      <c r="J475" s="838"/>
    </row>
    <row r="476" spans="5:10" x14ac:dyDescent="0.2">
      <c r="E476" s="64"/>
      <c r="F476" s="64"/>
      <c r="G476" s="841"/>
      <c r="H476" s="899"/>
      <c r="I476" s="838"/>
      <c r="J476" s="838"/>
    </row>
    <row r="477" spans="5:10" x14ac:dyDescent="0.2">
      <c r="E477" s="64"/>
      <c r="F477" s="64"/>
      <c r="G477" s="841"/>
      <c r="H477" s="899"/>
      <c r="I477" s="838"/>
      <c r="J477" s="838"/>
    </row>
    <row r="478" spans="5:10" x14ac:dyDescent="0.2">
      <c r="E478" s="64"/>
      <c r="F478" s="64"/>
      <c r="G478" s="841"/>
      <c r="H478" s="899"/>
      <c r="I478" s="838"/>
      <c r="J478" s="838"/>
    </row>
    <row r="479" spans="5:10" x14ac:dyDescent="0.2">
      <c r="E479" s="64"/>
      <c r="F479" s="64"/>
      <c r="G479" s="841"/>
      <c r="H479" s="899"/>
      <c r="I479" s="838"/>
      <c r="J479" s="838"/>
    </row>
    <row r="480" spans="5:10" x14ac:dyDescent="0.2">
      <c r="E480" s="64"/>
      <c r="F480" s="64"/>
      <c r="G480" s="841"/>
      <c r="H480" s="899"/>
      <c r="I480" s="838"/>
      <c r="J480" s="838"/>
    </row>
    <row r="481" spans="5:10" x14ac:dyDescent="0.2">
      <c r="E481" s="64"/>
      <c r="F481" s="64"/>
      <c r="G481" s="841"/>
      <c r="H481" s="899"/>
      <c r="I481" s="838"/>
      <c r="J481" s="838"/>
    </row>
    <row r="482" spans="5:10" x14ac:dyDescent="0.2">
      <c r="E482" s="64"/>
      <c r="F482" s="64"/>
      <c r="G482" s="841"/>
      <c r="H482" s="899"/>
      <c r="I482" s="838"/>
      <c r="J482" s="838"/>
    </row>
    <row r="483" spans="5:10" x14ac:dyDescent="0.2">
      <c r="E483" s="64"/>
      <c r="F483" s="64"/>
      <c r="G483" s="841"/>
      <c r="H483" s="899"/>
      <c r="I483" s="838"/>
      <c r="J483" s="838"/>
    </row>
    <row r="484" spans="5:10" x14ac:dyDescent="0.2">
      <c r="E484" s="64"/>
      <c r="F484" s="64"/>
      <c r="G484" s="841"/>
      <c r="H484" s="899"/>
      <c r="I484" s="838"/>
      <c r="J484" s="838"/>
    </row>
    <row r="485" spans="5:10" x14ac:dyDescent="0.2">
      <c r="E485" s="64"/>
      <c r="F485" s="64"/>
      <c r="G485" s="841"/>
      <c r="H485" s="899"/>
      <c r="I485" s="838"/>
      <c r="J485" s="838"/>
    </row>
    <row r="486" spans="5:10" x14ac:dyDescent="0.2">
      <c r="E486" s="64"/>
      <c r="F486" s="64"/>
      <c r="G486" s="841"/>
      <c r="H486" s="899"/>
      <c r="I486" s="838"/>
      <c r="J486" s="838"/>
    </row>
    <row r="487" spans="5:10" x14ac:dyDescent="0.2">
      <c r="E487" s="64"/>
      <c r="F487" s="64"/>
      <c r="G487" s="841"/>
      <c r="H487" s="899"/>
      <c r="I487" s="838"/>
      <c r="J487" s="838"/>
    </row>
    <row r="488" spans="5:10" x14ac:dyDescent="0.2">
      <c r="E488" s="64"/>
      <c r="F488" s="64"/>
      <c r="G488" s="841"/>
      <c r="H488" s="899"/>
      <c r="I488" s="838"/>
      <c r="J488" s="838"/>
    </row>
    <row r="489" spans="5:10" x14ac:dyDescent="0.2">
      <c r="E489" s="64"/>
      <c r="F489" s="64"/>
      <c r="G489" s="841"/>
      <c r="H489" s="899"/>
      <c r="I489" s="838"/>
      <c r="J489" s="838"/>
    </row>
    <row r="490" spans="5:10" x14ac:dyDescent="0.2">
      <c r="E490" s="64"/>
      <c r="F490" s="64"/>
      <c r="G490" s="841"/>
      <c r="H490" s="899"/>
      <c r="I490" s="838"/>
      <c r="J490" s="838"/>
    </row>
    <row r="491" spans="5:10" x14ac:dyDescent="0.2">
      <c r="E491" s="64"/>
      <c r="F491" s="64"/>
      <c r="G491" s="841"/>
      <c r="H491" s="899"/>
      <c r="I491" s="838"/>
      <c r="J491" s="838"/>
    </row>
    <row r="492" spans="5:10" x14ac:dyDescent="0.2">
      <c r="E492" s="64"/>
      <c r="F492" s="64"/>
      <c r="G492" s="841"/>
      <c r="H492" s="899"/>
      <c r="I492" s="838"/>
      <c r="J492" s="838"/>
    </row>
    <row r="493" spans="5:10" x14ac:dyDescent="0.2">
      <c r="E493" s="64"/>
      <c r="F493" s="64"/>
      <c r="G493" s="841"/>
      <c r="H493" s="899"/>
      <c r="I493" s="838"/>
      <c r="J493" s="838"/>
    </row>
    <row r="494" spans="5:10" x14ac:dyDescent="0.2">
      <c r="E494" s="64"/>
      <c r="F494" s="64"/>
      <c r="G494" s="841"/>
      <c r="H494" s="899"/>
      <c r="I494" s="838"/>
      <c r="J494" s="838"/>
    </row>
    <row r="495" spans="5:10" x14ac:dyDescent="0.2">
      <c r="E495" s="64"/>
      <c r="F495" s="64"/>
      <c r="G495" s="841"/>
      <c r="H495" s="899"/>
      <c r="I495" s="838"/>
      <c r="J495" s="838"/>
    </row>
    <row r="496" spans="5:10" x14ac:dyDescent="0.2">
      <c r="E496" s="64"/>
      <c r="F496" s="64"/>
      <c r="G496" s="841"/>
      <c r="H496" s="899"/>
      <c r="I496" s="838"/>
      <c r="J496" s="838"/>
    </row>
    <row r="497" spans="5:10" x14ac:dyDescent="0.2">
      <c r="E497" s="64"/>
      <c r="F497" s="64"/>
      <c r="G497" s="841"/>
      <c r="H497" s="899"/>
      <c r="I497" s="838"/>
      <c r="J497" s="838"/>
    </row>
    <row r="498" spans="5:10" x14ac:dyDescent="0.2">
      <c r="E498" s="64"/>
      <c r="F498" s="64"/>
      <c r="G498" s="841"/>
      <c r="H498" s="899"/>
      <c r="I498" s="838"/>
      <c r="J498" s="838"/>
    </row>
    <row r="499" spans="5:10" x14ac:dyDescent="0.2">
      <c r="E499" s="64"/>
      <c r="F499" s="64"/>
      <c r="G499" s="841"/>
      <c r="H499" s="899"/>
      <c r="I499" s="838"/>
      <c r="J499" s="838"/>
    </row>
    <row r="500" spans="5:10" x14ac:dyDescent="0.2">
      <c r="E500" s="64"/>
      <c r="F500" s="64"/>
      <c r="G500" s="841"/>
      <c r="H500" s="899"/>
      <c r="I500" s="838"/>
      <c r="J500" s="838"/>
    </row>
    <row r="501" spans="5:10" x14ac:dyDescent="0.2">
      <c r="E501" s="64"/>
      <c r="F501" s="64"/>
      <c r="G501" s="841"/>
      <c r="H501" s="899"/>
      <c r="I501" s="838"/>
      <c r="J501" s="838"/>
    </row>
    <row r="502" spans="5:10" x14ac:dyDescent="0.2">
      <c r="E502" s="64"/>
      <c r="F502" s="64"/>
      <c r="G502" s="841"/>
      <c r="H502" s="899"/>
      <c r="I502" s="838"/>
      <c r="J502" s="838"/>
    </row>
    <row r="503" spans="5:10" x14ac:dyDescent="0.2">
      <c r="E503" s="64"/>
      <c r="F503" s="64"/>
      <c r="G503" s="841"/>
      <c r="H503" s="899"/>
      <c r="I503" s="838"/>
      <c r="J503" s="838"/>
    </row>
    <row r="504" spans="5:10" x14ac:dyDescent="0.2">
      <c r="E504" s="64"/>
      <c r="F504" s="64"/>
      <c r="G504" s="841"/>
      <c r="H504" s="899"/>
      <c r="I504" s="838"/>
      <c r="J504" s="838"/>
    </row>
    <row r="505" spans="5:10" x14ac:dyDescent="0.2">
      <c r="E505" s="64"/>
      <c r="F505" s="64"/>
      <c r="G505" s="841"/>
      <c r="H505" s="899"/>
      <c r="I505" s="838"/>
      <c r="J505" s="838"/>
    </row>
    <row r="506" spans="5:10" x14ac:dyDescent="0.2">
      <c r="E506" s="64"/>
      <c r="F506" s="64"/>
      <c r="G506" s="841"/>
      <c r="H506" s="899"/>
      <c r="I506" s="838"/>
      <c r="J506" s="838"/>
    </row>
    <row r="507" spans="5:10" x14ac:dyDescent="0.2">
      <c r="E507" s="64"/>
      <c r="F507" s="64"/>
      <c r="G507" s="841"/>
      <c r="H507" s="899"/>
      <c r="I507" s="838"/>
      <c r="J507" s="838"/>
    </row>
    <row r="508" spans="5:10" x14ac:dyDescent="0.2">
      <c r="E508" s="64"/>
      <c r="F508" s="64"/>
      <c r="G508" s="841"/>
      <c r="H508" s="899"/>
      <c r="I508" s="838"/>
      <c r="J508" s="838"/>
    </row>
    <row r="509" spans="5:10" x14ac:dyDescent="0.2">
      <c r="E509" s="64"/>
      <c r="F509" s="64"/>
      <c r="G509" s="841"/>
      <c r="H509" s="899"/>
      <c r="I509" s="838"/>
      <c r="J509" s="838"/>
    </row>
    <row r="510" spans="5:10" x14ac:dyDescent="0.2">
      <c r="E510" s="64"/>
      <c r="F510" s="64"/>
      <c r="G510" s="841"/>
      <c r="H510" s="899"/>
      <c r="I510" s="838"/>
      <c r="J510" s="838"/>
    </row>
    <row r="511" spans="5:10" x14ac:dyDescent="0.2">
      <c r="E511" s="64"/>
      <c r="F511" s="64"/>
      <c r="G511" s="841"/>
      <c r="H511" s="899"/>
      <c r="I511" s="838"/>
      <c r="J511" s="838"/>
    </row>
    <row r="512" spans="5:10" x14ac:dyDescent="0.2">
      <c r="E512" s="64"/>
      <c r="F512" s="64"/>
      <c r="G512" s="841"/>
      <c r="H512" s="899"/>
      <c r="I512" s="838"/>
      <c r="J512" s="838"/>
    </row>
    <row r="513" spans="5:10" x14ac:dyDescent="0.2">
      <c r="E513" s="64"/>
      <c r="F513" s="64"/>
      <c r="G513" s="841"/>
      <c r="H513" s="899"/>
      <c r="I513" s="838"/>
      <c r="J513" s="838"/>
    </row>
    <row r="514" spans="5:10" x14ac:dyDescent="0.2">
      <c r="E514" s="64"/>
      <c r="F514" s="64"/>
      <c r="G514" s="841"/>
      <c r="H514" s="899"/>
      <c r="I514" s="838"/>
      <c r="J514" s="838"/>
    </row>
    <row r="515" spans="5:10" x14ac:dyDescent="0.2">
      <c r="E515" s="64"/>
      <c r="F515" s="64"/>
      <c r="G515" s="841"/>
      <c r="H515" s="899"/>
      <c r="I515" s="838"/>
      <c r="J515" s="838"/>
    </row>
    <row r="516" spans="5:10" x14ac:dyDescent="0.2">
      <c r="E516" s="64"/>
      <c r="F516" s="64"/>
      <c r="G516" s="841"/>
      <c r="H516" s="899"/>
      <c r="I516" s="838"/>
      <c r="J516" s="838"/>
    </row>
    <row r="517" spans="5:10" x14ac:dyDescent="0.2">
      <c r="E517" s="64"/>
      <c r="F517" s="64"/>
      <c r="G517" s="841"/>
      <c r="H517" s="899"/>
      <c r="I517" s="838"/>
      <c r="J517" s="838"/>
    </row>
    <row r="518" spans="5:10" x14ac:dyDescent="0.2">
      <c r="E518" s="64"/>
      <c r="F518" s="64"/>
      <c r="G518" s="841"/>
      <c r="H518" s="899"/>
      <c r="I518" s="838"/>
      <c r="J518" s="838"/>
    </row>
    <row r="519" spans="5:10" x14ac:dyDescent="0.2">
      <c r="E519" s="64"/>
      <c r="F519" s="64"/>
      <c r="G519" s="841"/>
      <c r="H519" s="899"/>
      <c r="I519" s="838"/>
      <c r="J519" s="838"/>
    </row>
    <row r="520" spans="5:10" x14ac:dyDescent="0.2">
      <c r="E520" s="64"/>
      <c r="F520" s="64"/>
      <c r="G520" s="841"/>
      <c r="H520" s="899"/>
      <c r="I520" s="838"/>
      <c r="J520" s="838"/>
    </row>
    <row r="521" spans="5:10" x14ac:dyDescent="0.2">
      <c r="E521" s="64"/>
      <c r="F521" s="64"/>
      <c r="G521" s="841"/>
      <c r="H521" s="899"/>
      <c r="I521" s="838"/>
      <c r="J521" s="838"/>
    </row>
    <row r="522" spans="5:10" x14ac:dyDescent="0.2">
      <c r="E522" s="64"/>
      <c r="F522" s="64"/>
      <c r="G522" s="841"/>
      <c r="H522" s="899"/>
      <c r="I522" s="838"/>
      <c r="J522" s="838"/>
    </row>
    <row r="523" spans="5:10" x14ac:dyDescent="0.2">
      <c r="E523" s="64"/>
      <c r="F523" s="64"/>
      <c r="G523" s="841"/>
      <c r="H523" s="899"/>
      <c r="I523" s="838"/>
      <c r="J523" s="838"/>
    </row>
    <row r="524" spans="5:10" x14ac:dyDescent="0.2">
      <c r="E524" s="64"/>
      <c r="F524" s="64"/>
      <c r="G524" s="841"/>
      <c r="H524" s="899"/>
      <c r="I524" s="838"/>
      <c r="J524" s="838"/>
    </row>
    <row r="525" spans="5:10" x14ac:dyDescent="0.2">
      <c r="E525" s="64"/>
      <c r="F525" s="64"/>
      <c r="G525" s="841"/>
      <c r="H525" s="899"/>
      <c r="I525" s="838"/>
      <c r="J525" s="838"/>
    </row>
    <row r="526" spans="5:10" x14ac:dyDescent="0.2">
      <c r="E526" s="64"/>
      <c r="F526" s="64"/>
      <c r="G526" s="841"/>
      <c r="H526" s="899"/>
      <c r="I526" s="838"/>
      <c r="J526" s="838"/>
    </row>
    <row r="527" spans="5:10" x14ac:dyDescent="0.2">
      <c r="E527" s="64"/>
      <c r="F527" s="64"/>
      <c r="G527" s="841"/>
      <c r="H527" s="899"/>
      <c r="I527" s="838"/>
      <c r="J527" s="838"/>
    </row>
    <row r="528" spans="5:10" x14ac:dyDescent="0.2">
      <c r="E528" s="64"/>
      <c r="F528" s="64"/>
      <c r="G528" s="841"/>
      <c r="H528" s="899"/>
      <c r="I528" s="838"/>
      <c r="J528" s="838"/>
    </row>
    <row r="529" spans="5:10" x14ac:dyDescent="0.2">
      <c r="E529" s="64"/>
      <c r="F529" s="64"/>
      <c r="G529" s="841"/>
      <c r="H529" s="899"/>
      <c r="I529" s="838"/>
      <c r="J529" s="838"/>
    </row>
    <row r="530" spans="5:10" x14ac:dyDescent="0.2">
      <c r="E530" s="64"/>
      <c r="F530" s="64"/>
      <c r="G530" s="841"/>
      <c r="H530" s="899"/>
      <c r="I530" s="838"/>
      <c r="J530" s="838"/>
    </row>
    <row r="531" spans="5:10" x14ac:dyDescent="0.2">
      <c r="E531" s="64"/>
      <c r="F531" s="64"/>
      <c r="G531" s="841"/>
      <c r="H531" s="899"/>
      <c r="I531" s="838"/>
      <c r="J531" s="838"/>
    </row>
    <row r="532" spans="5:10" x14ac:dyDescent="0.2">
      <c r="E532" s="64"/>
      <c r="F532" s="64"/>
      <c r="G532" s="841"/>
      <c r="H532" s="899"/>
      <c r="I532" s="838"/>
      <c r="J532" s="838"/>
    </row>
    <row r="533" spans="5:10" x14ac:dyDescent="0.2">
      <c r="E533" s="64"/>
      <c r="F533" s="64"/>
      <c r="G533" s="841"/>
      <c r="H533" s="899"/>
      <c r="I533" s="838"/>
      <c r="J533" s="838"/>
    </row>
    <row r="534" spans="5:10" x14ac:dyDescent="0.2">
      <c r="E534" s="64"/>
      <c r="F534" s="64"/>
      <c r="G534" s="841"/>
      <c r="H534" s="899"/>
      <c r="I534" s="838"/>
      <c r="J534" s="838"/>
    </row>
    <row r="535" spans="5:10" x14ac:dyDescent="0.2">
      <c r="E535" s="64"/>
      <c r="F535" s="64"/>
      <c r="G535" s="841"/>
      <c r="H535" s="899"/>
      <c r="I535" s="838"/>
      <c r="J535" s="838"/>
    </row>
    <row r="536" spans="5:10" x14ac:dyDescent="0.2">
      <c r="E536" s="64"/>
      <c r="F536" s="64"/>
      <c r="G536" s="841"/>
      <c r="H536" s="899"/>
      <c r="I536" s="838"/>
      <c r="J536" s="838"/>
    </row>
    <row r="537" spans="5:10" x14ac:dyDescent="0.2">
      <c r="E537" s="64"/>
      <c r="F537" s="64"/>
      <c r="G537" s="841"/>
      <c r="H537" s="899"/>
      <c r="I537" s="838"/>
      <c r="J537" s="838"/>
    </row>
    <row r="538" spans="5:10" x14ac:dyDescent="0.2">
      <c r="E538" s="64"/>
      <c r="F538" s="64"/>
      <c r="G538" s="841"/>
      <c r="H538" s="899"/>
      <c r="I538" s="838"/>
      <c r="J538" s="838"/>
    </row>
    <row r="539" spans="5:10" x14ac:dyDescent="0.2">
      <c r="E539" s="64"/>
      <c r="F539" s="64"/>
      <c r="G539" s="841"/>
      <c r="H539" s="899"/>
      <c r="I539" s="838"/>
      <c r="J539" s="838"/>
    </row>
    <row r="540" spans="5:10" x14ac:dyDescent="0.2">
      <c r="E540" s="64"/>
      <c r="F540" s="64"/>
      <c r="G540" s="841"/>
      <c r="H540" s="899"/>
      <c r="I540" s="838"/>
      <c r="J540" s="838"/>
    </row>
    <row r="541" spans="5:10" x14ac:dyDescent="0.2">
      <c r="E541" s="64"/>
      <c r="F541" s="64"/>
      <c r="G541" s="841"/>
      <c r="H541" s="899"/>
      <c r="I541" s="838"/>
      <c r="J541" s="838"/>
    </row>
    <row r="542" spans="5:10" x14ac:dyDescent="0.2">
      <c r="E542" s="64"/>
      <c r="F542" s="64"/>
      <c r="G542" s="841"/>
      <c r="H542" s="899"/>
      <c r="I542" s="838"/>
      <c r="J542" s="838"/>
    </row>
    <row r="543" spans="5:10" x14ac:dyDescent="0.2">
      <c r="E543" s="64"/>
      <c r="F543" s="64"/>
      <c r="G543" s="841"/>
      <c r="H543" s="899"/>
      <c r="I543" s="838"/>
      <c r="J543" s="838"/>
    </row>
    <row r="544" spans="5:10" x14ac:dyDescent="0.2">
      <c r="E544" s="64"/>
      <c r="F544" s="64"/>
      <c r="G544" s="841"/>
      <c r="H544" s="899"/>
      <c r="I544" s="838"/>
      <c r="J544" s="838"/>
    </row>
    <row r="545" spans="5:10" x14ac:dyDescent="0.2">
      <c r="E545" s="64"/>
      <c r="F545" s="64"/>
      <c r="G545" s="841"/>
      <c r="H545" s="899"/>
      <c r="I545" s="838"/>
      <c r="J545" s="838"/>
    </row>
    <row r="546" spans="5:10" x14ac:dyDescent="0.2">
      <c r="E546" s="64"/>
      <c r="F546" s="64"/>
      <c r="G546" s="841"/>
      <c r="H546" s="899"/>
      <c r="I546" s="838"/>
      <c r="J546" s="838"/>
    </row>
    <row r="547" spans="5:10" x14ac:dyDescent="0.2">
      <c r="E547" s="64"/>
      <c r="F547" s="64"/>
      <c r="G547" s="841"/>
      <c r="H547" s="899"/>
      <c r="I547" s="838"/>
      <c r="J547" s="838"/>
    </row>
    <row r="548" spans="5:10" x14ac:dyDescent="0.2">
      <c r="E548" s="64"/>
      <c r="F548" s="64"/>
      <c r="G548" s="841"/>
      <c r="H548" s="899"/>
      <c r="I548" s="838"/>
      <c r="J548" s="838"/>
    </row>
    <row r="549" spans="5:10" x14ac:dyDescent="0.2">
      <c r="E549" s="64"/>
      <c r="F549" s="64"/>
      <c r="G549" s="841"/>
      <c r="H549" s="899"/>
      <c r="I549" s="838"/>
      <c r="J549" s="838"/>
    </row>
    <row r="550" spans="5:10" x14ac:dyDescent="0.2">
      <c r="E550" s="64"/>
      <c r="F550" s="64"/>
      <c r="G550" s="841"/>
      <c r="H550" s="899"/>
      <c r="I550" s="838"/>
      <c r="J550" s="838"/>
    </row>
    <row r="551" spans="5:10" x14ac:dyDescent="0.2">
      <c r="E551" s="64"/>
      <c r="F551" s="64"/>
      <c r="G551" s="841"/>
      <c r="H551" s="899"/>
      <c r="I551" s="838"/>
      <c r="J551" s="838"/>
    </row>
    <row r="552" spans="5:10" x14ac:dyDescent="0.2">
      <c r="E552" s="64"/>
      <c r="F552" s="64"/>
      <c r="G552" s="841"/>
      <c r="H552" s="899"/>
      <c r="I552" s="838"/>
      <c r="J552" s="838"/>
    </row>
    <row r="553" spans="5:10" x14ac:dyDescent="0.2">
      <c r="E553" s="64"/>
      <c r="F553" s="64"/>
      <c r="G553" s="841"/>
      <c r="H553" s="899"/>
      <c r="I553" s="838"/>
      <c r="J553" s="838"/>
    </row>
    <row r="554" spans="5:10" x14ac:dyDescent="0.2">
      <c r="E554" s="64"/>
      <c r="F554" s="64"/>
      <c r="G554" s="841"/>
      <c r="H554" s="899"/>
      <c r="I554" s="838"/>
      <c r="J554" s="838"/>
    </row>
    <row r="555" spans="5:10" x14ac:dyDescent="0.2">
      <c r="E555" s="64"/>
      <c r="F555" s="64"/>
      <c r="G555" s="841"/>
      <c r="H555" s="899"/>
      <c r="I555" s="838"/>
      <c r="J555" s="838"/>
    </row>
    <row r="556" spans="5:10" x14ac:dyDescent="0.2">
      <c r="E556" s="64"/>
      <c r="F556" s="64"/>
      <c r="G556" s="841"/>
      <c r="H556" s="899"/>
      <c r="I556" s="838"/>
      <c r="J556" s="838"/>
    </row>
    <row r="557" spans="5:10" x14ac:dyDescent="0.2">
      <c r="E557" s="64"/>
      <c r="F557" s="64"/>
      <c r="G557" s="841"/>
      <c r="H557" s="899"/>
      <c r="I557" s="838"/>
      <c r="J557" s="838"/>
    </row>
    <row r="558" spans="5:10" x14ac:dyDescent="0.2">
      <c r="E558" s="64"/>
      <c r="F558" s="64"/>
      <c r="G558" s="841"/>
      <c r="H558" s="899"/>
      <c r="I558" s="838"/>
      <c r="J558" s="838"/>
    </row>
    <row r="559" spans="5:10" x14ac:dyDescent="0.2">
      <c r="E559" s="64"/>
      <c r="F559" s="64"/>
      <c r="G559" s="841"/>
      <c r="H559" s="899"/>
      <c r="I559" s="838"/>
      <c r="J559" s="838"/>
    </row>
    <row r="560" spans="5:10" x14ac:dyDescent="0.2">
      <c r="E560" s="64"/>
      <c r="F560" s="64"/>
      <c r="G560" s="841"/>
      <c r="H560" s="899"/>
      <c r="I560" s="838"/>
      <c r="J560" s="838"/>
    </row>
    <row r="561" spans="5:10" x14ac:dyDescent="0.2">
      <c r="E561" s="64"/>
      <c r="F561" s="64"/>
      <c r="G561" s="841"/>
      <c r="H561" s="899"/>
      <c r="I561" s="838"/>
      <c r="J561" s="838"/>
    </row>
    <row r="562" spans="5:10" x14ac:dyDescent="0.2">
      <c r="E562" s="64"/>
      <c r="F562" s="64"/>
      <c r="G562" s="841"/>
      <c r="H562" s="899"/>
      <c r="I562" s="838"/>
      <c r="J562" s="838"/>
    </row>
    <row r="563" spans="5:10" x14ac:dyDescent="0.2">
      <c r="E563" s="64"/>
      <c r="F563" s="64"/>
      <c r="G563" s="841"/>
      <c r="H563" s="899"/>
      <c r="I563" s="838"/>
      <c r="J563" s="838"/>
    </row>
    <row r="564" spans="5:10" x14ac:dyDescent="0.2">
      <c r="E564" s="64"/>
      <c r="F564" s="64"/>
      <c r="G564" s="841"/>
      <c r="H564" s="899"/>
      <c r="I564" s="838"/>
      <c r="J564" s="838"/>
    </row>
    <row r="565" spans="5:10" x14ac:dyDescent="0.2">
      <c r="E565" s="64"/>
      <c r="F565" s="64"/>
      <c r="G565" s="841"/>
      <c r="H565" s="899"/>
      <c r="I565" s="838"/>
      <c r="J565" s="838"/>
    </row>
    <row r="566" spans="5:10" x14ac:dyDescent="0.2">
      <c r="E566" s="64"/>
      <c r="F566" s="64"/>
      <c r="G566" s="841"/>
      <c r="H566" s="899"/>
      <c r="I566" s="838"/>
      <c r="J566" s="838"/>
    </row>
    <row r="567" spans="5:10" x14ac:dyDescent="0.2">
      <c r="E567" s="64"/>
      <c r="F567" s="64"/>
      <c r="G567" s="841"/>
      <c r="H567" s="899"/>
      <c r="I567" s="838"/>
      <c r="J567" s="838"/>
    </row>
    <row r="568" spans="5:10" x14ac:dyDescent="0.2">
      <c r="E568" s="64"/>
      <c r="F568" s="64"/>
      <c r="G568" s="841"/>
      <c r="H568" s="899"/>
      <c r="I568" s="838"/>
      <c r="J568" s="838"/>
    </row>
    <row r="569" spans="5:10" x14ac:dyDescent="0.2">
      <c r="E569" s="64"/>
      <c r="F569" s="64"/>
      <c r="G569" s="841"/>
      <c r="H569" s="899"/>
      <c r="I569" s="838"/>
      <c r="J569" s="838"/>
    </row>
    <row r="570" spans="5:10" x14ac:dyDescent="0.2">
      <c r="E570" s="64"/>
      <c r="F570" s="64"/>
      <c r="G570" s="841"/>
      <c r="H570" s="899"/>
      <c r="I570" s="838"/>
      <c r="J570" s="838"/>
    </row>
    <row r="571" spans="5:10" x14ac:dyDescent="0.2">
      <c r="E571" s="64"/>
      <c r="F571" s="64"/>
      <c r="G571" s="841"/>
      <c r="H571" s="899"/>
      <c r="I571" s="838"/>
      <c r="J571" s="838"/>
    </row>
    <row r="572" spans="5:10" x14ac:dyDescent="0.2">
      <c r="E572" s="64"/>
      <c r="F572" s="64"/>
      <c r="G572" s="841"/>
      <c r="H572" s="899"/>
      <c r="I572" s="838"/>
      <c r="J572" s="838"/>
    </row>
    <row r="573" spans="5:10" x14ac:dyDescent="0.2">
      <c r="E573" s="64"/>
      <c r="F573" s="64"/>
      <c r="G573" s="841"/>
      <c r="H573" s="899"/>
      <c r="I573" s="838"/>
      <c r="J573" s="838"/>
    </row>
    <row r="574" spans="5:10" x14ac:dyDescent="0.2">
      <c r="E574" s="64"/>
      <c r="F574" s="64"/>
      <c r="G574" s="841"/>
      <c r="H574" s="899"/>
      <c r="I574" s="838"/>
      <c r="J574" s="838"/>
    </row>
    <row r="575" spans="5:10" x14ac:dyDescent="0.2">
      <c r="E575" s="64"/>
      <c r="F575" s="64"/>
      <c r="G575" s="841"/>
      <c r="H575" s="899"/>
      <c r="I575" s="838"/>
      <c r="J575" s="838"/>
    </row>
    <row r="576" spans="5:10" x14ac:dyDescent="0.2">
      <c r="E576" s="64"/>
      <c r="F576" s="64"/>
      <c r="G576" s="841"/>
      <c r="H576" s="899"/>
      <c r="I576" s="838"/>
      <c r="J576" s="838"/>
    </row>
    <row r="577" spans="5:10" x14ac:dyDescent="0.2">
      <c r="E577" s="64"/>
      <c r="F577" s="64"/>
      <c r="G577" s="841"/>
      <c r="H577" s="899"/>
      <c r="I577" s="838"/>
      <c r="J577" s="838"/>
    </row>
    <row r="578" spans="5:10" x14ac:dyDescent="0.2">
      <c r="E578" s="64"/>
      <c r="F578" s="64"/>
      <c r="G578" s="841"/>
      <c r="H578" s="899"/>
      <c r="I578" s="838"/>
      <c r="J578" s="838"/>
    </row>
    <row r="579" spans="5:10" x14ac:dyDescent="0.2">
      <c r="E579" s="64"/>
      <c r="F579" s="64"/>
      <c r="G579" s="841"/>
      <c r="H579" s="899"/>
      <c r="I579" s="838"/>
      <c r="J579" s="838"/>
    </row>
    <row r="580" spans="5:10" x14ac:dyDescent="0.2">
      <c r="E580" s="64"/>
      <c r="F580" s="64"/>
      <c r="G580" s="841"/>
      <c r="H580" s="899"/>
      <c r="I580" s="838"/>
      <c r="J580" s="838"/>
    </row>
    <row r="581" spans="5:10" x14ac:dyDescent="0.2">
      <c r="E581" s="64"/>
      <c r="F581" s="64"/>
      <c r="G581" s="841"/>
      <c r="H581" s="899"/>
      <c r="I581" s="838"/>
      <c r="J581" s="838"/>
    </row>
    <row r="582" spans="5:10" x14ac:dyDescent="0.2">
      <c r="E582" s="64"/>
      <c r="F582" s="64"/>
      <c r="G582" s="841"/>
      <c r="H582" s="899"/>
      <c r="I582" s="838"/>
      <c r="J582" s="838"/>
    </row>
    <row r="583" spans="5:10" x14ac:dyDescent="0.2">
      <c r="E583" s="64"/>
      <c r="F583" s="64"/>
      <c r="G583" s="841"/>
      <c r="H583" s="899"/>
      <c r="I583" s="838"/>
      <c r="J583" s="838"/>
    </row>
    <row r="584" spans="5:10" x14ac:dyDescent="0.2">
      <c r="E584" s="64"/>
      <c r="F584" s="64"/>
      <c r="G584" s="841"/>
      <c r="H584" s="899"/>
      <c r="I584" s="838"/>
      <c r="J584" s="838"/>
    </row>
    <row r="585" spans="5:10" x14ac:dyDescent="0.2">
      <c r="E585" s="64"/>
      <c r="F585" s="64"/>
      <c r="G585" s="841"/>
      <c r="H585" s="899"/>
      <c r="I585" s="838"/>
      <c r="J585" s="838"/>
    </row>
    <row r="586" spans="5:10" x14ac:dyDescent="0.2">
      <c r="E586" s="64"/>
      <c r="F586" s="64"/>
      <c r="G586" s="841"/>
      <c r="H586" s="899"/>
      <c r="I586" s="838"/>
      <c r="J586" s="838"/>
    </row>
    <row r="587" spans="5:10" x14ac:dyDescent="0.2">
      <c r="E587" s="64"/>
      <c r="F587" s="64"/>
      <c r="G587" s="841"/>
      <c r="H587" s="899"/>
      <c r="I587" s="838"/>
      <c r="J587" s="838"/>
    </row>
    <row r="588" spans="5:10" x14ac:dyDescent="0.2">
      <c r="E588" s="64"/>
      <c r="F588" s="64"/>
      <c r="G588" s="841"/>
      <c r="H588" s="899"/>
      <c r="I588" s="838"/>
      <c r="J588" s="838"/>
    </row>
    <row r="589" spans="5:10" x14ac:dyDescent="0.2">
      <c r="E589" s="64"/>
      <c r="F589" s="64"/>
      <c r="G589" s="841"/>
      <c r="H589" s="899"/>
      <c r="I589" s="838"/>
      <c r="J589" s="838"/>
    </row>
    <row r="590" spans="5:10" x14ac:dyDescent="0.2">
      <c r="E590" s="64"/>
      <c r="F590" s="64"/>
      <c r="G590" s="841"/>
      <c r="H590" s="899"/>
      <c r="I590" s="838"/>
      <c r="J590" s="838"/>
    </row>
    <row r="591" spans="5:10" x14ac:dyDescent="0.2">
      <c r="E591" s="64"/>
      <c r="F591" s="64"/>
      <c r="G591" s="841"/>
      <c r="H591" s="899"/>
      <c r="I591" s="838"/>
      <c r="J591" s="838"/>
    </row>
    <row r="592" spans="5:10" x14ac:dyDescent="0.2">
      <c r="E592" s="64"/>
      <c r="F592" s="64"/>
      <c r="G592" s="841"/>
      <c r="H592" s="899"/>
      <c r="I592" s="838"/>
      <c r="J592" s="838"/>
    </row>
    <row r="593" spans="5:10" x14ac:dyDescent="0.2">
      <c r="E593" s="64"/>
      <c r="F593" s="64"/>
      <c r="G593" s="841"/>
      <c r="H593" s="899"/>
      <c r="I593" s="838"/>
      <c r="J593" s="838"/>
    </row>
    <row r="594" spans="5:10" x14ac:dyDescent="0.2">
      <c r="E594" s="64"/>
      <c r="F594" s="64"/>
      <c r="G594" s="841"/>
      <c r="H594" s="899"/>
      <c r="I594" s="838"/>
      <c r="J594" s="838"/>
    </row>
    <row r="595" spans="5:10" x14ac:dyDescent="0.2">
      <c r="E595" s="64"/>
      <c r="F595" s="64"/>
      <c r="G595" s="841"/>
      <c r="H595" s="899"/>
      <c r="I595" s="838"/>
      <c r="J595" s="838"/>
    </row>
    <row r="596" spans="5:10" x14ac:dyDescent="0.2">
      <c r="E596" s="64"/>
      <c r="F596" s="64"/>
      <c r="G596" s="841"/>
      <c r="H596" s="899"/>
      <c r="I596" s="838"/>
      <c r="J596" s="838"/>
    </row>
    <row r="597" spans="5:10" x14ac:dyDescent="0.2">
      <c r="E597" s="64"/>
      <c r="F597" s="64"/>
      <c r="G597" s="841"/>
      <c r="H597" s="899"/>
      <c r="I597" s="838"/>
      <c r="J597" s="838"/>
    </row>
    <row r="598" spans="5:10" x14ac:dyDescent="0.2">
      <c r="E598" s="64"/>
      <c r="F598" s="64"/>
      <c r="G598" s="841"/>
      <c r="H598" s="899"/>
      <c r="I598" s="838"/>
      <c r="J598" s="838"/>
    </row>
    <row r="599" spans="5:10" x14ac:dyDescent="0.2">
      <c r="E599" s="64"/>
      <c r="F599" s="64"/>
      <c r="G599" s="841"/>
      <c r="H599" s="899"/>
      <c r="I599" s="838"/>
      <c r="J599" s="838"/>
    </row>
    <row r="600" spans="5:10" x14ac:dyDescent="0.2">
      <c r="E600" s="64"/>
      <c r="F600" s="64"/>
      <c r="G600" s="841"/>
      <c r="H600" s="899"/>
      <c r="I600" s="838"/>
      <c r="J600" s="838"/>
    </row>
    <row r="601" spans="5:10" x14ac:dyDescent="0.2">
      <c r="E601" s="64"/>
      <c r="F601" s="64"/>
      <c r="G601" s="841"/>
      <c r="H601" s="899"/>
      <c r="I601" s="838"/>
      <c r="J601" s="838"/>
    </row>
    <row r="602" spans="5:10" x14ac:dyDescent="0.2">
      <c r="E602" s="64"/>
      <c r="F602" s="64"/>
      <c r="G602" s="841"/>
      <c r="H602" s="899"/>
      <c r="I602" s="838"/>
      <c r="J602" s="838"/>
    </row>
    <row r="603" spans="5:10" x14ac:dyDescent="0.2">
      <c r="E603" s="64"/>
      <c r="F603" s="64"/>
      <c r="G603" s="841"/>
      <c r="H603" s="899"/>
      <c r="I603" s="838"/>
      <c r="J603" s="838"/>
    </row>
    <row r="604" spans="5:10" x14ac:dyDescent="0.2">
      <c r="E604" s="64"/>
      <c r="F604" s="64"/>
      <c r="G604" s="841"/>
      <c r="H604" s="899"/>
      <c r="I604" s="838"/>
      <c r="J604" s="838"/>
    </row>
    <row r="605" spans="5:10" x14ac:dyDescent="0.2">
      <c r="E605" s="64"/>
      <c r="F605" s="64"/>
      <c r="G605" s="841"/>
      <c r="H605" s="899"/>
      <c r="I605" s="838"/>
      <c r="J605" s="838"/>
    </row>
    <row r="606" spans="5:10" x14ac:dyDescent="0.2">
      <c r="E606" s="64"/>
      <c r="F606" s="64"/>
      <c r="G606" s="841"/>
      <c r="H606" s="899"/>
      <c r="I606" s="838"/>
      <c r="J606" s="838"/>
    </row>
    <row r="607" spans="5:10" x14ac:dyDescent="0.2">
      <c r="E607" s="64"/>
      <c r="F607" s="64"/>
      <c r="G607" s="841"/>
      <c r="H607" s="899"/>
      <c r="I607" s="838"/>
      <c r="J607" s="838"/>
    </row>
    <row r="608" spans="5:10" x14ac:dyDescent="0.2">
      <c r="E608" s="64"/>
      <c r="F608" s="64"/>
      <c r="G608" s="841"/>
      <c r="H608" s="899"/>
      <c r="I608" s="838"/>
      <c r="J608" s="838"/>
    </row>
    <row r="609" spans="5:10" x14ac:dyDescent="0.2">
      <c r="E609" s="64"/>
      <c r="F609" s="64"/>
      <c r="G609" s="841"/>
      <c r="H609" s="899"/>
      <c r="I609" s="838"/>
      <c r="J609" s="838"/>
    </row>
    <row r="610" spans="5:10" x14ac:dyDescent="0.2">
      <c r="E610" s="64"/>
      <c r="F610" s="64"/>
      <c r="G610" s="841"/>
      <c r="H610" s="899"/>
      <c r="I610" s="838"/>
      <c r="J610" s="838"/>
    </row>
    <row r="611" spans="5:10" x14ac:dyDescent="0.2">
      <c r="E611" s="64"/>
      <c r="F611" s="64"/>
      <c r="G611" s="841"/>
      <c r="H611" s="899"/>
      <c r="I611" s="838"/>
      <c r="J611" s="838"/>
    </row>
    <row r="612" spans="5:10" x14ac:dyDescent="0.2">
      <c r="E612" s="64"/>
      <c r="F612" s="64"/>
      <c r="G612" s="841"/>
      <c r="H612" s="899"/>
      <c r="I612" s="838"/>
      <c r="J612" s="838"/>
    </row>
    <row r="613" spans="5:10" x14ac:dyDescent="0.2">
      <c r="E613" s="64"/>
      <c r="F613" s="64"/>
      <c r="G613" s="841"/>
      <c r="H613" s="899"/>
      <c r="I613" s="838"/>
      <c r="J613" s="838"/>
    </row>
    <row r="614" spans="5:10" x14ac:dyDescent="0.2">
      <c r="E614" s="64"/>
      <c r="F614" s="64"/>
      <c r="G614" s="841"/>
      <c r="H614" s="899"/>
      <c r="I614" s="838"/>
      <c r="J614" s="838"/>
    </row>
    <row r="615" spans="5:10" x14ac:dyDescent="0.2">
      <c r="E615" s="64"/>
      <c r="F615" s="64"/>
      <c r="G615" s="841"/>
      <c r="H615" s="899"/>
      <c r="I615" s="838"/>
      <c r="J615" s="838"/>
    </row>
    <row r="616" spans="5:10" x14ac:dyDescent="0.2">
      <c r="E616" s="64"/>
      <c r="F616" s="64"/>
      <c r="G616" s="841"/>
      <c r="H616" s="899"/>
      <c r="I616" s="838"/>
      <c r="J616" s="838"/>
    </row>
    <row r="617" spans="5:10" x14ac:dyDescent="0.2">
      <c r="E617" s="64"/>
      <c r="F617" s="64"/>
      <c r="G617" s="841"/>
      <c r="H617" s="899"/>
      <c r="I617" s="838"/>
      <c r="J617" s="838"/>
    </row>
    <row r="618" spans="5:10" x14ac:dyDescent="0.2">
      <c r="E618" s="64"/>
      <c r="F618" s="64"/>
      <c r="G618" s="841"/>
      <c r="H618" s="899"/>
      <c r="I618" s="838"/>
      <c r="J618" s="838"/>
    </row>
    <row r="619" spans="5:10" x14ac:dyDescent="0.2">
      <c r="E619" s="64"/>
      <c r="F619" s="64"/>
      <c r="G619" s="841"/>
      <c r="H619" s="899"/>
      <c r="I619" s="838"/>
      <c r="J619" s="838"/>
    </row>
    <row r="620" spans="5:10" x14ac:dyDescent="0.2">
      <c r="E620" s="64"/>
      <c r="F620" s="64"/>
      <c r="G620" s="841"/>
      <c r="H620" s="899"/>
      <c r="I620" s="838"/>
      <c r="J620" s="838"/>
    </row>
    <row r="621" spans="5:10" x14ac:dyDescent="0.2">
      <c r="E621" s="64"/>
      <c r="F621" s="64"/>
      <c r="G621" s="841"/>
      <c r="H621" s="899"/>
      <c r="I621" s="838"/>
      <c r="J621" s="838"/>
    </row>
    <row r="622" spans="5:10" x14ac:dyDescent="0.2">
      <c r="E622" s="64"/>
      <c r="F622" s="64"/>
      <c r="G622" s="841"/>
      <c r="H622" s="899"/>
      <c r="I622" s="838"/>
      <c r="J622" s="838"/>
    </row>
    <row r="623" spans="5:10" x14ac:dyDescent="0.2">
      <c r="E623" s="64"/>
      <c r="F623" s="64"/>
      <c r="G623" s="841"/>
      <c r="H623" s="899"/>
      <c r="I623" s="838"/>
      <c r="J623" s="838"/>
    </row>
    <row r="624" spans="5:10" x14ac:dyDescent="0.2">
      <c r="E624" s="64"/>
      <c r="F624" s="64"/>
      <c r="G624" s="841"/>
      <c r="H624" s="899"/>
      <c r="I624" s="838"/>
      <c r="J624" s="838"/>
    </row>
    <row r="625" spans="5:10" x14ac:dyDescent="0.2">
      <c r="E625" s="64"/>
      <c r="F625" s="64"/>
      <c r="G625" s="841"/>
      <c r="H625" s="899"/>
      <c r="I625" s="838"/>
      <c r="J625" s="838"/>
    </row>
    <row r="626" spans="5:10" x14ac:dyDescent="0.2">
      <c r="E626" s="64"/>
      <c r="F626" s="64"/>
      <c r="G626" s="841"/>
      <c r="H626" s="899"/>
      <c r="I626" s="838"/>
      <c r="J626" s="838"/>
    </row>
    <row r="627" spans="5:10" x14ac:dyDescent="0.2">
      <c r="E627" s="64"/>
      <c r="F627" s="64"/>
      <c r="G627" s="841"/>
      <c r="H627" s="899"/>
      <c r="I627" s="838"/>
      <c r="J627" s="838"/>
    </row>
    <row r="628" spans="5:10" x14ac:dyDescent="0.2">
      <c r="E628" s="64"/>
      <c r="F628" s="64"/>
      <c r="G628" s="841"/>
      <c r="H628" s="899"/>
      <c r="I628" s="838"/>
      <c r="J628" s="838"/>
    </row>
    <row r="629" spans="5:10" x14ac:dyDescent="0.2">
      <c r="E629" s="64"/>
      <c r="F629" s="64"/>
      <c r="G629" s="841"/>
      <c r="H629" s="899"/>
      <c r="I629" s="838"/>
      <c r="J629" s="838"/>
    </row>
    <row r="630" spans="5:10" x14ac:dyDescent="0.2">
      <c r="E630" s="64"/>
      <c r="F630" s="64"/>
      <c r="G630" s="841"/>
      <c r="H630" s="899"/>
      <c r="I630" s="838"/>
      <c r="J630" s="838"/>
    </row>
    <row r="631" spans="5:10" x14ac:dyDescent="0.2">
      <c r="E631" s="64"/>
      <c r="F631" s="64"/>
      <c r="G631" s="841"/>
      <c r="H631" s="899"/>
      <c r="I631" s="838"/>
      <c r="J631" s="838"/>
    </row>
    <row r="632" spans="5:10" x14ac:dyDescent="0.2">
      <c r="E632" s="64"/>
      <c r="F632" s="64"/>
      <c r="G632" s="841"/>
      <c r="H632" s="899"/>
      <c r="I632" s="838"/>
      <c r="J632" s="838"/>
    </row>
    <row r="633" spans="5:10" x14ac:dyDescent="0.2">
      <c r="E633" s="64"/>
      <c r="F633" s="64"/>
      <c r="G633" s="841"/>
      <c r="H633" s="899"/>
      <c r="I633" s="838"/>
      <c r="J633" s="838"/>
    </row>
    <row r="634" spans="5:10" x14ac:dyDescent="0.2">
      <c r="E634" s="64"/>
      <c r="F634" s="64"/>
      <c r="G634" s="841"/>
      <c r="H634" s="899"/>
      <c r="I634" s="838"/>
      <c r="J634" s="838"/>
    </row>
    <row r="635" spans="5:10" x14ac:dyDescent="0.2">
      <c r="E635" s="64"/>
      <c r="F635" s="64"/>
      <c r="G635" s="841"/>
      <c r="H635" s="899"/>
      <c r="I635" s="838"/>
      <c r="J635" s="838"/>
    </row>
    <row r="636" spans="5:10" x14ac:dyDescent="0.2">
      <c r="E636" s="64"/>
      <c r="F636" s="64"/>
      <c r="G636" s="841"/>
      <c r="H636" s="899"/>
      <c r="I636" s="838"/>
      <c r="J636" s="838"/>
    </row>
    <row r="637" spans="5:10" x14ac:dyDescent="0.2">
      <c r="E637" s="64"/>
      <c r="F637" s="64"/>
      <c r="G637" s="841"/>
      <c r="H637" s="899"/>
      <c r="I637" s="838"/>
      <c r="J637" s="838"/>
    </row>
    <row r="638" spans="5:10" x14ac:dyDescent="0.2">
      <c r="E638" s="64"/>
      <c r="F638" s="64"/>
      <c r="G638" s="841"/>
      <c r="H638" s="899"/>
      <c r="I638" s="838"/>
      <c r="J638" s="838"/>
    </row>
    <row r="639" spans="5:10" x14ac:dyDescent="0.2">
      <c r="E639" s="64"/>
      <c r="F639" s="64"/>
      <c r="G639" s="841"/>
      <c r="H639" s="899"/>
      <c r="I639" s="838"/>
      <c r="J639" s="838"/>
    </row>
    <row r="640" spans="5:10" x14ac:dyDescent="0.2">
      <c r="E640" s="64"/>
      <c r="F640" s="64"/>
      <c r="G640" s="841"/>
      <c r="H640" s="899"/>
      <c r="I640" s="838"/>
      <c r="J640" s="838"/>
    </row>
    <row r="641" spans="5:10" x14ac:dyDescent="0.2">
      <c r="E641" s="64"/>
      <c r="F641" s="64"/>
      <c r="G641" s="841"/>
      <c r="H641" s="899"/>
      <c r="I641" s="838"/>
      <c r="J641" s="838"/>
    </row>
    <row r="642" spans="5:10" x14ac:dyDescent="0.2">
      <c r="E642" s="64"/>
      <c r="F642" s="64"/>
      <c r="G642" s="841"/>
      <c r="H642" s="899"/>
      <c r="I642" s="838"/>
      <c r="J642" s="838"/>
    </row>
    <row r="643" spans="5:10" x14ac:dyDescent="0.2">
      <c r="E643" s="64"/>
      <c r="F643" s="64"/>
      <c r="G643" s="841"/>
      <c r="H643" s="899"/>
      <c r="I643" s="838"/>
      <c r="J643" s="838"/>
    </row>
    <row r="644" spans="5:10" x14ac:dyDescent="0.2">
      <c r="E644" s="64"/>
      <c r="F644" s="64"/>
      <c r="G644" s="841"/>
      <c r="H644" s="899"/>
      <c r="I644" s="838"/>
      <c r="J644" s="838"/>
    </row>
    <row r="645" spans="5:10" x14ac:dyDescent="0.2">
      <c r="E645" s="64"/>
      <c r="F645" s="64"/>
      <c r="G645" s="841"/>
      <c r="H645" s="899"/>
      <c r="I645" s="838"/>
      <c r="J645" s="838"/>
    </row>
    <row r="646" spans="5:10" x14ac:dyDescent="0.2">
      <c r="E646" s="64"/>
      <c r="F646" s="64"/>
      <c r="G646" s="841"/>
      <c r="H646" s="899"/>
      <c r="I646" s="838"/>
      <c r="J646" s="838"/>
    </row>
    <row r="647" spans="5:10" x14ac:dyDescent="0.2">
      <c r="E647" s="64"/>
      <c r="F647" s="64"/>
      <c r="G647" s="841"/>
      <c r="H647" s="899"/>
      <c r="I647" s="838"/>
      <c r="J647" s="838"/>
    </row>
    <row r="648" spans="5:10" x14ac:dyDescent="0.2">
      <c r="E648" s="64"/>
      <c r="F648" s="64"/>
      <c r="G648" s="841"/>
      <c r="H648" s="899"/>
      <c r="I648" s="838"/>
      <c r="J648" s="838"/>
    </row>
    <row r="649" spans="5:10" x14ac:dyDescent="0.2">
      <c r="E649" s="64"/>
      <c r="F649" s="64"/>
      <c r="G649" s="841"/>
      <c r="H649" s="899"/>
      <c r="I649" s="838"/>
      <c r="J649" s="838"/>
    </row>
    <row r="650" spans="5:10" x14ac:dyDescent="0.2">
      <c r="E650" s="64"/>
      <c r="F650" s="64"/>
      <c r="G650" s="841"/>
      <c r="H650" s="899"/>
      <c r="I650" s="838"/>
      <c r="J650" s="838"/>
    </row>
    <row r="651" spans="5:10" x14ac:dyDescent="0.2">
      <c r="E651" s="64"/>
      <c r="F651" s="64"/>
      <c r="G651" s="841"/>
      <c r="H651" s="899"/>
      <c r="I651" s="838"/>
      <c r="J651" s="838"/>
    </row>
    <row r="652" spans="5:10" x14ac:dyDescent="0.2">
      <c r="E652" s="64"/>
      <c r="F652" s="64"/>
      <c r="G652" s="841"/>
      <c r="H652" s="899"/>
      <c r="I652" s="838"/>
      <c r="J652" s="838"/>
    </row>
    <row r="653" spans="5:10" x14ac:dyDescent="0.2">
      <c r="E653" s="64"/>
      <c r="F653" s="64"/>
      <c r="G653" s="841"/>
      <c r="H653" s="899"/>
      <c r="I653" s="838"/>
      <c r="J653" s="838"/>
    </row>
    <row r="654" spans="5:10" x14ac:dyDescent="0.2">
      <c r="E654" s="64"/>
      <c r="F654" s="64"/>
      <c r="G654" s="841"/>
      <c r="H654" s="899"/>
      <c r="I654" s="838"/>
      <c r="J654" s="838"/>
    </row>
    <row r="655" spans="5:10" x14ac:dyDescent="0.2">
      <c r="E655" s="64"/>
      <c r="F655" s="64"/>
      <c r="G655" s="841"/>
      <c r="H655" s="899"/>
      <c r="I655" s="838"/>
      <c r="J655" s="838"/>
    </row>
    <row r="656" spans="5:10" x14ac:dyDescent="0.2">
      <c r="E656" s="64"/>
      <c r="F656" s="64"/>
      <c r="G656" s="841"/>
      <c r="H656" s="899"/>
      <c r="I656" s="838"/>
      <c r="J656" s="838"/>
    </row>
    <row r="657" spans="5:10" x14ac:dyDescent="0.2">
      <c r="E657" s="64"/>
      <c r="F657" s="64"/>
      <c r="G657" s="841"/>
      <c r="H657" s="899"/>
      <c r="I657" s="838"/>
      <c r="J657" s="838"/>
    </row>
    <row r="658" spans="5:10" x14ac:dyDescent="0.2">
      <c r="E658" s="64"/>
      <c r="F658" s="64"/>
      <c r="G658" s="841"/>
      <c r="H658" s="899"/>
      <c r="I658" s="838"/>
      <c r="J658" s="838"/>
    </row>
    <row r="659" spans="5:10" x14ac:dyDescent="0.2">
      <c r="E659" s="64"/>
      <c r="F659" s="64"/>
      <c r="G659" s="841"/>
      <c r="H659" s="899"/>
      <c r="I659" s="838"/>
      <c r="J659" s="838"/>
    </row>
    <row r="660" spans="5:10" x14ac:dyDescent="0.2">
      <c r="E660" s="64"/>
      <c r="F660" s="64"/>
      <c r="G660" s="841"/>
      <c r="H660" s="899"/>
      <c r="I660" s="838"/>
      <c r="J660" s="838"/>
    </row>
    <row r="661" spans="5:10" x14ac:dyDescent="0.2">
      <c r="E661" s="64"/>
      <c r="F661" s="64"/>
      <c r="G661" s="841"/>
      <c r="H661" s="899"/>
      <c r="I661" s="838"/>
      <c r="J661" s="838"/>
    </row>
    <row r="662" spans="5:10" x14ac:dyDescent="0.2">
      <c r="E662" s="64"/>
      <c r="F662" s="64"/>
      <c r="G662" s="841"/>
      <c r="H662" s="899"/>
      <c r="I662" s="838"/>
      <c r="J662" s="838"/>
    </row>
    <row r="663" spans="5:10" x14ac:dyDescent="0.2">
      <c r="E663" s="64"/>
      <c r="F663" s="64"/>
      <c r="G663" s="841"/>
      <c r="H663" s="899"/>
      <c r="I663" s="838"/>
      <c r="J663" s="838"/>
    </row>
    <row r="664" spans="5:10" x14ac:dyDescent="0.2">
      <c r="E664" s="64"/>
      <c r="F664" s="64"/>
      <c r="G664" s="841"/>
      <c r="H664" s="899"/>
      <c r="I664" s="838"/>
      <c r="J664" s="838"/>
    </row>
    <row r="665" spans="5:10" x14ac:dyDescent="0.2">
      <c r="E665" s="64"/>
      <c r="F665" s="64"/>
      <c r="G665" s="841"/>
      <c r="H665" s="899"/>
      <c r="I665" s="838"/>
      <c r="J665" s="838"/>
    </row>
    <row r="666" spans="5:10" x14ac:dyDescent="0.2">
      <c r="E666" s="64"/>
      <c r="F666" s="64"/>
      <c r="G666" s="841"/>
      <c r="H666" s="899"/>
      <c r="I666" s="838"/>
      <c r="J666" s="838"/>
    </row>
    <row r="667" spans="5:10" x14ac:dyDescent="0.2">
      <c r="E667" s="64"/>
      <c r="F667" s="64"/>
      <c r="G667" s="841"/>
      <c r="H667" s="899"/>
      <c r="I667" s="838"/>
      <c r="J667" s="838"/>
    </row>
    <row r="668" spans="5:10" x14ac:dyDescent="0.2">
      <c r="E668" s="64"/>
      <c r="F668" s="64"/>
      <c r="G668" s="841"/>
      <c r="H668" s="899"/>
      <c r="I668" s="838"/>
      <c r="J668" s="838"/>
    </row>
    <row r="669" spans="5:10" x14ac:dyDescent="0.2">
      <c r="E669" s="64"/>
      <c r="F669" s="64"/>
      <c r="G669" s="841"/>
      <c r="H669" s="899"/>
      <c r="I669" s="838"/>
      <c r="J669" s="838"/>
    </row>
    <row r="670" spans="5:10" x14ac:dyDescent="0.2">
      <c r="E670" s="64"/>
      <c r="F670" s="64"/>
      <c r="G670" s="841"/>
      <c r="H670" s="899"/>
      <c r="I670" s="838"/>
      <c r="J670" s="838"/>
    </row>
    <row r="671" spans="5:10" x14ac:dyDescent="0.2">
      <c r="E671" s="64"/>
      <c r="F671" s="64"/>
      <c r="G671" s="841"/>
      <c r="H671" s="899"/>
      <c r="I671" s="838"/>
      <c r="J671" s="838"/>
    </row>
    <row r="672" spans="5:10" x14ac:dyDescent="0.2">
      <c r="E672" s="64"/>
      <c r="F672" s="64"/>
      <c r="G672" s="841"/>
      <c r="H672" s="899"/>
      <c r="I672" s="838"/>
      <c r="J672" s="838"/>
    </row>
    <row r="673" spans="5:10" x14ac:dyDescent="0.2">
      <c r="E673" s="64"/>
      <c r="F673" s="64"/>
      <c r="G673" s="841"/>
      <c r="H673" s="899"/>
      <c r="I673" s="838"/>
      <c r="J673" s="838"/>
    </row>
    <row r="674" spans="5:10" x14ac:dyDescent="0.2">
      <c r="E674" s="64"/>
      <c r="F674" s="64"/>
      <c r="G674" s="841"/>
      <c r="H674" s="899"/>
      <c r="I674" s="838"/>
      <c r="J674" s="838"/>
    </row>
    <row r="675" spans="5:10" x14ac:dyDescent="0.2">
      <c r="E675" s="64"/>
      <c r="F675" s="64"/>
      <c r="G675" s="841"/>
      <c r="H675" s="899"/>
      <c r="I675" s="838"/>
      <c r="J675" s="838"/>
    </row>
    <row r="676" spans="5:10" x14ac:dyDescent="0.2">
      <c r="E676" s="64"/>
      <c r="F676" s="64"/>
      <c r="G676" s="841"/>
      <c r="H676" s="899"/>
      <c r="I676" s="838"/>
      <c r="J676" s="838"/>
    </row>
    <row r="677" spans="5:10" x14ac:dyDescent="0.2">
      <c r="E677" s="64"/>
      <c r="F677" s="64"/>
      <c r="G677" s="841"/>
      <c r="H677" s="899"/>
      <c r="I677" s="838"/>
      <c r="J677" s="838"/>
    </row>
    <row r="678" spans="5:10" x14ac:dyDescent="0.2">
      <c r="E678" s="64"/>
      <c r="F678" s="64"/>
      <c r="G678" s="841"/>
      <c r="H678" s="899"/>
      <c r="I678" s="838"/>
      <c r="J678" s="838"/>
    </row>
    <row r="679" spans="5:10" x14ac:dyDescent="0.2">
      <c r="E679" s="64"/>
      <c r="F679" s="64"/>
      <c r="G679" s="841"/>
      <c r="H679" s="899"/>
      <c r="I679" s="838"/>
      <c r="J679" s="838"/>
    </row>
    <row r="680" spans="5:10" x14ac:dyDescent="0.2">
      <c r="E680" s="64"/>
      <c r="F680" s="64"/>
      <c r="G680" s="841"/>
      <c r="H680" s="899"/>
      <c r="I680" s="838"/>
      <c r="J680" s="838"/>
    </row>
    <row r="681" spans="5:10" x14ac:dyDescent="0.2">
      <c r="E681" s="64"/>
      <c r="F681" s="64"/>
      <c r="G681" s="841"/>
      <c r="H681" s="899"/>
      <c r="I681" s="838"/>
      <c r="J681" s="838"/>
    </row>
    <row r="682" spans="5:10" x14ac:dyDescent="0.2">
      <c r="E682" s="64"/>
      <c r="F682" s="64"/>
      <c r="G682" s="841"/>
      <c r="H682" s="899"/>
      <c r="I682" s="838"/>
      <c r="J682" s="838"/>
    </row>
    <row r="683" spans="5:10" x14ac:dyDescent="0.2">
      <c r="E683" s="64"/>
      <c r="F683" s="64"/>
      <c r="G683" s="841"/>
      <c r="H683" s="899"/>
      <c r="I683" s="838"/>
      <c r="J683" s="838"/>
    </row>
    <row r="684" spans="5:10" x14ac:dyDescent="0.2">
      <c r="E684" s="64"/>
      <c r="F684" s="64"/>
      <c r="G684" s="841"/>
      <c r="H684" s="899"/>
      <c r="I684" s="838"/>
      <c r="J684" s="838"/>
    </row>
    <row r="685" spans="5:10" x14ac:dyDescent="0.2">
      <c r="E685" s="64"/>
      <c r="F685" s="64"/>
      <c r="G685" s="841"/>
      <c r="H685" s="899"/>
      <c r="I685" s="838"/>
      <c r="J685" s="838"/>
    </row>
    <row r="686" spans="5:10" x14ac:dyDescent="0.2">
      <c r="E686" s="64"/>
      <c r="F686" s="64"/>
      <c r="G686" s="841"/>
      <c r="H686" s="899"/>
      <c r="I686" s="838"/>
      <c r="J686" s="838"/>
    </row>
    <row r="687" spans="5:10" x14ac:dyDescent="0.2">
      <c r="E687" s="64"/>
      <c r="F687" s="64"/>
      <c r="G687" s="841"/>
      <c r="H687" s="899"/>
      <c r="I687" s="838"/>
      <c r="J687" s="838"/>
    </row>
    <row r="688" spans="5:10" x14ac:dyDescent="0.2">
      <c r="E688" s="64"/>
      <c r="F688" s="64"/>
      <c r="G688" s="841"/>
      <c r="H688" s="899"/>
      <c r="I688" s="838"/>
      <c r="J688" s="838"/>
    </row>
    <row r="689" spans="5:10" x14ac:dyDescent="0.2">
      <c r="E689" s="64"/>
      <c r="F689" s="64"/>
      <c r="G689" s="841"/>
      <c r="H689" s="899"/>
      <c r="I689" s="838"/>
      <c r="J689" s="838"/>
    </row>
    <row r="690" spans="5:10" x14ac:dyDescent="0.2">
      <c r="E690" s="64"/>
      <c r="F690" s="64"/>
      <c r="G690" s="841"/>
      <c r="H690" s="899"/>
      <c r="I690" s="838"/>
      <c r="J690" s="838"/>
    </row>
    <row r="691" spans="5:10" x14ac:dyDescent="0.2">
      <c r="E691" s="64"/>
      <c r="F691" s="64"/>
      <c r="G691" s="841"/>
      <c r="H691" s="899"/>
      <c r="I691" s="838"/>
      <c r="J691" s="838"/>
    </row>
    <row r="692" spans="5:10" x14ac:dyDescent="0.2">
      <c r="E692" s="64"/>
      <c r="F692" s="64"/>
      <c r="G692" s="841"/>
      <c r="H692" s="899"/>
      <c r="I692" s="838"/>
      <c r="J692" s="838"/>
    </row>
    <row r="693" spans="5:10" x14ac:dyDescent="0.2">
      <c r="E693" s="64"/>
      <c r="F693" s="64"/>
      <c r="G693" s="841"/>
      <c r="H693" s="899"/>
      <c r="I693" s="838"/>
      <c r="J693" s="838"/>
    </row>
    <row r="694" spans="5:10" x14ac:dyDescent="0.2">
      <c r="E694" s="64"/>
      <c r="F694" s="64"/>
      <c r="G694" s="841"/>
      <c r="H694" s="899"/>
      <c r="I694" s="838"/>
      <c r="J694" s="838"/>
    </row>
    <row r="695" spans="5:10" x14ac:dyDescent="0.2">
      <c r="E695" s="64"/>
      <c r="F695" s="64"/>
      <c r="G695" s="841"/>
      <c r="H695" s="899"/>
      <c r="I695" s="838"/>
      <c r="J695" s="838"/>
    </row>
    <row r="696" spans="5:10" x14ac:dyDescent="0.2">
      <c r="E696" s="64"/>
      <c r="F696" s="64"/>
      <c r="G696" s="841"/>
      <c r="H696" s="899"/>
      <c r="I696" s="838"/>
      <c r="J696" s="838"/>
    </row>
    <row r="697" spans="5:10" x14ac:dyDescent="0.2">
      <c r="E697" s="64"/>
      <c r="F697" s="64"/>
      <c r="G697" s="841"/>
      <c r="H697" s="899"/>
      <c r="I697" s="838"/>
      <c r="J697" s="838"/>
    </row>
    <row r="698" spans="5:10" x14ac:dyDescent="0.2">
      <c r="E698" s="64"/>
      <c r="F698" s="64"/>
      <c r="G698" s="841"/>
      <c r="H698" s="899"/>
      <c r="I698" s="838"/>
      <c r="J698" s="838"/>
    </row>
    <row r="699" spans="5:10" x14ac:dyDescent="0.2">
      <c r="E699" s="64"/>
      <c r="F699" s="64"/>
      <c r="G699" s="841"/>
      <c r="H699" s="899"/>
      <c r="I699" s="838"/>
      <c r="J699" s="838"/>
    </row>
    <row r="700" spans="5:10" x14ac:dyDescent="0.2">
      <c r="E700" s="64"/>
      <c r="F700" s="64"/>
      <c r="G700" s="841"/>
      <c r="H700" s="899"/>
      <c r="I700" s="838"/>
      <c r="J700" s="838"/>
    </row>
    <row r="701" spans="5:10" x14ac:dyDescent="0.2">
      <c r="E701" s="64"/>
      <c r="F701" s="64"/>
      <c r="G701" s="841"/>
      <c r="H701" s="899"/>
      <c r="I701" s="838"/>
      <c r="J701" s="838"/>
    </row>
    <row r="702" spans="5:10" x14ac:dyDescent="0.2">
      <c r="E702" s="64"/>
      <c r="F702" s="64"/>
      <c r="G702" s="841"/>
      <c r="H702" s="899"/>
      <c r="I702" s="838"/>
      <c r="J702" s="838"/>
    </row>
    <row r="703" spans="5:10" x14ac:dyDescent="0.2">
      <c r="E703" s="64"/>
      <c r="F703" s="64"/>
      <c r="G703" s="841"/>
      <c r="H703" s="899"/>
      <c r="I703" s="838"/>
      <c r="J703" s="838"/>
    </row>
    <row r="704" spans="5:10" x14ac:dyDescent="0.2">
      <c r="E704" s="64"/>
      <c r="F704" s="64"/>
      <c r="G704" s="841"/>
      <c r="H704" s="899"/>
      <c r="I704" s="838"/>
      <c r="J704" s="838"/>
    </row>
    <row r="705" spans="5:10" x14ac:dyDescent="0.2">
      <c r="E705" s="64"/>
      <c r="F705" s="64"/>
      <c r="G705" s="841"/>
      <c r="H705" s="899"/>
      <c r="I705" s="838"/>
      <c r="J705" s="838"/>
    </row>
    <row r="706" spans="5:10" x14ac:dyDescent="0.2">
      <c r="E706" s="64"/>
      <c r="F706" s="64"/>
      <c r="G706" s="841"/>
      <c r="H706" s="899"/>
      <c r="I706" s="838"/>
      <c r="J706" s="838"/>
    </row>
    <row r="707" spans="5:10" x14ac:dyDescent="0.2">
      <c r="E707" s="64"/>
      <c r="F707" s="64"/>
      <c r="G707" s="841"/>
      <c r="H707" s="899"/>
      <c r="I707" s="838"/>
      <c r="J707" s="838"/>
    </row>
    <row r="708" spans="5:10" x14ac:dyDescent="0.2">
      <c r="E708" s="64"/>
      <c r="F708" s="64"/>
      <c r="G708" s="841"/>
      <c r="H708" s="899"/>
      <c r="I708" s="838"/>
      <c r="J708" s="838"/>
    </row>
    <row r="709" spans="5:10" x14ac:dyDescent="0.2">
      <c r="E709" s="64"/>
      <c r="F709" s="64"/>
      <c r="G709" s="841"/>
      <c r="H709" s="899"/>
      <c r="I709" s="838"/>
      <c r="J709" s="838"/>
    </row>
    <row r="710" spans="5:10" x14ac:dyDescent="0.2">
      <c r="E710" s="64"/>
      <c r="F710" s="64"/>
      <c r="G710" s="841"/>
      <c r="H710" s="899"/>
      <c r="I710" s="838"/>
      <c r="J710" s="838"/>
    </row>
    <row r="711" spans="5:10" x14ac:dyDescent="0.2">
      <c r="E711" s="64"/>
      <c r="F711" s="64"/>
      <c r="G711" s="841"/>
      <c r="H711" s="899"/>
      <c r="I711" s="838"/>
      <c r="J711" s="838"/>
    </row>
    <row r="712" spans="5:10" x14ac:dyDescent="0.2">
      <c r="E712" s="64"/>
      <c r="F712" s="64"/>
      <c r="G712" s="841"/>
      <c r="H712" s="899"/>
      <c r="I712" s="838"/>
      <c r="J712" s="838"/>
    </row>
    <row r="713" spans="5:10" x14ac:dyDescent="0.2">
      <c r="E713" s="64"/>
      <c r="F713" s="64"/>
      <c r="G713" s="841"/>
      <c r="H713" s="899"/>
      <c r="I713" s="838"/>
      <c r="J713" s="838"/>
    </row>
    <row r="714" spans="5:10" x14ac:dyDescent="0.2">
      <c r="E714" s="64"/>
      <c r="F714" s="64"/>
      <c r="G714" s="841"/>
      <c r="H714" s="899"/>
      <c r="I714" s="838"/>
      <c r="J714" s="838"/>
    </row>
    <row r="715" spans="5:10" x14ac:dyDescent="0.2">
      <c r="E715" s="64"/>
      <c r="F715" s="64"/>
      <c r="G715" s="841"/>
      <c r="H715" s="899"/>
      <c r="I715" s="838"/>
      <c r="J715" s="838"/>
    </row>
    <row r="716" spans="5:10" x14ac:dyDescent="0.2">
      <c r="E716" s="64"/>
      <c r="F716" s="64"/>
      <c r="G716" s="841"/>
      <c r="H716" s="899"/>
      <c r="I716" s="838"/>
      <c r="J716" s="838"/>
    </row>
    <row r="717" spans="5:10" x14ac:dyDescent="0.2">
      <c r="E717" s="64"/>
      <c r="F717" s="64"/>
      <c r="G717" s="841"/>
      <c r="H717" s="899"/>
      <c r="I717" s="838"/>
      <c r="J717" s="838"/>
    </row>
    <row r="718" spans="5:10" x14ac:dyDescent="0.2">
      <c r="E718" s="64"/>
      <c r="F718" s="64"/>
      <c r="G718" s="841"/>
      <c r="H718" s="899"/>
      <c r="I718" s="838"/>
      <c r="J718" s="838"/>
    </row>
    <row r="719" spans="5:10" x14ac:dyDescent="0.2">
      <c r="E719" s="64"/>
      <c r="F719" s="64"/>
      <c r="G719" s="841"/>
      <c r="H719" s="899"/>
      <c r="I719" s="838"/>
      <c r="J719" s="838"/>
    </row>
    <row r="720" spans="5:10" x14ac:dyDescent="0.2">
      <c r="E720" s="64"/>
      <c r="F720" s="64"/>
      <c r="G720" s="841"/>
      <c r="H720" s="899"/>
      <c r="I720" s="838"/>
      <c r="J720" s="838"/>
    </row>
    <row r="721" spans="5:10" x14ac:dyDescent="0.2">
      <c r="E721" s="64"/>
      <c r="F721" s="64"/>
      <c r="G721" s="841"/>
      <c r="H721" s="899"/>
      <c r="I721" s="838"/>
      <c r="J721" s="838"/>
    </row>
    <row r="722" spans="5:10" x14ac:dyDescent="0.2">
      <c r="E722" s="64"/>
      <c r="F722" s="64"/>
      <c r="G722" s="841"/>
      <c r="H722" s="899"/>
      <c r="I722" s="838"/>
      <c r="J722" s="838"/>
    </row>
    <row r="723" spans="5:10" x14ac:dyDescent="0.2">
      <c r="E723" s="64"/>
      <c r="F723" s="64"/>
      <c r="G723" s="841"/>
      <c r="H723" s="899"/>
      <c r="I723" s="838"/>
      <c r="J723" s="838"/>
    </row>
    <row r="724" spans="5:10" x14ac:dyDescent="0.2">
      <c r="E724" s="64"/>
      <c r="F724" s="64"/>
      <c r="G724" s="841"/>
      <c r="H724" s="899"/>
      <c r="I724" s="838"/>
      <c r="J724" s="838"/>
    </row>
    <row r="725" spans="5:10" x14ac:dyDescent="0.2">
      <c r="E725" s="64"/>
      <c r="F725" s="64"/>
      <c r="G725" s="841"/>
      <c r="H725" s="899"/>
      <c r="I725" s="838"/>
      <c r="J725" s="838"/>
    </row>
    <row r="726" spans="5:10" x14ac:dyDescent="0.2">
      <c r="E726" s="64"/>
      <c r="F726" s="64"/>
      <c r="G726" s="841"/>
      <c r="H726" s="899"/>
      <c r="I726" s="838"/>
      <c r="J726" s="838"/>
    </row>
    <row r="727" spans="5:10" x14ac:dyDescent="0.2">
      <c r="E727" s="64"/>
      <c r="F727" s="64"/>
      <c r="G727" s="841"/>
      <c r="H727" s="899"/>
      <c r="I727" s="838"/>
      <c r="J727" s="838"/>
    </row>
    <row r="728" spans="5:10" x14ac:dyDescent="0.2">
      <c r="E728" s="64"/>
      <c r="F728" s="64"/>
      <c r="G728" s="841"/>
      <c r="H728" s="899"/>
      <c r="I728" s="838"/>
      <c r="J728" s="838"/>
    </row>
    <row r="729" spans="5:10" x14ac:dyDescent="0.2">
      <c r="E729" s="64"/>
      <c r="F729" s="64"/>
      <c r="G729" s="841"/>
      <c r="H729" s="899"/>
      <c r="I729" s="838"/>
      <c r="J729" s="838"/>
    </row>
    <row r="730" spans="5:10" x14ac:dyDescent="0.2">
      <c r="E730" s="64"/>
      <c r="F730" s="64"/>
      <c r="G730" s="841"/>
      <c r="H730" s="899"/>
      <c r="I730" s="838"/>
      <c r="J730" s="838"/>
    </row>
    <row r="731" spans="5:10" x14ac:dyDescent="0.2">
      <c r="E731" s="64"/>
      <c r="F731" s="64"/>
      <c r="G731" s="841"/>
      <c r="H731" s="899"/>
      <c r="I731" s="838"/>
      <c r="J731" s="838"/>
    </row>
    <row r="732" spans="5:10" x14ac:dyDescent="0.2">
      <c r="E732" s="64"/>
      <c r="F732" s="64"/>
      <c r="G732" s="841"/>
      <c r="H732" s="899"/>
      <c r="I732" s="838"/>
      <c r="J732" s="838"/>
    </row>
    <row r="733" spans="5:10" x14ac:dyDescent="0.2">
      <c r="E733" s="64"/>
      <c r="F733" s="64"/>
      <c r="G733" s="841"/>
      <c r="H733" s="899"/>
      <c r="I733" s="838"/>
      <c r="J733" s="838"/>
    </row>
    <row r="734" spans="5:10" x14ac:dyDescent="0.2">
      <c r="E734" s="64"/>
      <c r="F734" s="64"/>
      <c r="G734" s="841"/>
      <c r="H734" s="899"/>
      <c r="I734" s="838"/>
      <c r="J734" s="838"/>
    </row>
    <row r="735" spans="5:10" x14ac:dyDescent="0.2">
      <c r="E735" s="64"/>
      <c r="F735" s="64"/>
      <c r="G735" s="841"/>
      <c r="H735" s="899"/>
      <c r="I735" s="838"/>
      <c r="J735" s="838"/>
    </row>
    <row r="736" spans="5:10" x14ac:dyDescent="0.2">
      <c r="E736" s="64"/>
      <c r="F736" s="64"/>
      <c r="G736" s="841"/>
      <c r="H736" s="899"/>
      <c r="I736" s="838"/>
      <c r="J736" s="838"/>
    </row>
    <row r="737" spans="5:10" x14ac:dyDescent="0.2">
      <c r="E737" s="64"/>
      <c r="F737" s="64"/>
      <c r="G737" s="841"/>
      <c r="H737" s="899"/>
      <c r="I737" s="838"/>
      <c r="J737" s="838"/>
    </row>
    <row r="738" spans="5:10" x14ac:dyDescent="0.2">
      <c r="E738" s="64"/>
      <c r="F738" s="64"/>
      <c r="G738" s="841"/>
      <c r="H738" s="899"/>
      <c r="I738" s="838"/>
      <c r="J738" s="838"/>
    </row>
    <row r="739" spans="5:10" x14ac:dyDescent="0.2">
      <c r="E739" s="64"/>
      <c r="F739" s="64"/>
      <c r="G739" s="841"/>
      <c r="H739" s="899"/>
      <c r="I739" s="838"/>
      <c r="J739" s="838"/>
    </row>
    <row r="740" spans="5:10" x14ac:dyDescent="0.2">
      <c r="E740" s="64"/>
      <c r="F740" s="64"/>
      <c r="G740" s="841"/>
      <c r="H740" s="899"/>
      <c r="I740" s="838"/>
      <c r="J740" s="838"/>
    </row>
    <row r="741" spans="5:10" x14ac:dyDescent="0.2">
      <c r="E741" s="64"/>
      <c r="F741" s="64"/>
      <c r="G741" s="841"/>
      <c r="H741" s="899"/>
      <c r="I741" s="838"/>
      <c r="J741" s="838"/>
    </row>
    <row r="742" spans="5:10" x14ac:dyDescent="0.2">
      <c r="E742" s="64"/>
      <c r="F742" s="64"/>
      <c r="G742" s="841"/>
      <c r="H742" s="899"/>
      <c r="I742" s="838"/>
      <c r="J742" s="838"/>
    </row>
    <row r="743" spans="5:10" x14ac:dyDescent="0.2">
      <c r="E743" s="64"/>
      <c r="F743" s="64"/>
      <c r="G743" s="841"/>
      <c r="H743" s="899"/>
      <c r="I743" s="838"/>
      <c r="J743" s="838"/>
    </row>
    <row r="744" spans="5:10" x14ac:dyDescent="0.2">
      <c r="E744" s="64"/>
      <c r="F744" s="64"/>
      <c r="G744" s="841"/>
      <c r="H744" s="899"/>
      <c r="I744" s="838"/>
      <c r="J744" s="838"/>
    </row>
    <row r="745" spans="5:10" x14ac:dyDescent="0.2">
      <c r="E745" s="64"/>
      <c r="F745" s="64"/>
      <c r="G745" s="841"/>
      <c r="H745" s="899"/>
      <c r="I745" s="838"/>
      <c r="J745" s="838"/>
    </row>
    <row r="746" spans="5:10" x14ac:dyDescent="0.2">
      <c r="E746" s="64"/>
      <c r="F746" s="64"/>
      <c r="G746" s="841"/>
      <c r="H746" s="899"/>
      <c r="I746" s="838"/>
      <c r="J746" s="838"/>
    </row>
    <row r="747" spans="5:10" x14ac:dyDescent="0.2">
      <c r="E747" s="64"/>
      <c r="F747" s="64"/>
      <c r="G747" s="841"/>
      <c r="H747" s="899"/>
      <c r="I747" s="838"/>
      <c r="J747" s="838"/>
    </row>
    <row r="748" spans="5:10" x14ac:dyDescent="0.2">
      <c r="E748" s="64"/>
      <c r="F748" s="64"/>
      <c r="G748" s="841"/>
      <c r="H748" s="899"/>
      <c r="I748" s="838"/>
      <c r="J748" s="838"/>
    </row>
    <row r="749" spans="5:10" x14ac:dyDescent="0.2">
      <c r="E749" s="64"/>
      <c r="F749" s="64"/>
      <c r="G749" s="841"/>
      <c r="H749" s="899"/>
      <c r="I749" s="838"/>
      <c r="J749" s="838"/>
    </row>
    <row r="750" spans="5:10" x14ac:dyDescent="0.2">
      <c r="E750" s="64"/>
      <c r="F750" s="64"/>
      <c r="G750" s="841"/>
      <c r="H750" s="899"/>
      <c r="I750" s="838"/>
      <c r="J750" s="838"/>
    </row>
    <row r="751" spans="5:10" x14ac:dyDescent="0.2">
      <c r="E751" s="64"/>
      <c r="F751" s="64"/>
      <c r="G751" s="841"/>
      <c r="H751" s="899"/>
      <c r="I751" s="838"/>
      <c r="J751" s="838"/>
    </row>
    <row r="752" spans="5:10" x14ac:dyDescent="0.2">
      <c r="E752" s="64"/>
      <c r="F752" s="64"/>
      <c r="G752" s="841"/>
      <c r="H752" s="899"/>
      <c r="I752" s="838"/>
      <c r="J752" s="838"/>
    </row>
    <row r="753" spans="5:10" x14ac:dyDescent="0.2">
      <c r="E753" s="64"/>
      <c r="F753" s="64"/>
      <c r="G753" s="841"/>
      <c r="H753" s="899"/>
      <c r="I753" s="838"/>
      <c r="J753" s="838"/>
    </row>
    <row r="754" spans="5:10" x14ac:dyDescent="0.2">
      <c r="E754" s="64"/>
      <c r="F754" s="64"/>
      <c r="G754" s="841"/>
      <c r="H754" s="899"/>
      <c r="I754" s="838"/>
      <c r="J754" s="838"/>
    </row>
    <row r="755" spans="5:10" x14ac:dyDescent="0.2">
      <c r="E755" s="64"/>
      <c r="F755" s="64"/>
      <c r="G755" s="841"/>
      <c r="H755" s="899"/>
      <c r="I755" s="838"/>
      <c r="J755" s="838"/>
    </row>
    <row r="756" spans="5:10" x14ac:dyDescent="0.2">
      <c r="E756" s="64"/>
      <c r="F756" s="64"/>
      <c r="G756" s="841"/>
      <c r="H756" s="899"/>
      <c r="I756" s="838"/>
      <c r="J756" s="838"/>
    </row>
    <row r="757" spans="5:10" x14ac:dyDescent="0.2">
      <c r="E757" s="64"/>
      <c r="F757" s="64"/>
      <c r="G757" s="841"/>
      <c r="H757" s="899"/>
      <c r="I757" s="838"/>
      <c r="J757" s="838"/>
    </row>
    <row r="758" spans="5:10" x14ac:dyDescent="0.2">
      <c r="E758" s="64"/>
      <c r="F758" s="64"/>
      <c r="G758" s="841"/>
      <c r="H758" s="899"/>
      <c r="I758" s="838"/>
      <c r="J758" s="838"/>
    </row>
    <row r="759" spans="5:10" x14ac:dyDescent="0.2">
      <c r="E759" s="64"/>
      <c r="F759" s="64"/>
      <c r="G759" s="841"/>
      <c r="H759" s="899"/>
      <c r="I759" s="838"/>
      <c r="J759" s="838"/>
    </row>
    <row r="760" spans="5:10" x14ac:dyDescent="0.2">
      <c r="E760" s="64"/>
      <c r="F760" s="64"/>
      <c r="G760" s="841"/>
      <c r="H760" s="899"/>
      <c r="I760" s="838"/>
      <c r="J760" s="838"/>
    </row>
    <row r="761" spans="5:10" x14ac:dyDescent="0.2">
      <c r="E761" s="64"/>
      <c r="F761" s="64"/>
      <c r="G761" s="841"/>
      <c r="H761" s="899"/>
      <c r="I761" s="838"/>
      <c r="J761" s="838"/>
    </row>
    <row r="762" spans="5:10" x14ac:dyDescent="0.2">
      <c r="E762" s="64"/>
      <c r="F762" s="64"/>
      <c r="G762" s="841"/>
      <c r="H762" s="899"/>
      <c r="I762" s="838"/>
      <c r="J762" s="838"/>
    </row>
    <row r="763" spans="5:10" x14ac:dyDescent="0.2">
      <c r="E763" s="64"/>
      <c r="F763" s="64"/>
      <c r="G763" s="841"/>
      <c r="H763" s="899"/>
      <c r="I763" s="838"/>
      <c r="J763" s="838"/>
    </row>
    <row r="764" spans="5:10" x14ac:dyDescent="0.2">
      <c r="E764" s="64"/>
      <c r="F764" s="64"/>
      <c r="G764" s="841"/>
      <c r="H764" s="899"/>
      <c r="I764" s="838"/>
      <c r="J764" s="838"/>
    </row>
    <row r="765" spans="5:10" x14ac:dyDescent="0.2">
      <c r="E765" s="64"/>
      <c r="F765" s="64"/>
      <c r="G765" s="841"/>
      <c r="H765" s="899"/>
      <c r="I765" s="838"/>
      <c r="J765" s="838"/>
    </row>
    <row r="766" spans="5:10" x14ac:dyDescent="0.2">
      <c r="E766" s="64"/>
      <c r="F766" s="64"/>
      <c r="G766" s="841"/>
      <c r="H766" s="899"/>
      <c r="I766" s="838"/>
      <c r="J766" s="838"/>
    </row>
    <row r="767" spans="5:10" x14ac:dyDescent="0.2">
      <c r="E767" s="64"/>
      <c r="F767" s="64"/>
      <c r="G767" s="841"/>
      <c r="H767" s="899"/>
      <c r="I767" s="838"/>
      <c r="J767" s="838"/>
    </row>
    <row r="768" spans="5:10" x14ac:dyDescent="0.2">
      <c r="E768" s="64"/>
      <c r="F768" s="64"/>
      <c r="G768" s="841"/>
      <c r="H768" s="899"/>
      <c r="I768" s="838"/>
      <c r="J768" s="838"/>
    </row>
    <row r="769" spans="5:10" x14ac:dyDescent="0.2">
      <c r="E769" s="64"/>
      <c r="F769" s="64"/>
      <c r="G769" s="841"/>
      <c r="H769" s="899"/>
      <c r="I769" s="838"/>
      <c r="J769" s="838"/>
    </row>
    <row r="770" spans="5:10" x14ac:dyDescent="0.2">
      <c r="E770" s="64"/>
      <c r="F770" s="64"/>
      <c r="G770" s="841"/>
      <c r="H770" s="899"/>
      <c r="I770" s="838"/>
      <c r="J770" s="838"/>
    </row>
    <row r="771" spans="5:10" x14ac:dyDescent="0.2">
      <c r="E771" s="64"/>
      <c r="F771" s="64"/>
      <c r="G771" s="841"/>
      <c r="H771" s="899"/>
      <c r="I771" s="838"/>
      <c r="J771" s="838"/>
    </row>
    <row r="772" spans="5:10" x14ac:dyDescent="0.2">
      <c r="E772" s="64"/>
      <c r="F772" s="64"/>
      <c r="G772" s="841"/>
      <c r="H772" s="899"/>
      <c r="I772" s="838"/>
      <c r="J772" s="838"/>
    </row>
    <row r="773" spans="5:10" x14ac:dyDescent="0.2">
      <c r="E773" s="64"/>
      <c r="F773" s="64"/>
      <c r="G773" s="841"/>
      <c r="H773" s="899"/>
      <c r="I773" s="838"/>
      <c r="J773" s="838"/>
    </row>
    <row r="774" spans="5:10" x14ac:dyDescent="0.2">
      <c r="E774" s="64"/>
      <c r="F774" s="64"/>
      <c r="G774" s="841"/>
      <c r="H774" s="899"/>
      <c r="I774" s="838"/>
      <c r="J774" s="838"/>
    </row>
    <row r="775" spans="5:10" x14ac:dyDescent="0.2">
      <c r="E775" s="64"/>
      <c r="F775" s="64"/>
      <c r="G775" s="841"/>
      <c r="H775" s="899"/>
      <c r="I775" s="838"/>
      <c r="J775" s="838"/>
    </row>
    <row r="776" spans="5:10" x14ac:dyDescent="0.2">
      <c r="E776" s="64"/>
      <c r="F776" s="64"/>
      <c r="G776" s="841"/>
      <c r="H776" s="899"/>
      <c r="I776" s="838"/>
      <c r="J776" s="838"/>
    </row>
    <row r="777" spans="5:10" x14ac:dyDescent="0.2">
      <c r="E777" s="64"/>
      <c r="F777" s="64"/>
      <c r="G777" s="841"/>
      <c r="H777" s="899"/>
      <c r="I777" s="838"/>
      <c r="J777" s="838"/>
    </row>
    <row r="778" spans="5:10" x14ac:dyDescent="0.2">
      <c r="E778" s="64"/>
      <c r="F778" s="64"/>
      <c r="G778" s="841"/>
      <c r="H778" s="899"/>
      <c r="I778" s="838"/>
      <c r="J778" s="838"/>
    </row>
    <row r="779" spans="5:10" x14ac:dyDescent="0.2">
      <c r="E779" s="64"/>
      <c r="F779" s="64"/>
      <c r="G779" s="841"/>
      <c r="H779" s="899"/>
      <c r="I779" s="838"/>
      <c r="J779" s="838"/>
    </row>
    <row r="780" spans="5:10" x14ac:dyDescent="0.2">
      <c r="E780" s="64"/>
      <c r="F780" s="64"/>
      <c r="G780" s="841"/>
      <c r="H780" s="899"/>
      <c r="I780" s="838"/>
      <c r="J780" s="838"/>
    </row>
    <row r="781" spans="5:10" x14ac:dyDescent="0.2">
      <c r="E781" s="64"/>
      <c r="F781" s="64"/>
      <c r="G781" s="841"/>
      <c r="H781" s="899"/>
      <c r="I781" s="838"/>
      <c r="J781" s="838"/>
    </row>
    <row r="782" spans="5:10" x14ac:dyDescent="0.2">
      <c r="E782" s="64"/>
      <c r="F782" s="64"/>
      <c r="G782" s="841"/>
      <c r="H782" s="899"/>
      <c r="I782" s="838"/>
      <c r="J782" s="838"/>
    </row>
    <row r="783" spans="5:10" x14ac:dyDescent="0.2">
      <c r="E783" s="64"/>
      <c r="F783" s="64"/>
      <c r="G783" s="841"/>
      <c r="H783" s="899"/>
      <c r="I783" s="838"/>
      <c r="J783" s="838"/>
    </row>
    <row r="784" spans="5:10" x14ac:dyDescent="0.2">
      <c r="E784" s="64"/>
      <c r="F784" s="64"/>
      <c r="G784" s="841"/>
      <c r="H784" s="899"/>
      <c r="I784" s="838"/>
      <c r="J784" s="838"/>
    </row>
    <row r="785" spans="5:10" x14ac:dyDescent="0.2">
      <c r="E785" s="64"/>
      <c r="F785" s="64"/>
      <c r="G785" s="841"/>
      <c r="H785" s="899"/>
      <c r="I785" s="838"/>
      <c r="J785" s="838"/>
    </row>
    <row r="786" spans="5:10" x14ac:dyDescent="0.2">
      <c r="E786" s="64"/>
      <c r="F786" s="64"/>
      <c r="G786" s="841"/>
      <c r="H786" s="899"/>
      <c r="I786" s="838"/>
      <c r="J786" s="838"/>
    </row>
    <row r="787" spans="5:10" x14ac:dyDescent="0.2">
      <c r="E787" s="64"/>
      <c r="F787" s="64"/>
      <c r="G787" s="841"/>
      <c r="H787" s="899"/>
      <c r="I787" s="838"/>
      <c r="J787" s="838"/>
    </row>
    <row r="788" spans="5:10" x14ac:dyDescent="0.2">
      <c r="E788" s="64"/>
      <c r="F788" s="64"/>
      <c r="G788" s="841"/>
      <c r="H788" s="899"/>
      <c r="I788" s="838"/>
      <c r="J788" s="838"/>
    </row>
    <row r="789" spans="5:10" x14ac:dyDescent="0.2">
      <c r="E789" s="64"/>
      <c r="F789" s="64"/>
      <c r="G789" s="841"/>
      <c r="H789" s="899"/>
      <c r="I789" s="838"/>
      <c r="J789" s="838"/>
    </row>
    <row r="790" spans="5:10" x14ac:dyDescent="0.2">
      <c r="E790" s="64"/>
      <c r="F790" s="64"/>
      <c r="G790" s="841"/>
      <c r="H790" s="899"/>
      <c r="I790" s="838"/>
      <c r="J790" s="838"/>
    </row>
    <row r="791" spans="5:10" x14ac:dyDescent="0.2">
      <c r="E791" s="64"/>
      <c r="F791" s="64"/>
      <c r="G791" s="841"/>
      <c r="H791" s="899"/>
      <c r="I791" s="838"/>
      <c r="J791" s="838"/>
    </row>
    <row r="792" spans="5:10" x14ac:dyDescent="0.2">
      <c r="E792" s="64"/>
      <c r="F792" s="64"/>
      <c r="G792" s="841"/>
      <c r="H792" s="899"/>
      <c r="I792" s="838"/>
      <c r="J792" s="838"/>
    </row>
    <row r="793" spans="5:10" x14ac:dyDescent="0.2">
      <c r="E793" s="64"/>
      <c r="F793" s="64"/>
      <c r="G793" s="841"/>
      <c r="H793" s="899"/>
      <c r="I793" s="838"/>
      <c r="J793" s="838"/>
    </row>
    <row r="794" spans="5:10" x14ac:dyDescent="0.2">
      <c r="E794" s="64"/>
      <c r="F794" s="64"/>
      <c r="G794" s="841"/>
      <c r="H794" s="899"/>
      <c r="I794" s="838"/>
      <c r="J794" s="838"/>
    </row>
    <row r="795" spans="5:10" x14ac:dyDescent="0.2">
      <c r="E795" s="64"/>
      <c r="F795" s="64"/>
      <c r="G795" s="841"/>
      <c r="H795" s="899"/>
      <c r="I795" s="838"/>
      <c r="J795" s="838"/>
    </row>
    <row r="796" spans="5:10" x14ac:dyDescent="0.2">
      <c r="E796" s="64"/>
      <c r="F796" s="64"/>
      <c r="G796" s="841"/>
      <c r="H796" s="899"/>
      <c r="I796" s="838"/>
      <c r="J796" s="838"/>
    </row>
    <row r="797" spans="5:10" x14ac:dyDescent="0.2">
      <c r="E797" s="64"/>
      <c r="F797" s="64"/>
      <c r="G797" s="841"/>
      <c r="H797" s="899"/>
      <c r="I797" s="838"/>
      <c r="J797" s="838"/>
    </row>
    <row r="798" spans="5:10" x14ac:dyDescent="0.2">
      <c r="E798" s="64"/>
      <c r="F798" s="64"/>
      <c r="G798" s="841"/>
      <c r="H798" s="899"/>
      <c r="I798" s="838"/>
      <c r="J798" s="838"/>
    </row>
    <row r="799" spans="5:10" x14ac:dyDescent="0.2">
      <c r="E799" s="64"/>
      <c r="F799" s="64"/>
      <c r="G799" s="841"/>
      <c r="H799" s="899"/>
      <c r="I799" s="838"/>
      <c r="J799" s="838"/>
    </row>
    <row r="800" spans="5:10" x14ac:dyDescent="0.2">
      <c r="E800" s="64"/>
      <c r="F800" s="64"/>
      <c r="G800" s="841"/>
      <c r="H800" s="899"/>
      <c r="I800" s="838"/>
      <c r="J800" s="838"/>
    </row>
    <row r="801" spans="5:10" x14ac:dyDescent="0.2">
      <c r="E801" s="64"/>
      <c r="F801" s="64"/>
      <c r="G801" s="841"/>
      <c r="H801" s="899"/>
      <c r="I801" s="838"/>
      <c r="J801" s="838"/>
    </row>
    <row r="802" spans="5:10" x14ac:dyDescent="0.2">
      <c r="E802" s="64"/>
      <c r="F802" s="64"/>
      <c r="G802" s="841"/>
      <c r="H802" s="899"/>
      <c r="I802" s="838"/>
      <c r="J802" s="838"/>
    </row>
    <row r="803" spans="5:10" x14ac:dyDescent="0.2">
      <c r="E803" s="64"/>
      <c r="F803" s="64"/>
      <c r="G803" s="841"/>
      <c r="H803" s="899"/>
      <c r="I803" s="838"/>
      <c r="J803" s="838"/>
    </row>
    <row r="804" spans="5:10" x14ac:dyDescent="0.2">
      <c r="E804" s="64"/>
      <c r="F804" s="64"/>
      <c r="G804" s="841"/>
      <c r="H804" s="899"/>
      <c r="I804" s="838"/>
      <c r="J804" s="838"/>
    </row>
    <row r="805" spans="5:10" x14ac:dyDescent="0.2">
      <c r="E805" s="64"/>
      <c r="F805" s="64"/>
      <c r="G805" s="841"/>
      <c r="H805" s="899"/>
      <c r="I805" s="838"/>
      <c r="J805" s="838"/>
    </row>
    <row r="806" spans="5:10" x14ac:dyDescent="0.2">
      <c r="E806" s="64"/>
      <c r="F806" s="64"/>
      <c r="G806" s="841"/>
      <c r="H806" s="899"/>
      <c r="I806" s="838"/>
      <c r="J806" s="838"/>
    </row>
    <row r="807" spans="5:10" x14ac:dyDescent="0.2">
      <c r="E807" s="64"/>
      <c r="F807" s="64"/>
      <c r="G807" s="841"/>
      <c r="H807" s="899"/>
      <c r="I807" s="838"/>
      <c r="J807" s="838"/>
    </row>
    <row r="808" spans="5:10" x14ac:dyDescent="0.2">
      <c r="E808" s="64"/>
      <c r="F808" s="64"/>
      <c r="G808" s="841"/>
      <c r="H808" s="899"/>
      <c r="I808" s="838"/>
      <c r="J808" s="838"/>
    </row>
    <row r="809" spans="5:10" x14ac:dyDescent="0.2">
      <c r="E809" s="64"/>
      <c r="F809" s="64"/>
      <c r="G809" s="841"/>
      <c r="H809" s="899"/>
      <c r="I809" s="838"/>
      <c r="J809" s="838"/>
    </row>
    <row r="810" spans="5:10" x14ac:dyDescent="0.2">
      <c r="E810" s="64"/>
      <c r="F810" s="64"/>
      <c r="G810" s="841"/>
      <c r="H810" s="899"/>
      <c r="I810" s="838"/>
      <c r="J810" s="838"/>
    </row>
    <row r="811" spans="5:10" x14ac:dyDescent="0.2">
      <c r="E811" s="64"/>
      <c r="F811" s="64"/>
      <c r="G811" s="841"/>
      <c r="H811" s="899"/>
      <c r="I811" s="838"/>
      <c r="J811" s="838"/>
    </row>
    <row r="812" spans="5:10" x14ac:dyDescent="0.2">
      <c r="E812" s="64"/>
      <c r="F812" s="64"/>
      <c r="G812" s="841"/>
      <c r="H812" s="899"/>
      <c r="I812" s="838"/>
      <c r="J812" s="838"/>
    </row>
    <row r="813" spans="5:10" x14ac:dyDescent="0.2">
      <c r="E813" s="64"/>
      <c r="F813" s="64"/>
      <c r="G813" s="841"/>
      <c r="H813" s="899"/>
      <c r="I813" s="838"/>
      <c r="J813" s="838"/>
    </row>
    <row r="814" spans="5:10" x14ac:dyDescent="0.2">
      <c r="E814" s="64"/>
      <c r="F814" s="64"/>
      <c r="G814" s="841"/>
      <c r="H814" s="899"/>
      <c r="I814" s="838"/>
      <c r="J814" s="838"/>
    </row>
    <row r="815" spans="5:10" x14ac:dyDescent="0.2">
      <c r="E815" s="64"/>
      <c r="F815" s="64"/>
      <c r="G815" s="841"/>
      <c r="H815" s="899"/>
      <c r="I815" s="838"/>
      <c r="J815" s="838"/>
    </row>
    <row r="816" spans="5:10" x14ac:dyDescent="0.2">
      <c r="E816" s="64"/>
      <c r="F816" s="64"/>
      <c r="G816" s="841"/>
      <c r="H816" s="899"/>
      <c r="I816" s="838"/>
      <c r="J816" s="838"/>
    </row>
    <row r="817" spans="2:10" x14ac:dyDescent="0.2">
      <c r="E817" s="64"/>
      <c r="F817" s="64"/>
      <c r="G817" s="841"/>
      <c r="H817" s="899"/>
      <c r="I817" s="838"/>
      <c r="J817" s="838"/>
    </row>
    <row r="818" spans="2:10" x14ac:dyDescent="0.2">
      <c r="E818" s="64"/>
      <c r="F818" s="64"/>
      <c r="G818" s="841"/>
      <c r="H818" s="899"/>
      <c r="I818" s="838"/>
      <c r="J818" s="838"/>
    </row>
    <row r="819" spans="2:10" x14ac:dyDescent="0.2">
      <c r="E819" s="64"/>
      <c r="F819" s="64"/>
      <c r="G819" s="841"/>
      <c r="H819" s="899"/>
      <c r="I819" s="838"/>
      <c r="J819" s="838"/>
    </row>
    <row r="820" spans="2:10" x14ac:dyDescent="0.2">
      <c r="E820" s="64"/>
      <c r="F820" s="64"/>
      <c r="G820" s="841"/>
      <c r="H820" s="899"/>
      <c r="I820" s="838"/>
      <c r="J820" s="838"/>
    </row>
    <row r="821" spans="2:10" x14ac:dyDescent="0.2">
      <c r="E821" s="64"/>
      <c r="F821" s="64"/>
      <c r="G821" s="841"/>
      <c r="H821" s="899"/>
      <c r="I821" s="838"/>
      <c r="J821" s="838"/>
    </row>
    <row r="822" spans="2:10" x14ac:dyDescent="0.2">
      <c r="G822" s="835" t="s">
        <v>582</v>
      </c>
      <c r="H822" s="835"/>
      <c r="I822" s="835"/>
      <c r="J822" s="835"/>
    </row>
    <row r="823" spans="2:10" x14ac:dyDescent="0.2">
      <c r="B823" s="837" t="s">
        <v>575</v>
      </c>
      <c r="C823" s="837"/>
      <c r="G823" s="838">
        <f>G46+G85</f>
        <v>0</v>
      </c>
      <c r="H823" s="899"/>
      <c r="I823" s="840"/>
      <c r="J823" s="841"/>
    </row>
    <row r="824" spans="2:10" x14ac:dyDescent="0.2">
      <c r="H824" s="760"/>
      <c r="I824" s="843"/>
    </row>
    <row r="825" spans="2:10" x14ac:dyDescent="0.2">
      <c r="B825" s="843" t="s">
        <v>611</v>
      </c>
      <c r="C825" s="843"/>
    </row>
    <row r="826" spans="2:10" x14ac:dyDescent="0.2">
      <c r="G826" s="844"/>
      <c r="H826" s="760"/>
    </row>
  </sheetData>
  <sheetProtection sheet="1"/>
  <mergeCells count="64">
    <mergeCell ref="B14:E14"/>
    <mergeCell ref="F5:G5"/>
    <mergeCell ref="F6:G6"/>
    <mergeCell ref="F7:G7"/>
    <mergeCell ref="F8:G8"/>
    <mergeCell ref="B13:E13"/>
    <mergeCell ref="B53:E53"/>
    <mergeCell ref="B17:E17"/>
    <mergeCell ref="B18:E18"/>
    <mergeCell ref="B21:E21"/>
    <mergeCell ref="B24:E24"/>
    <mergeCell ref="B28:E28"/>
    <mergeCell ref="B29:E29"/>
    <mergeCell ref="B30:E30"/>
    <mergeCell ref="B32:E32"/>
    <mergeCell ref="B35:E35"/>
    <mergeCell ref="B36:E36"/>
    <mergeCell ref="B52:E52"/>
    <mergeCell ref="B92:E92"/>
    <mergeCell ref="B56:E56"/>
    <mergeCell ref="B57:E57"/>
    <mergeCell ref="B60:E60"/>
    <mergeCell ref="B63:E63"/>
    <mergeCell ref="B67:E67"/>
    <mergeCell ref="B68:E68"/>
    <mergeCell ref="B69:E69"/>
    <mergeCell ref="B71:E71"/>
    <mergeCell ref="B74:E74"/>
    <mergeCell ref="B75:E75"/>
    <mergeCell ref="B91:E91"/>
    <mergeCell ref="B131:E131"/>
    <mergeCell ref="B95:E95"/>
    <mergeCell ref="B96:E96"/>
    <mergeCell ref="B99:E99"/>
    <mergeCell ref="B102:E102"/>
    <mergeCell ref="B106:E106"/>
    <mergeCell ref="B107:E107"/>
    <mergeCell ref="B108:E108"/>
    <mergeCell ref="B110:E110"/>
    <mergeCell ref="B113:E113"/>
    <mergeCell ref="B114:E114"/>
    <mergeCell ref="B130:E130"/>
    <mergeCell ref="B170:E170"/>
    <mergeCell ref="B134:E134"/>
    <mergeCell ref="B135:E135"/>
    <mergeCell ref="B138:E138"/>
    <mergeCell ref="B141:E141"/>
    <mergeCell ref="B145:E145"/>
    <mergeCell ref="B146:E146"/>
    <mergeCell ref="B147:E147"/>
    <mergeCell ref="B149:E149"/>
    <mergeCell ref="B152:E152"/>
    <mergeCell ref="B153:E153"/>
    <mergeCell ref="B169:E169"/>
    <mergeCell ref="B186:E186"/>
    <mergeCell ref="B188:E188"/>
    <mergeCell ref="B191:E191"/>
    <mergeCell ref="B192:E192"/>
    <mergeCell ref="B173:E173"/>
    <mergeCell ref="B174:E174"/>
    <mergeCell ref="B177:E177"/>
    <mergeCell ref="B180:E180"/>
    <mergeCell ref="B184:E184"/>
    <mergeCell ref="B185:E185"/>
  </mergeCells>
  <pageMargins left="0.27559055118110237" right="0" top="0.19685039370078741" bottom="0" header="0.31496062992125984" footer="0.31496062992125984"/>
  <pageSetup paperSize="9" scale="83" orientation="landscape" r:id="rId1"/>
  <rowBreaks count="5" manualBreakCount="5">
    <brk id="46" max="16383" man="1"/>
    <brk id="85" max="16383" man="1"/>
    <brk id="124" max="16383" man="1"/>
    <brk id="163" max="14" man="1"/>
    <brk id="20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2"/>
  <sheetViews>
    <sheetView workbookViewId="0">
      <selection activeCell="B16" sqref="B16"/>
    </sheetView>
  </sheetViews>
  <sheetFormatPr defaultColWidth="9.28515625" defaultRowHeight="13.5" x14ac:dyDescent="0.25"/>
  <cols>
    <col min="1" max="2" width="1.7109375" style="36" customWidth="1"/>
    <col min="3" max="3" width="23" style="36" customWidth="1"/>
    <col min="4" max="4" width="8.7109375" style="35" customWidth="1"/>
    <col min="5" max="21" width="6.7109375" style="68" customWidth="1"/>
    <col min="22" max="22" width="8.7109375" style="151" customWidth="1"/>
    <col min="23" max="16384" width="9.28515625" style="36"/>
  </cols>
  <sheetData>
    <row r="1" spans="1:28" ht="15.75" x14ac:dyDescent="0.25">
      <c r="B1" s="485" t="s">
        <v>485</v>
      </c>
    </row>
    <row r="2" spans="1:28" x14ac:dyDescent="0.25">
      <c r="B2" s="38"/>
    </row>
    <row r="3" spans="1:28" x14ac:dyDescent="0.25">
      <c r="B3" s="35"/>
      <c r="C3" s="54" t="s">
        <v>62</v>
      </c>
      <c r="D3" s="35">
        <f>Specifikation!C2</f>
        <v>0</v>
      </c>
      <c r="F3" s="69"/>
      <c r="U3" s="606" t="s">
        <v>482</v>
      </c>
      <c r="V3" s="152"/>
    </row>
    <row r="4" spans="1:28" x14ac:dyDescent="0.25">
      <c r="B4" s="38"/>
      <c r="C4" s="54" t="s">
        <v>63</v>
      </c>
      <c r="D4" s="35">
        <f>Specifikation!C3</f>
        <v>0</v>
      </c>
    </row>
    <row r="5" spans="1:28" x14ac:dyDescent="0.25">
      <c r="B5" s="38"/>
    </row>
    <row r="6" spans="1:28" ht="14.25" thickBot="1" x14ac:dyDescent="0.3">
      <c r="B6" s="38"/>
      <c r="E6" s="619"/>
      <c r="F6" s="619"/>
      <c r="G6" s="619"/>
      <c r="H6" s="619"/>
      <c r="I6" s="619"/>
      <c r="J6" s="619"/>
      <c r="K6" s="619"/>
      <c r="L6" s="619"/>
      <c r="M6" s="619"/>
      <c r="N6" s="619"/>
      <c r="O6" s="619"/>
    </row>
    <row r="7" spans="1:28" s="38" customFormat="1" ht="14.25" thickBot="1" x14ac:dyDescent="0.3">
      <c r="B7" s="69" t="s">
        <v>486</v>
      </c>
      <c r="C7" s="69"/>
      <c r="D7" s="166" t="s">
        <v>486</v>
      </c>
      <c r="E7" s="153" t="s">
        <v>487</v>
      </c>
      <c r="F7" s="70" t="s">
        <v>487</v>
      </c>
      <c r="G7" s="70" t="s">
        <v>487</v>
      </c>
      <c r="H7" s="70" t="s">
        <v>487</v>
      </c>
      <c r="I7" s="70" t="s">
        <v>487</v>
      </c>
      <c r="J7" s="70" t="s">
        <v>487</v>
      </c>
      <c r="K7" s="70" t="s">
        <v>487</v>
      </c>
      <c r="L7" s="70" t="s">
        <v>487</v>
      </c>
      <c r="M7" s="70" t="s">
        <v>487</v>
      </c>
      <c r="N7" s="70" t="s">
        <v>487</v>
      </c>
      <c r="O7" s="70" t="s">
        <v>487</v>
      </c>
      <c r="P7" s="70" t="s">
        <v>487</v>
      </c>
      <c r="Q7" s="70" t="s">
        <v>487</v>
      </c>
      <c r="R7" s="70" t="s">
        <v>487</v>
      </c>
      <c r="S7" s="70" t="s">
        <v>487</v>
      </c>
      <c r="T7" s="70" t="s">
        <v>487</v>
      </c>
      <c r="U7" s="70" t="s">
        <v>487</v>
      </c>
      <c r="V7" s="154" t="s">
        <v>45</v>
      </c>
      <c r="W7" s="34"/>
    </row>
    <row r="8" spans="1:28" s="39" customFormat="1" ht="14.25" thickBot="1" x14ac:dyDescent="0.3">
      <c r="B8" s="167"/>
      <c r="C8" s="168" t="s">
        <v>488</v>
      </c>
      <c r="D8" s="169"/>
      <c r="E8" s="155" t="s">
        <v>489</v>
      </c>
      <c r="F8" s="71">
        <f>+E42</f>
        <v>0</v>
      </c>
      <c r="G8" s="71">
        <f t="shared" ref="G8:U8" si="0">+F42</f>
        <v>0</v>
      </c>
      <c r="H8" s="71">
        <f t="shared" si="0"/>
        <v>0</v>
      </c>
      <c r="I8" s="71">
        <f t="shared" si="0"/>
        <v>0</v>
      </c>
      <c r="J8" s="71">
        <f t="shared" si="0"/>
        <v>0</v>
      </c>
      <c r="K8" s="71">
        <f t="shared" si="0"/>
        <v>0</v>
      </c>
      <c r="L8" s="71">
        <f t="shared" si="0"/>
        <v>0</v>
      </c>
      <c r="M8" s="71">
        <f t="shared" si="0"/>
        <v>0</v>
      </c>
      <c r="N8" s="71">
        <f t="shared" si="0"/>
        <v>0</v>
      </c>
      <c r="O8" s="71">
        <f t="shared" si="0"/>
        <v>0</v>
      </c>
      <c r="P8" s="71">
        <f t="shared" si="0"/>
        <v>0</v>
      </c>
      <c r="Q8" s="71">
        <f t="shared" si="0"/>
        <v>0</v>
      </c>
      <c r="R8" s="71">
        <f t="shared" si="0"/>
        <v>0</v>
      </c>
      <c r="S8" s="71">
        <f t="shared" si="0"/>
        <v>0</v>
      </c>
      <c r="T8" s="71">
        <f t="shared" si="0"/>
        <v>0</v>
      </c>
      <c r="U8" s="71">
        <f t="shared" si="0"/>
        <v>0</v>
      </c>
      <c r="V8" s="156"/>
      <c r="W8" s="41"/>
    </row>
    <row r="9" spans="1:28" x14ac:dyDescent="0.25">
      <c r="B9" s="170"/>
      <c r="C9" s="171" t="s">
        <v>490</v>
      </c>
      <c r="D9" s="158"/>
      <c r="E9" s="157"/>
      <c r="F9" s="72"/>
      <c r="G9" s="72"/>
      <c r="H9" s="72"/>
      <c r="I9" s="72"/>
      <c r="J9" s="72"/>
      <c r="K9" s="72"/>
      <c r="L9" s="72"/>
      <c r="M9" s="72"/>
      <c r="N9" s="72"/>
      <c r="O9" s="72"/>
      <c r="P9" s="72"/>
      <c r="Q9" s="72"/>
      <c r="R9" s="72"/>
      <c r="S9" s="72"/>
      <c r="T9" s="72"/>
      <c r="U9" s="72"/>
      <c r="V9" s="158">
        <f t="shared" ref="V9:V17" si="1">SUM(E9:U9)</f>
        <v>0</v>
      </c>
    </row>
    <row r="10" spans="1:28" x14ac:dyDescent="0.25">
      <c r="B10" s="170"/>
      <c r="C10" s="172"/>
      <c r="D10" s="158"/>
      <c r="E10" s="157"/>
      <c r="F10" s="72"/>
      <c r="G10" s="72"/>
      <c r="H10" s="72"/>
      <c r="I10" s="72"/>
      <c r="J10" s="72"/>
      <c r="K10" s="72"/>
      <c r="L10" s="72"/>
      <c r="M10" s="72"/>
      <c r="N10" s="72"/>
      <c r="O10" s="72"/>
      <c r="P10" s="72"/>
      <c r="Q10" s="72"/>
      <c r="R10" s="72"/>
      <c r="S10" s="72"/>
      <c r="T10" s="72"/>
      <c r="U10" s="72"/>
      <c r="V10" s="158">
        <f t="shared" si="1"/>
        <v>0</v>
      </c>
      <c r="W10" s="37"/>
      <c r="X10" s="37"/>
      <c r="Y10" s="37"/>
      <c r="Z10" s="37"/>
      <c r="AA10" s="37"/>
      <c r="AB10" s="37"/>
    </row>
    <row r="11" spans="1:28" x14ac:dyDescent="0.25">
      <c r="B11" s="170"/>
      <c r="C11" s="172"/>
      <c r="D11" s="158"/>
      <c r="E11" s="157"/>
      <c r="F11" s="72"/>
      <c r="G11" s="72"/>
      <c r="H11" s="72"/>
      <c r="I11" s="72"/>
      <c r="J11" s="72"/>
      <c r="K11" s="72"/>
      <c r="L11" s="72"/>
      <c r="M11" s="72"/>
      <c r="N11" s="72"/>
      <c r="O11" s="72"/>
      <c r="P11" s="72"/>
      <c r="Q11" s="72"/>
      <c r="R11" s="72"/>
      <c r="S11" s="72"/>
      <c r="T11" s="72"/>
      <c r="U11" s="72"/>
      <c r="V11" s="158">
        <f t="shared" si="1"/>
        <v>0</v>
      </c>
      <c r="W11" s="37"/>
      <c r="X11" s="37"/>
      <c r="Y11" s="37"/>
      <c r="Z11" s="37"/>
      <c r="AA11" s="37"/>
      <c r="AB11" s="37"/>
    </row>
    <row r="12" spans="1:28" x14ac:dyDescent="0.25">
      <c r="B12" s="170"/>
      <c r="C12" s="172"/>
      <c r="D12" s="158"/>
      <c r="E12" s="157"/>
      <c r="F12" s="72"/>
      <c r="G12" s="72"/>
      <c r="H12" s="72"/>
      <c r="I12" s="72"/>
      <c r="J12" s="72"/>
      <c r="K12" s="72"/>
      <c r="L12" s="72"/>
      <c r="M12" s="72"/>
      <c r="N12" s="72"/>
      <c r="O12" s="72"/>
      <c r="P12" s="72"/>
      <c r="Q12" s="72"/>
      <c r="R12" s="72"/>
      <c r="S12" s="72"/>
      <c r="T12" s="72"/>
      <c r="U12" s="72"/>
      <c r="V12" s="158">
        <f t="shared" si="1"/>
        <v>0</v>
      </c>
      <c r="W12" s="37"/>
      <c r="X12" s="37"/>
      <c r="Y12" s="37"/>
      <c r="Z12" s="37"/>
      <c r="AA12" s="37"/>
      <c r="AB12" s="37"/>
    </row>
    <row r="13" spans="1:28" x14ac:dyDescent="0.25">
      <c r="B13" s="170"/>
      <c r="C13" s="172"/>
      <c r="D13" s="158"/>
      <c r="E13" s="157"/>
      <c r="F13" s="72"/>
      <c r="G13" s="72"/>
      <c r="H13" s="72"/>
      <c r="I13" s="72"/>
      <c r="J13" s="72"/>
      <c r="K13" s="72"/>
      <c r="L13" s="72"/>
      <c r="M13" s="72"/>
      <c r="N13" s="72"/>
      <c r="O13" s="72"/>
      <c r="P13" s="72"/>
      <c r="Q13" s="72"/>
      <c r="R13" s="72"/>
      <c r="S13" s="72"/>
      <c r="T13" s="72"/>
      <c r="U13" s="72"/>
      <c r="V13" s="158">
        <f t="shared" si="1"/>
        <v>0</v>
      </c>
      <c r="W13" s="37"/>
      <c r="X13" s="37"/>
      <c r="Y13" s="37"/>
      <c r="Z13" s="37"/>
      <c r="AA13" s="37"/>
      <c r="AB13" s="37"/>
    </row>
    <row r="14" spans="1:28" x14ac:dyDescent="0.25">
      <c r="B14" s="68"/>
      <c r="C14" s="172"/>
      <c r="D14" s="158"/>
      <c r="E14" s="157"/>
      <c r="F14" s="72"/>
      <c r="G14" s="72"/>
      <c r="H14" s="72"/>
      <c r="I14" s="72"/>
      <c r="J14" s="72"/>
      <c r="K14" s="72"/>
      <c r="L14" s="72"/>
      <c r="M14" s="72"/>
      <c r="N14" s="72"/>
      <c r="O14" s="72"/>
      <c r="P14" s="72"/>
      <c r="Q14" s="72"/>
      <c r="R14" s="72"/>
      <c r="S14" s="72"/>
      <c r="T14" s="72"/>
      <c r="U14" s="72"/>
      <c r="V14" s="158">
        <f t="shared" si="1"/>
        <v>0</v>
      </c>
      <c r="W14" s="37"/>
      <c r="X14" s="37"/>
      <c r="Y14" s="37"/>
      <c r="Z14" s="37"/>
      <c r="AA14" s="37"/>
      <c r="AB14" s="37"/>
    </row>
    <row r="15" spans="1:28" x14ac:dyDescent="0.25">
      <c r="B15" s="68"/>
      <c r="C15" s="172"/>
      <c r="D15" s="158"/>
      <c r="E15" s="157"/>
      <c r="F15" s="72"/>
      <c r="G15" s="72"/>
      <c r="H15" s="72"/>
      <c r="I15" s="72"/>
      <c r="J15" s="72"/>
      <c r="K15" s="72"/>
      <c r="L15" s="72"/>
      <c r="M15" s="72"/>
      <c r="N15" s="72"/>
      <c r="O15" s="72"/>
      <c r="P15" s="72"/>
      <c r="Q15" s="72"/>
      <c r="R15" s="72"/>
      <c r="S15" s="72"/>
      <c r="T15" s="72"/>
      <c r="U15" s="72"/>
      <c r="V15" s="158">
        <f t="shared" si="1"/>
        <v>0</v>
      </c>
      <c r="W15" s="37"/>
      <c r="X15" s="37"/>
      <c r="Y15" s="37"/>
      <c r="Z15" s="37"/>
      <c r="AA15" s="37"/>
      <c r="AB15" s="37"/>
    </row>
    <row r="16" spans="1:28" x14ac:dyDescent="0.25">
      <c r="B16" s="556"/>
      <c r="C16" s="172"/>
      <c r="D16" s="158"/>
      <c r="E16" s="157"/>
      <c r="F16" s="72"/>
      <c r="G16" s="72"/>
      <c r="H16" s="72"/>
      <c r="I16" s="72"/>
      <c r="J16" s="72"/>
      <c r="K16" s="72"/>
      <c r="L16" s="72"/>
      <c r="M16" s="72"/>
      <c r="N16" s="72"/>
      <c r="O16" s="72"/>
      <c r="P16" s="72"/>
      <c r="Q16" s="72"/>
      <c r="R16" s="72"/>
      <c r="S16" s="72"/>
      <c r="T16" s="72"/>
      <c r="U16" s="72"/>
      <c r="V16" s="158">
        <f t="shared" si="1"/>
        <v>0</v>
      </c>
      <c r="W16" s="37"/>
      <c r="X16" s="37"/>
      <c r="Y16" s="37"/>
      <c r="Z16" s="37"/>
      <c r="AA16" s="37"/>
      <c r="AB16" s="37"/>
    </row>
    <row r="17" spans="2:28" ht="14.25" thickBot="1" x14ac:dyDescent="0.3">
      <c r="B17" s="68"/>
      <c r="C17" s="173"/>
      <c r="D17" s="160"/>
      <c r="E17" s="159"/>
      <c r="F17" s="73"/>
      <c r="G17" s="73"/>
      <c r="H17" s="73"/>
      <c r="I17" s="73"/>
      <c r="J17" s="73"/>
      <c r="K17" s="73"/>
      <c r="L17" s="73"/>
      <c r="M17" s="73"/>
      <c r="N17" s="73"/>
      <c r="O17" s="72"/>
      <c r="P17" s="73"/>
      <c r="Q17" s="73"/>
      <c r="R17" s="73"/>
      <c r="S17" s="73"/>
      <c r="T17" s="73"/>
      <c r="U17" s="73"/>
      <c r="V17" s="160">
        <f t="shared" si="1"/>
        <v>0</v>
      </c>
      <c r="W17" s="37"/>
      <c r="X17" s="37"/>
      <c r="Y17" s="37"/>
      <c r="Z17" s="37"/>
      <c r="AA17" s="37"/>
      <c r="AB17" s="37"/>
    </row>
    <row r="18" spans="2:28" s="38" customFormat="1" ht="14.25" thickBot="1" x14ac:dyDescent="0.3">
      <c r="B18" s="69"/>
      <c r="C18" s="174" t="s">
        <v>491</v>
      </c>
      <c r="D18" s="161">
        <f>SUM(D9:D17)</f>
        <v>0</v>
      </c>
      <c r="E18" s="74">
        <f>SUM(E8:E17)</f>
        <v>0</v>
      </c>
      <c r="F18" s="74">
        <f t="shared" ref="F18:U18" si="2">SUM(F8:F17)</f>
        <v>0</v>
      </c>
      <c r="G18" s="74">
        <f t="shared" si="2"/>
        <v>0</v>
      </c>
      <c r="H18" s="74">
        <f t="shared" si="2"/>
        <v>0</v>
      </c>
      <c r="I18" s="74">
        <f t="shared" si="2"/>
        <v>0</v>
      </c>
      <c r="J18" s="74">
        <f t="shared" si="2"/>
        <v>0</v>
      </c>
      <c r="K18" s="74">
        <f t="shared" si="2"/>
        <v>0</v>
      </c>
      <c r="L18" s="74">
        <f t="shared" si="2"/>
        <v>0</v>
      </c>
      <c r="M18" s="74">
        <f t="shared" si="2"/>
        <v>0</v>
      </c>
      <c r="N18" s="74">
        <f t="shared" si="2"/>
        <v>0</v>
      </c>
      <c r="O18" s="74">
        <f t="shared" si="2"/>
        <v>0</v>
      </c>
      <c r="P18" s="74">
        <f t="shared" si="2"/>
        <v>0</v>
      </c>
      <c r="Q18" s="74">
        <f t="shared" si="2"/>
        <v>0</v>
      </c>
      <c r="R18" s="74">
        <f t="shared" si="2"/>
        <v>0</v>
      </c>
      <c r="S18" s="74">
        <f t="shared" si="2"/>
        <v>0</v>
      </c>
      <c r="T18" s="74">
        <f t="shared" si="2"/>
        <v>0</v>
      </c>
      <c r="U18" s="74">
        <f t="shared" si="2"/>
        <v>0</v>
      </c>
      <c r="V18" s="161">
        <f>SUM(V9:V17)</f>
        <v>0</v>
      </c>
      <c r="W18" s="43"/>
      <c r="X18" s="43"/>
      <c r="Y18" s="43"/>
      <c r="Z18" s="43"/>
      <c r="AA18" s="43"/>
      <c r="AB18" s="43"/>
    </row>
    <row r="19" spans="2:28" s="38" customFormat="1" ht="14.25" thickBot="1" x14ac:dyDescent="0.3">
      <c r="B19" s="44"/>
      <c r="C19" s="44"/>
      <c r="D19" s="61"/>
      <c r="E19" s="75"/>
      <c r="F19" s="75"/>
      <c r="G19" s="75"/>
      <c r="H19" s="75"/>
      <c r="I19" s="75"/>
      <c r="J19" s="75"/>
      <c r="K19" s="75"/>
      <c r="L19" s="75"/>
      <c r="M19" s="75"/>
      <c r="N19" s="75"/>
      <c r="O19" s="75"/>
      <c r="P19" s="75"/>
      <c r="Q19" s="75"/>
      <c r="R19" s="75"/>
      <c r="S19" s="75"/>
      <c r="T19" s="75"/>
      <c r="U19" s="75"/>
      <c r="V19" s="162"/>
      <c r="W19" s="43"/>
      <c r="X19" s="43"/>
      <c r="Y19" s="43"/>
      <c r="Z19" s="43"/>
      <c r="AA19" s="43"/>
      <c r="AB19" s="43"/>
    </row>
    <row r="20" spans="2:28" ht="14.25" thickBot="1" x14ac:dyDescent="0.3">
      <c r="B20" s="38" t="s">
        <v>492</v>
      </c>
      <c r="C20" s="53"/>
      <c r="D20" s="60" t="s">
        <v>493</v>
      </c>
      <c r="E20" s="153" t="s">
        <v>487</v>
      </c>
      <c r="F20" s="70" t="s">
        <v>487</v>
      </c>
      <c r="G20" s="70" t="s">
        <v>487</v>
      </c>
      <c r="H20" s="70" t="s">
        <v>487</v>
      </c>
      <c r="I20" s="70" t="s">
        <v>487</v>
      </c>
      <c r="J20" s="70" t="s">
        <v>487</v>
      </c>
      <c r="K20" s="70" t="s">
        <v>487</v>
      </c>
      <c r="L20" s="70" t="s">
        <v>487</v>
      </c>
      <c r="M20" s="70" t="s">
        <v>487</v>
      </c>
      <c r="N20" s="70" t="s">
        <v>487</v>
      </c>
      <c r="O20" s="70" t="s">
        <v>487</v>
      </c>
      <c r="P20" s="70" t="s">
        <v>487</v>
      </c>
      <c r="Q20" s="70" t="s">
        <v>487</v>
      </c>
      <c r="R20" s="70" t="s">
        <v>487</v>
      </c>
      <c r="S20" s="70" t="s">
        <v>487</v>
      </c>
      <c r="T20" s="70" t="s">
        <v>487</v>
      </c>
      <c r="U20" s="70" t="s">
        <v>487</v>
      </c>
      <c r="V20" s="154" t="s">
        <v>45</v>
      </c>
    </row>
    <row r="21" spans="2:28" x14ac:dyDescent="0.25">
      <c r="B21" s="24"/>
      <c r="C21" s="55" t="s">
        <v>494</v>
      </c>
      <c r="D21" s="637">
        <f>Specifikation!K148</f>
        <v>0</v>
      </c>
      <c r="E21" s="76"/>
      <c r="F21" s="76"/>
      <c r="G21" s="76"/>
      <c r="H21" s="77"/>
      <c r="I21" s="77"/>
      <c r="J21" s="77"/>
      <c r="K21" s="77"/>
      <c r="L21" s="77"/>
      <c r="M21" s="77"/>
      <c r="N21" s="77"/>
      <c r="O21" s="77"/>
      <c r="P21" s="77"/>
      <c r="Q21" s="77"/>
      <c r="R21" s="77"/>
      <c r="S21" s="77"/>
      <c r="T21" s="77"/>
      <c r="U21" s="77"/>
      <c r="V21" s="158">
        <f>SUM(E21:U21)</f>
        <v>0</v>
      </c>
    </row>
    <row r="22" spans="2:28" x14ac:dyDescent="0.25">
      <c r="B22" s="24"/>
      <c r="C22" s="55" t="s">
        <v>495</v>
      </c>
      <c r="D22" s="637">
        <f>Specifikation!K371</f>
        <v>0</v>
      </c>
      <c r="E22" s="76"/>
      <c r="F22" s="76"/>
      <c r="G22" s="76"/>
      <c r="H22" s="77"/>
      <c r="I22" s="77"/>
      <c r="J22" s="77"/>
      <c r="K22" s="77"/>
      <c r="L22" s="77"/>
      <c r="M22" s="77"/>
      <c r="N22" s="77"/>
      <c r="O22" s="77"/>
      <c r="P22" s="77"/>
      <c r="Q22" s="77"/>
      <c r="R22" s="77"/>
      <c r="S22" s="77"/>
      <c r="T22" s="77"/>
      <c r="U22" s="77"/>
      <c r="V22" s="158">
        <f t="shared" ref="V22:V40" si="3">SUM(E22:U22)</f>
        <v>0</v>
      </c>
    </row>
    <row r="23" spans="2:28" x14ac:dyDescent="0.25">
      <c r="B23" s="24"/>
      <c r="C23" s="56" t="s">
        <v>220</v>
      </c>
      <c r="D23" s="637">
        <f>Specifikation!K412</f>
        <v>0</v>
      </c>
      <c r="E23" s="76"/>
      <c r="F23" s="76"/>
      <c r="G23" s="76"/>
      <c r="H23" s="77"/>
      <c r="I23" s="77"/>
      <c r="J23" s="77"/>
      <c r="K23" s="77"/>
      <c r="L23" s="77"/>
      <c r="M23" s="77"/>
      <c r="N23" s="77"/>
      <c r="O23" s="77"/>
      <c r="P23" s="77"/>
      <c r="Q23" s="77"/>
      <c r="R23" s="77"/>
      <c r="S23" s="77"/>
      <c r="T23" s="77"/>
      <c r="U23" s="77"/>
      <c r="V23" s="158">
        <f t="shared" si="3"/>
        <v>0</v>
      </c>
    </row>
    <row r="24" spans="2:28" x14ac:dyDescent="0.25">
      <c r="B24" s="24"/>
      <c r="C24" s="55" t="s">
        <v>496</v>
      </c>
      <c r="D24" s="638">
        <f>Specifikation!K444</f>
        <v>0</v>
      </c>
      <c r="E24" s="76"/>
      <c r="F24" s="76"/>
      <c r="G24" s="76"/>
      <c r="H24" s="77"/>
      <c r="I24" s="77"/>
      <c r="J24" s="77"/>
      <c r="K24" s="77"/>
      <c r="L24" s="77"/>
      <c r="M24" s="77"/>
      <c r="N24" s="77"/>
      <c r="O24" s="77"/>
      <c r="P24" s="77"/>
      <c r="Q24" s="77"/>
      <c r="R24" s="77"/>
      <c r="S24" s="77"/>
      <c r="T24" s="77"/>
      <c r="U24" s="77"/>
      <c r="V24" s="158">
        <f t="shared" si="3"/>
        <v>0</v>
      </c>
    </row>
    <row r="25" spans="2:28" x14ac:dyDescent="0.25">
      <c r="B25" s="24"/>
      <c r="C25" s="55" t="s">
        <v>497</v>
      </c>
      <c r="D25" s="638">
        <f>Specifikation!K465</f>
        <v>0</v>
      </c>
      <c r="E25" s="76"/>
      <c r="F25" s="76"/>
      <c r="G25" s="76"/>
      <c r="H25" s="76"/>
      <c r="I25" s="77"/>
      <c r="J25" s="77"/>
      <c r="K25" s="77"/>
      <c r="L25" s="77"/>
      <c r="M25" s="77"/>
      <c r="N25" s="77"/>
      <c r="O25" s="77"/>
      <c r="P25" s="77"/>
      <c r="Q25" s="77"/>
      <c r="R25" s="77"/>
      <c r="S25" s="77"/>
      <c r="T25" s="77"/>
      <c r="U25" s="77"/>
      <c r="V25" s="158">
        <f t="shared" si="3"/>
        <v>0</v>
      </c>
    </row>
    <row r="26" spans="2:28" x14ac:dyDescent="0.25">
      <c r="B26" s="24"/>
      <c r="C26" s="55" t="s">
        <v>198</v>
      </c>
      <c r="D26" s="638">
        <f>Specifikation!K480</f>
        <v>0</v>
      </c>
      <c r="E26" s="76"/>
      <c r="F26" s="76"/>
      <c r="G26" s="76"/>
      <c r="H26" s="77"/>
      <c r="I26" s="76"/>
      <c r="J26" s="77"/>
      <c r="K26" s="77"/>
      <c r="L26" s="77"/>
      <c r="M26" s="77"/>
      <c r="N26" s="77"/>
      <c r="O26" s="77"/>
      <c r="P26" s="77"/>
      <c r="Q26" s="77"/>
      <c r="R26" s="77"/>
      <c r="S26" s="77"/>
      <c r="T26" s="77"/>
      <c r="U26" s="77"/>
      <c r="V26" s="158">
        <f t="shared" si="3"/>
        <v>0</v>
      </c>
    </row>
    <row r="27" spans="2:28" x14ac:dyDescent="0.25">
      <c r="B27" s="24"/>
      <c r="C27" s="55" t="s">
        <v>498</v>
      </c>
      <c r="D27" s="638">
        <f>Specifikation!K491</f>
        <v>0</v>
      </c>
      <c r="E27" s="76"/>
      <c r="F27" s="76"/>
      <c r="G27" s="76"/>
      <c r="H27" s="77"/>
      <c r="I27" s="77"/>
      <c r="J27" s="76"/>
      <c r="K27" s="77"/>
      <c r="L27" s="77"/>
      <c r="M27" s="77"/>
      <c r="N27" s="77"/>
      <c r="O27" s="77"/>
      <c r="P27" s="77"/>
      <c r="Q27" s="77"/>
      <c r="R27" s="77"/>
      <c r="S27" s="77"/>
      <c r="T27" s="77"/>
      <c r="U27" s="77"/>
      <c r="V27" s="158">
        <f t="shared" si="3"/>
        <v>0</v>
      </c>
    </row>
    <row r="28" spans="2:28" x14ac:dyDescent="0.25">
      <c r="B28" s="24"/>
      <c r="C28" s="55" t="s">
        <v>499</v>
      </c>
      <c r="D28" s="639">
        <f>Specifikation!K524</f>
        <v>0</v>
      </c>
      <c r="E28" s="76"/>
      <c r="F28" s="76"/>
      <c r="G28" s="76"/>
      <c r="H28" s="77"/>
      <c r="I28" s="77"/>
      <c r="J28" s="77"/>
      <c r="K28" s="76"/>
      <c r="L28" s="77"/>
      <c r="M28" s="77"/>
      <c r="N28" s="77"/>
      <c r="O28" s="77"/>
      <c r="P28" s="77"/>
      <c r="Q28" s="77"/>
      <c r="R28" s="77"/>
      <c r="S28" s="77"/>
      <c r="T28" s="77"/>
      <c r="U28" s="77"/>
      <c r="V28" s="158">
        <f t="shared" si="3"/>
        <v>0</v>
      </c>
    </row>
    <row r="29" spans="2:28" x14ac:dyDescent="0.25">
      <c r="B29" s="24"/>
      <c r="C29" s="55" t="s">
        <v>500</v>
      </c>
      <c r="D29" s="638">
        <f>Specifikation!K591</f>
        <v>0</v>
      </c>
      <c r="E29" s="76"/>
      <c r="F29" s="76"/>
      <c r="G29" s="76"/>
      <c r="H29" s="77"/>
      <c r="I29" s="77"/>
      <c r="J29" s="77"/>
      <c r="K29" s="77"/>
      <c r="L29" s="76"/>
      <c r="M29" s="77"/>
      <c r="N29" s="77"/>
      <c r="O29" s="77"/>
      <c r="P29" s="77"/>
      <c r="Q29" s="77"/>
      <c r="R29" s="77"/>
      <c r="S29" s="77"/>
      <c r="T29" s="77"/>
      <c r="U29" s="77"/>
      <c r="V29" s="158">
        <f t="shared" si="3"/>
        <v>0</v>
      </c>
    </row>
    <row r="30" spans="2:28" x14ac:dyDescent="0.25">
      <c r="B30" s="24"/>
      <c r="C30" s="55" t="s">
        <v>501</v>
      </c>
      <c r="D30" s="638">
        <f>Specifikation!K606</f>
        <v>0</v>
      </c>
      <c r="E30" s="76"/>
      <c r="F30" s="76"/>
      <c r="G30" s="76"/>
      <c r="H30" s="77"/>
      <c r="I30" s="77"/>
      <c r="J30" s="77"/>
      <c r="K30" s="77"/>
      <c r="L30" s="77"/>
      <c r="M30" s="76"/>
      <c r="N30" s="77"/>
      <c r="O30" s="77"/>
      <c r="P30" s="77"/>
      <c r="Q30" s="77"/>
      <c r="R30" s="77"/>
      <c r="S30" s="77"/>
      <c r="T30" s="77"/>
      <c r="U30" s="77"/>
      <c r="V30" s="158">
        <f t="shared" si="3"/>
        <v>0</v>
      </c>
    </row>
    <row r="31" spans="2:28" x14ac:dyDescent="0.25">
      <c r="B31" s="24"/>
      <c r="C31" s="55" t="s">
        <v>502</v>
      </c>
      <c r="D31" s="638">
        <f>Specifikation!K621</f>
        <v>0</v>
      </c>
      <c r="E31" s="76"/>
      <c r="F31" s="76"/>
      <c r="G31" s="76"/>
      <c r="H31" s="77"/>
      <c r="I31" s="77"/>
      <c r="J31" s="77"/>
      <c r="K31" s="77"/>
      <c r="L31" s="77"/>
      <c r="M31" s="77"/>
      <c r="N31" s="76"/>
      <c r="O31" s="77"/>
      <c r="P31" s="77"/>
      <c r="Q31" s="77"/>
      <c r="R31" s="77"/>
      <c r="S31" s="77"/>
      <c r="T31" s="77"/>
      <c r="U31" s="77"/>
      <c r="V31" s="158">
        <f t="shared" si="3"/>
        <v>0</v>
      </c>
    </row>
    <row r="32" spans="2:28" x14ac:dyDescent="0.25">
      <c r="B32" s="24"/>
      <c r="C32" s="55" t="s">
        <v>503</v>
      </c>
      <c r="D32" s="640">
        <f>Specifikation!K662</f>
        <v>0</v>
      </c>
      <c r="E32" s="163"/>
      <c r="F32" s="76"/>
      <c r="G32" s="76"/>
      <c r="H32" s="77"/>
      <c r="I32" s="77"/>
      <c r="J32" s="77"/>
      <c r="K32" s="77"/>
      <c r="L32" s="77"/>
      <c r="M32" s="77"/>
      <c r="N32" s="77"/>
      <c r="O32" s="76"/>
      <c r="P32" s="77"/>
      <c r="Q32" s="77"/>
      <c r="R32" s="77"/>
      <c r="S32" s="77"/>
      <c r="T32" s="77"/>
      <c r="U32" s="77"/>
      <c r="V32" s="158">
        <f t="shared" si="3"/>
        <v>0</v>
      </c>
    </row>
    <row r="33" spans="2:22" x14ac:dyDescent="0.25">
      <c r="B33" s="24"/>
      <c r="C33" s="55" t="s">
        <v>504</v>
      </c>
      <c r="D33" s="640">
        <f>Specifikation!K703</f>
        <v>0</v>
      </c>
      <c r="E33" s="163"/>
      <c r="F33" s="76"/>
      <c r="G33" s="76"/>
      <c r="H33" s="77"/>
      <c r="I33" s="77"/>
      <c r="J33" s="77"/>
      <c r="K33" s="77"/>
      <c r="L33" s="77"/>
      <c r="M33" s="77"/>
      <c r="N33" s="77"/>
      <c r="O33" s="77"/>
      <c r="P33" s="76"/>
      <c r="Q33" s="77"/>
      <c r="R33" s="77"/>
      <c r="S33" s="77"/>
      <c r="T33" s="77"/>
      <c r="U33" s="77"/>
      <c r="V33" s="158">
        <f t="shared" si="3"/>
        <v>0</v>
      </c>
    </row>
    <row r="34" spans="2:22" x14ac:dyDescent="0.25">
      <c r="B34" s="24"/>
      <c r="C34" s="57" t="s">
        <v>505</v>
      </c>
      <c r="D34" s="640">
        <f>Specifikation!K735</f>
        <v>0</v>
      </c>
      <c r="E34" s="163"/>
      <c r="F34" s="76"/>
      <c r="G34" s="76"/>
      <c r="H34" s="77"/>
      <c r="I34" s="77"/>
      <c r="J34" s="77"/>
      <c r="K34" s="77"/>
      <c r="L34" s="77"/>
      <c r="M34" s="77"/>
      <c r="N34" s="77"/>
      <c r="O34" s="77"/>
      <c r="P34" s="77"/>
      <c r="Q34" s="76"/>
      <c r="R34" s="77"/>
      <c r="S34" s="77"/>
      <c r="T34" s="77"/>
      <c r="U34" s="77"/>
      <c r="V34" s="158">
        <f t="shared" si="3"/>
        <v>0</v>
      </c>
    </row>
    <row r="35" spans="2:22" x14ac:dyDescent="0.25">
      <c r="B35" s="24"/>
      <c r="C35" s="55" t="s">
        <v>506</v>
      </c>
      <c r="D35" s="638">
        <f>Specifikation!K741</f>
        <v>0</v>
      </c>
      <c r="E35" s="76"/>
      <c r="F35" s="76"/>
      <c r="G35" s="76"/>
      <c r="H35" s="77"/>
      <c r="I35" s="77"/>
      <c r="J35" s="77"/>
      <c r="K35" s="77"/>
      <c r="L35" s="77"/>
      <c r="M35" s="77"/>
      <c r="N35" s="77"/>
      <c r="O35" s="77"/>
      <c r="P35" s="77"/>
      <c r="Q35" s="77"/>
      <c r="R35" s="76"/>
      <c r="S35" s="77"/>
      <c r="T35" s="77"/>
      <c r="U35" s="77"/>
      <c r="V35" s="158">
        <f t="shared" si="3"/>
        <v>0</v>
      </c>
    </row>
    <row r="36" spans="2:22" x14ac:dyDescent="0.25">
      <c r="B36" s="24"/>
      <c r="C36" s="55" t="s">
        <v>507</v>
      </c>
      <c r="D36" s="638">
        <f>Specifikation!K766</f>
        <v>0</v>
      </c>
      <c r="E36" s="76"/>
      <c r="F36" s="76"/>
      <c r="G36" s="76"/>
      <c r="H36" s="77"/>
      <c r="I36" s="77"/>
      <c r="J36" s="77"/>
      <c r="K36" s="77"/>
      <c r="L36" s="77"/>
      <c r="M36" s="77"/>
      <c r="N36" s="77"/>
      <c r="O36" s="77"/>
      <c r="P36" s="77"/>
      <c r="Q36" s="77"/>
      <c r="R36" s="77"/>
      <c r="S36" s="76"/>
      <c r="T36" s="77"/>
      <c r="U36" s="77"/>
      <c r="V36" s="158">
        <f t="shared" si="3"/>
        <v>0</v>
      </c>
    </row>
    <row r="37" spans="2:22" x14ac:dyDescent="0.25">
      <c r="B37" s="24"/>
      <c r="C37" s="59" t="s">
        <v>508</v>
      </c>
      <c r="D37" s="641">
        <f>Specifikation!K793</f>
        <v>0</v>
      </c>
      <c r="E37" s="164"/>
      <c r="F37" s="76"/>
      <c r="G37" s="76"/>
      <c r="H37" s="77"/>
      <c r="I37" s="77"/>
      <c r="J37" s="77"/>
      <c r="K37" s="77"/>
      <c r="L37" s="77"/>
      <c r="M37" s="77"/>
      <c r="N37" s="77"/>
      <c r="O37" s="77"/>
      <c r="P37" s="77"/>
      <c r="Q37" s="77"/>
      <c r="R37" s="77"/>
      <c r="S37" s="77"/>
      <c r="T37" s="76"/>
      <c r="U37" s="76"/>
      <c r="V37" s="158">
        <f t="shared" si="3"/>
        <v>0</v>
      </c>
    </row>
    <row r="38" spans="2:22" x14ac:dyDescent="0.25">
      <c r="B38" s="24"/>
      <c r="C38" s="59" t="s">
        <v>509</v>
      </c>
      <c r="D38" s="641">
        <f>Specifikation!K806</f>
        <v>0</v>
      </c>
      <c r="E38" s="164"/>
      <c r="F38" s="76"/>
      <c r="G38" s="76"/>
      <c r="H38" s="77"/>
      <c r="I38" s="77"/>
      <c r="J38" s="77"/>
      <c r="K38" s="77"/>
      <c r="L38" s="77"/>
      <c r="M38" s="77"/>
      <c r="N38" s="77"/>
      <c r="O38" s="77"/>
      <c r="P38" s="77"/>
      <c r="Q38" s="77"/>
      <c r="R38" s="77"/>
      <c r="S38" s="77"/>
      <c r="T38" s="77"/>
      <c r="U38" s="77"/>
      <c r="V38" s="158">
        <f t="shared" si="3"/>
        <v>0</v>
      </c>
    </row>
    <row r="39" spans="2:22" x14ac:dyDescent="0.25">
      <c r="B39" s="42"/>
      <c r="C39" s="58" t="s">
        <v>510</v>
      </c>
      <c r="D39" s="642">
        <f>Specifikation!I811</f>
        <v>0</v>
      </c>
      <c r="E39" s="77"/>
      <c r="F39" s="77"/>
      <c r="G39" s="77"/>
      <c r="H39" s="77"/>
      <c r="I39" s="77"/>
      <c r="J39" s="77"/>
      <c r="K39" s="77"/>
      <c r="L39" s="77"/>
      <c r="M39" s="77"/>
      <c r="N39" s="77"/>
      <c r="O39" s="77"/>
      <c r="P39" s="77"/>
      <c r="Q39" s="76"/>
      <c r="R39" s="77"/>
      <c r="S39" s="76"/>
      <c r="T39" s="77"/>
      <c r="U39" s="77"/>
      <c r="V39" s="158">
        <f t="shared" si="3"/>
        <v>0</v>
      </c>
    </row>
    <row r="40" spans="2:22" ht="14.25" thickBot="1" x14ac:dyDescent="0.3">
      <c r="B40" s="42"/>
      <c r="C40" s="58" t="s">
        <v>511</v>
      </c>
      <c r="D40" s="642">
        <f>Specifikation!I812</f>
        <v>0</v>
      </c>
      <c r="E40" s="77"/>
      <c r="F40" s="77"/>
      <c r="G40" s="77"/>
      <c r="H40" s="77"/>
      <c r="I40" s="77"/>
      <c r="J40" s="77"/>
      <c r="K40" s="77"/>
      <c r="L40" s="77"/>
      <c r="M40" s="77"/>
      <c r="N40" s="77"/>
      <c r="O40" s="77"/>
      <c r="P40" s="77"/>
      <c r="Q40" s="77"/>
      <c r="R40" s="77"/>
      <c r="S40" s="77"/>
      <c r="T40" s="77"/>
      <c r="U40" s="77"/>
      <c r="V40" s="158">
        <f t="shared" si="3"/>
        <v>0</v>
      </c>
    </row>
    <row r="41" spans="2:22" ht="14.25" thickBot="1" x14ac:dyDescent="0.3">
      <c r="B41" s="42"/>
      <c r="C41" s="52" t="s">
        <v>512</v>
      </c>
      <c r="D41" s="643">
        <f t="shared" ref="D41:V41" si="4">SUM(D21:D40)</f>
        <v>0</v>
      </c>
      <c r="E41" s="74">
        <f t="shared" si="4"/>
        <v>0</v>
      </c>
      <c r="F41" s="74">
        <f t="shared" si="4"/>
        <v>0</v>
      </c>
      <c r="G41" s="74">
        <f t="shared" si="4"/>
        <v>0</v>
      </c>
      <c r="H41" s="74">
        <f t="shared" si="4"/>
        <v>0</v>
      </c>
      <c r="I41" s="74">
        <f t="shared" si="4"/>
        <v>0</v>
      </c>
      <c r="J41" s="74">
        <f t="shared" si="4"/>
        <v>0</v>
      </c>
      <c r="K41" s="74">
        <f t="shared" si="4"/>
        <v>0</v>
      </c>
      <c r="L41" s="74">
        <f t="shared" si="4"/>
        <v>0</v>
      </c>
      <c r="M41" s="74">
        <f t="shared" si="4"/>
        <v>0</v>
      </c>
      <c r="N41" s="74">
        <f t="shared" si="4"/>
        <v>0</v>
      </c>
      <c r="O41" s="74">
        <f t="shared" si="4"/>
        <v>0</v>
      </c>
      <c r="P41" s="74">
        <f t="shared" si="4"/>
        <v>0</v>
      </c>
      <c r="Q41" s="74">
        <f t="shared" si="4"/>
        <v>0</v>
      </c>
      <c r="R41" s="74">
        <f t="shared" si="4"/>
        <v>0</v>
      </c>
      <c r="S41" s="74">
        <f t="shared" si="4"/>
        <v>0</v>
      </c>
      <c r="T41" s="74">
        <f t="shared" si="4"/>
        <v>0</v>
      </c>
      <c r="U41" s="74">
        <f t="shared" si="4"/>
        <v>0</v>
      </c>
      <c r="V41" s="161">
        <f t="shared" si="4"/>
        <v>0</v>
      </c>
    </row>
    <row r="42" spans="2:22" x14ac:dyDescent="0.25">
      <c r="C42" s="40" t="s">
        <v>513</v>
      </c>
      <c r="D42" s="62"/>
      <c r="E42" s="71">
        <f t="shared" ref="E42:U42" si="5">+E18-E41</f>
        <v>0</v>
      </c>
      <c r="F42" s="71">
        <f t="shared" si="5"/>
        <v>0</v>
      </c>
      <c r="G42" s="71">
        <f t="shared" si="5"/>
        <v>0</v>
      </c>
      <c r="H42" s="71">
        <f t="shared" si="5"/>
        <v>0</v>
      </c>
      <c r="I42" s="71">
        <f t="shared" si="5"/>
        <v>0</v>
      </c>
      <c r="J42" s="71">
        <f t="shared" si="5"/>
        <v>0</v>
      </c>
      <c r="K42" s="71">
        <f t="shared" si="5"/>
        <v>0</v>
      </c>
      <c r="L42" s="71">
        <f t="shared" si="5"/>
        <v>0</v>
      </c>
      <c r="M42" s="71">
        <f t="shared" si="5"/>
        <v>0</v>
      </c>
      <c r="N42" s="71">
        <f t="shared" si="5"/>
        <v>0</v>
      </c>
      <c r="O42" s="71">
        <f t="shared" si="5"/>
        <v>0</v>
      </c>
      <c r="P42" s="71">
        <f t="shared" si="5"/>
        <v>0</v>
      </c>
      <c r="Q42" s="71">
        <f t="shared" si="5"/>
        <v>0</v>
      </c>
      <c r="R42" s="71">
        <f t="shared" si="5"/>
        <v>0</v>
      </c>
      <c r="S42" s="71">
        <f t="shared" si="5"/>
        <v>0</v>
      </c>
      <c r="T42" s="71">
        <f t="shared" si="5"/>
        <v>0</v>
      </c>
      <c r="U42" s="71">
        <f t="shared" si="5"/>
        <v>0</v>
      </c>
      <c r="V42" s="165"/>
    </row>
  </sheetData>
  <sheetProtection sheet="1" formatCells="0" insertRows="0" deleteRows="0"/>
  <phoneticPr fontId="8" type="noConversion"/>
  <pageMargins left="0.19685039370078741" right="0" top="0.23622047244094491" bottom="0.35433070866141736" header="0.15748031496062992" footer="0.19685039370078741"/>
  <pageSetup paperSize="9" scale="90"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4"/>
  <sheetViews>
    <sheetView workbookViewId="0"/>
  </sheetViews>
  <sheetFormatPr defaultColWidth="9.28515625" defaultRowHeight="13.5" x14ac:dyDescent="0.25"/>
  <cols>
    <col min="1" max="1" width="2.28515625" style="46" customWidth="1"/>
    <col min="2" max="2" width="27.7109375" style="536" customWidth="1"/>
    <col min="3" max="7" width="10.7109375" style="46" customWidth="1"/>
    <col min="8" max="16384" width="9.28515625" style="46"/>
  </cols>
  <sheetData>
    <row r="1" spans="1:7" ht="15.75" x14ac:dyDescent="0.25">
      <c r="B1" s="561" t="s">
        <v>514</v>
      </c>
      <c r="C1" s="180"/>
      <c r="D1" s="180"/>
    </row>
    <row r="2" spans="1:7" ht="13.15" customHeight="1" x14ac:dyDescent="0.25">
      <c r="C2" s="180"/>
      <c r="D2" s="180"/>
    </row>
    <row r="3" spans="1:7" x14ac:dyDescent="0.25">
      <c r="B3" s="562" t="s">
        <v>62</v>
      </c>
      <c r="C3" s="602">
        <f>Specifikation!C2</f>
        <v>0</v>
      </c>
      <c r="D3" s="180"/>
    </row>
    <row r="4" spans="1:7" x14ac:dyDescent="0.25">
      <c r="B4" s="562" t="s">
        <v>63</v>
      </c>
      <c r="C4" s="602">
        <f>Specifikation!C3</f>
        <v>0</v>
      </c>
      <c r="D4" s="180"/>
    </row>
    <row r="5" spans="1:7" ht="13.15" customHeight="1" thickBot="1" x14ac:dyDescent="0.3">
      <c r="C5" s="180"/>
      <c r="D5" s="180"/>
    </row>
    <row r="6" spans="1:7" x14ac:dyDescent="0.25">
      <c r="B6" s="563" t="s">
        <v>515</v>
      </c>
      <c r="C6" s="182" t="s">
        <v>516</v>
      </c>
      <c r="D6" s="182" t="s">
        <v>517</v>
      </c>
      <c r="E6" s="187" t="s">
        <v>518</v>
      </c>
      <c r="F6" s="187" t="s">
        <v>519</v>
      </c>
      <c r="G6" s="188" t="s">
        <v>520</v>
      </c>
    </row>
    <row r="7" spans="1:7" x14ac:dyDescent="0.25">
      <c r="B7" s="564"/>
      <c r="C7" s="184" t="s">
        <v>521</v>
      </c>
      <c r="D7" s="184" t="s">
        <v>522</v>
      </c>
      <c r="E7" s="189" t="s">
        <v>45</v>
      </c>
      <c r="F7" s="189"/>
      <c r="G7" s="190" t="s">
        <v>523</v>
      </c>
    </row>
    <row r="8" spans="1:7" ht="15" customHeight="1" x14ac:dyDescent="0.25">
      <c r="B8" s="203" t="s">
        <v>494</v>
      </c>
      <c r="C8" s="186"/>
      <c r="D8" s="186"/>
      <c r="E8" s="191">
        <f t="shared" ref="E8:E25" si="0">SUM(C8:D8)</f>
        <v>0</v>
      </c>
      <c r="F8" s="191">
        <f>Specifikation!K148</f>
        <v>0</v>
      </c>
      <c r="G8" s="192">
        <f t="shared" ref="G8:G29" si="1">+E8-F8</f>
        <v>0</v>
      </c>
    </row>
    <row r="9" spans="1:7" ht="15" customHeight="1" x14ac:dyDescent="0.25">
      <c r="B9" s="203" t="s">
        <v>495</v>
      </c>
      <c r="C9" s="186"/>
      <c r="D9" s="186"/>
      <c r="E9" s="191">
        <f t="shared" si="0"/>
        <v>0</v>
      </c>
      <c r="F9" s="191">
        <f>Specifikation!K371</f>
        <v>0</v>
      </c>
      <c r="G9" s="192">
        <f t="shared" si="1"/>
        <v>0</v>
      </c>
    </row>
    <row r="10" spans="1:7" ht="15" customHeight="1" x14ac:dyDescent="0.25">
      <c r="B10" s="204" t="s">
        <v>220</v>
      </c>
      <c r="C10" s="186"/>
      <c r="D10" s="186"/>
      <c r="E10" s="191">
        <f t="shared" si="0"/>
        <v>0</v>
      </c>
      <c r="F10" s="191">
        <f>Specifikation!K412</f>
        <v>0</v>
      </c>
      <c r="G10" s="192">
        <f t="shared" si="1"/>
        <v>0</v>
      </c>
    </row>
    <row r="11" spans="1:7" ht="15" customHeight="1" x14ac:dyDescent="0.25">
      <c r="B11" s="203" t="s">
        <v>496</v>
      </c>
      <c r="C11" s="186"/>
      <c r="D11" s="186"/>
      <c r="E11" s="191">
        <f t="shared" si="0"/>
        <v>0</v>
      </c>
      <c r="F11" s="191">
        <f>Specifikation!K444</f>
        <v>0</v>
      </c>
      <c r="G11" s="192">
        <f t="shared" si="1"/>
        <v>0</v>
      </c>
    </row>
    <row r="12" spans="1:7" ht="15" customHeight="1" x14ac:dyDescent="0.25">
      <c r="B12" s="203" t="s">
        <v>497</v>
      </c>
      <c r="C12" s="186"/>
      <c r="D12" s="186"/>
      <c r="E12" s="191">
        <f t="shared" si="0"/>
        <v>0</v>
      </c>
      <c r="F12" s="191">
        <f>Specifikation!K465</f>
        <v>0</v>
      </c>
      <c r="G12" s="192">
        <f t="shared" si="1"/>
        <v>0</v>
      </c>
    </row>
    <row r="13" spans="1:7" ht="15" customHeight="1" x14ac:dyDescent="0.25">
      <c r="B13" s="203" t="s">
        <v>198</v>
      </c>
      <c r="C13" s="186"/>
      <c r="D13" s="186"/>
      <c r="E13" s="191">
        <f t="shared" si="0"/>
        <v>0</v>
      </c>
      <c r="F13" s="191">
        <f>Specifikation!K480</f>
        <v>0</v>
      </c>
      <c r="G13" s="192">
        <f t="shared" si="1"/>
        <v>0</v>
      </c>
    </row>
    <row r="14" spans="1:7" ht="15" customHeight="1" x14ac:dyDescent="0.25">
      <c r="B14" s="203" t="s">
        <v>498</v>
      </c>
      <c r="C14" s="186"/>
      <c r="D14" s="186"/>
      <c r="E14" s="191">
        <f t="shared" si="0"/>
        <v>0</v>
      </c>
      <c r="F14" s="191">
        <f>Specifikation!K491</f>
        <v>0</v>
      </c>
      <c r="G14" s="192">
        <f t="shared" si="1"/>
        <v>0</v>
      </c>
    </row>
    <row r="15" spans="1:7" ht="15" customHeight="1" x14ac:dyDescent="0.25">
      <c r="B15" s="203" t="s">
        <v>499</v>
      </c>
      <c r="C15" s="186"/>
      <c r="D15" s="186"/>
      <c r="E15" s="191">
        <f t="shared" si="0"/>
        <v>0</v>
      </c>
      <c r="F15" s="191">
        <f>Specifikation!K524</f>
        <v>0</v>
      </c>
      <c r="G15" s="192">
        <f t="shared" si="1"/>
        <v>0</v>
      </c>
    </row>
    <row r="16" spans="1:7" ht="15" customHeight="1" x14ac:dyDescent="0.25">
      <c r="B16" s="203" t="s">
        <v>500</v>
      </c>
      <c r="C16" s="186"/>
      <c r="D16" s="186"/>
      <c r="E16" s="191">
        <f t="shared" si="0"/>
        <v>0</v>
      </c>
      <c r="F16" s="191">
        <f>Specifikation!K591</f>
        <v>0</v>
      </c>
      <c r="G16" s="192">
        <f t="shared" si="1"/>
        <v>0</v>
      </c>
    </row>
    <row r="17" spans="2:9" ht="15" customHeight="1" x14ac:dyDescent="0.25">
      <c r="B17" s="203" t="s">
        <v>501</v>
      </c>
      <c r="C17" s="186"/>
      <c r="D17" s="186"/>
      <c r="E17" s="191">
        <f t="shared" si="0"/>
        <v>0</v>
      </c>
      <c r="F17" s="191">
        <f>Specifikation!K606</f>
        <v>0</v>
      </c>
      <c r="G17" s="192">
        <f t="shared" si="1"/>
        <v>0</v>
      </c>
    </row>
    <row r="18" spans="2:9" ht="15" customHeight="1" x14ac:dyDescent="0.25">
      <c r="B18" s="203" t="s">
        <v>524</v>
      </c>
      <c r="C18" s="186"/>
      <c r="D18" s="186"/>
      <c r="E18" s="191">
        <f t="shared" si="0"/>
        <v>0</v>
      </c>
      <c r="F18" s="191">
        <f>Specifikation!K621</f>
        <v>0</v>
      </c>
      <c r="G18" s="192">
        <f t="shared" si="1"/>
        <v>0</v>
      </c>
    </row>
    <row r="19" spans="2:9" ht="15" customHeight="1" x14ac:dyDescent="0.25">
      <c r="B19" s="203" t="s">
        <v>503</v>
      </c>
      <c r="C19" s="186"/>
      <c r="D19" s="186"/>
      <c r="E19" s="191">
        <f t="shared" si="0"/>
        <v>0</v>
      </c>
      <c r="F19" s="191">
        <f>Specifikation!K662</f>
        <v>0</v>
      </c>
      <c r="G19" s="192">
        <f t="shared" si="1"/>
        <v>0</v>
      </c>
    </row>
    <row r="20" spans="2:9" ht="15" customHeight="1" x14ac:dyDescent="0.25">
      <c r="B20" s="203" t="s">
        <v>504</v>
      </c>
      <c r="C20" s="186"/>
      <c r="D20" s="186"/>
      <c r="E20" s="191">
        <f t="shared" si="0"/>
        <v>0</v>
      </c>
      <c r="F20" s="191">
        <f>Specifikation!K703</f>
        <v>0</v>
      </c>
      <c r="G20" s="192">
        <f t="shared" si="1"/>
        <v>0</v>
      </c>
    </row>
    <row r="21" spans="2:9" ht="15" customHeight="1" x14ac:dyDescent="0.25">
      <c r="B21" s="205" t="s">
        <v>505</v>
      </c>
      <c r="C21" s="186"/>
      <c r="D21" s="186"/>
      <c r="E21" s="191">
        <f t="shared" si="0"/>
        <v>0</v>
      </c>
      <c r="F21" s="191">
        <f>Specifikation!K735</f>
        <v>0</v>
      </c>
      <c r="G21" s="192">
        <f t="shared" si="1"/>
        <v>0</v>
      </c>
    </row>
    <row r="22" spans="2:9" ht="15" customHeight="1" x14ac:dyDescent="0.25">
      <c r="B22" s="203" t="s">
        <v>506</v>
      </c>
      <c r="C22" s="186"/>
      <c r="D22" s="186"/>
      <c r="E22" s="191">
        <f t="shared" si="0"/>
        <v>0</v>
      </c>
      <c r="F22" s="191">
        <f>Specifikation!K741</f>
        <v>0</v>
      </c>
      <c r="G22" s="192">
        <f t="shared" si="1"/>
        <v>0</v>
      </c>
    </row>
    <row r="23" spans="2:9" ht="15" customHeight="1" x14ac:dyDescent="0.25">
      <c r="B23" s="203" t="s">
        <v>507</v>
      </c>
      <c r="C23" s="186"/>
      <c r="D23" s="186"/>
      <c r="E23" s="191">
        <f t="shared" si="0"/>
        <v>0</v>
      </c>
      <c r="F23" s="191">
        <f>Specifikation!K766</f>
        <v>0</v>
      </c>
      <c r="G23" s="192">
        <f t="shared" si="1"/>
        <v>0</v>
      </c>
    </row>
    <row r="24" spans="2:9" ht="15" customHeight="1" x14ac:dyDescent="0.25">
      <c r="B24" s="203" t="s">
        <v>508</v>
      </c>
      <c r="C24" s="186"/>
      <c r="D24" s="186"/>
      <c r="E24" s="191">
        <f t="shared" si="0"/>
        <v>0</v>
      </c>
      <c r="F24" s="191">
        <f>Specifikation!K793</f>
        <v>0</v>
      </c>
      <c r="G24" s="192">
        <f t="shared" si="1"/>
        <v>0</v>
      </c>
    </row>
    <row r="25" spans="2:9" ht="15" customHeight="1" x14ac:dyDescent="0.25">
      <c r="B25" s="203" t="s">
        <v>509</v>
      </c>
      <c r="C25" s="186"/>
      <c r="D25" s="186"/>
      <c r="E25" s="191">
        <f t="shared" si="0"/>
        <v>0</v>
      </c>
      <c r="F25" s="191">
        <f>Specifikation!K806</f>
        <v>0</v>
      </c>
      <c r="G25" s="192">
        <f t="shared" si="1"/>
        <v>0</v>
      </c>
    </row>
    <row r="26" spans="2:9" s="47" customFormat="1" ht="15" customHeight="1" x14ac:dyDescent="0.25">
      <c r="B26" s="565" t="s">
        <v>525</v>
      </c>
      <c r="C26" s="193">
        <f>+C8</f>
        <v>0</v>
      </c>
      <c r="D26" s="193">
        <f>+D8</f>
        <v>0</v>
      </c>
      <c r="E26" s="193">
        <f>+E8</f>
        <v>0</v>
      </c>
      <c r="F26" s="193">
        <f>+F8</f>
        <v>0</v>
      </c>
      <c r="G26" s="194">
        <f t="shared" si="1"/>
        <v>0</v>
      </c>
    </row>
    <row r="27" spans="2:9" s="47" customFormat="1" ht="15" customHeight="1" x14ac:dyDescent="0.25">
      <c r="B27" s="565" t="s">
        <v>479</v>
      </c>
      <c r="C27" s="193">
        <f>SUM(C9:C18)</f>
        <v>0</v>
      </c>
      <c r="D27" s="193">
        <f>SUM(D9:D18)</f>
        <v>0</v>
      </c>
      <c r="E27" s="193">
        <f>SUM(E9:E18)</f>
        <v>0</v>
      </c>
      <c r="F27" s="193">
        <f>SUM(F9:F18)</f>
        <v>0</v>
      </c>
      <c r="G27" s="194">
        <f t="shared" si="1"/>
        <v>0</v>
      </c>
      <c r="I27" s="376"/>
    </row>
    <row r="28" spans="2:9" s="47" customFormat="1" ht="15" customHeight="1" x14ac:dyDescent="0.25">
      <c r="B28" s="565" t="s">
        <v>480</v>
      </c>
      <c r="C28" s="193">
        <f>SUM(C19:C22)</f>
        <v>0</v>
      </c>
      <c r="D28" s="193">
        <f>SUM(D19:D22)</f>
        <v>0</v>
      </c>
      <c r="E28" s="193">
        <f>SUM(E19:E22)</f>
        <v>0</v>
      </c>
      <c r="F28" s="193">
        <f>SUM(F19:F22)</f>
        <v>0</v>
      </c>
      <c r="G28" s="194">
        <f t="shared" si="1"/>
        <v>0</v>
      </c>
    </row>
    <row r="29" spans="2:9" s="47" customFormat="1" ht="15" customHeight="1" x14ac:dyDescent="0.25">
      <c r="B29" s="566" t="s">
        <v>481</v>
      </c>
      <c r="C29" s="193">
        <f>SUM(C23:C25)</f>
        <v>0</v>
      </c>
      <c r="D29" s="193">
        <f>SUM(D23:D25)</f>
        <v>0</v>
      </c>
      <c r="E29" s="193">
        <f>SUM(E23:E25)</f>
        <v>0</v>
      </c>
      <c r="F29" s="193">
        <f>SUM(F23:F25)</f>
        <v>0</v>
      </c>
      <c r="G29" s="380">
        <f t="shared" si="1"/>
        <v>0</v>
      </c>
      <c r="I29" s="376"/>
    </row>
    <row r="30" spans="2:9" ht="15" customHeight="1" x14ac:dyDescent="0.25">
      <c r="B30" s="377" t="s">
        <v>526</v>
      </c>
      <c r="C30" s="379"/>
      <c r="D30" s="186"/>
      <c r="E30" s="191">
        <f>SUM(C30:D30)</f>
        <v>0</v>
      </c>
      <c r="F30" s="191">
        <f>Specifikation!I811</f>
        <v>0</v>
      </c>
      <c r="G30" s="192">
        <f>+E30-F30</f>
        <v>0</v>
      </c>
    </row>
    <row r="31" spans="2:9" ht="15" customHeight="1" thickBot="1" x14ac:dyDescent="0.3">
      <c r="B31" s="378" t="s">
        <v>527</v>
      </c>
      <c r="C31" s="186"/>
      <c r="D31" s="186"/>
      <c r="E31" s="191">
        <f>SUM(C31:D31)</f>
        <v>0</v>
      </c>
      <c r="F31" s="191">
        <f>Specifikation!I812</f>
        <v>0</v>
      </c>
      <c r="G31" s="192">
        <f>+E31-F31</f>
        <v>0</v>
      </c>
    </row>
    <row r="32" spans="2:9" ht="18" customHeight="1" thickBot="1" x14ac:dyDescent="0.35">
      <c r="B32" s="383" t="s">
        <v>528</v>
      </c>
      <c r="C32" s="195">
        <f>SUM(C26:C31)</f>
        <v>0</v>
      </c>
      <c r="D32" s="195">
        <f>SUM(D26:D31)</f>
        <v>0</v>
      </c>
      <c r="E32" s="195">
        <f>SUM(E26:E31)</f>
        <v>0</v>
      </c>
      <c r="F32" s="195">
        <f>SUM(F26:F31)</f>
        <v>0</v>
      </c>
      <c r="G32" s="560">
        <f>SUM(G26:G31)</f>
        <v>0</v>
      </c>
    </row>
    <row r="33" spans="1:11" s="180" customFormat="1" x14ac:dyDescent="0.25">
      <c r="B33" s="536"/>
    </row>
    <row r="34" spans="1:11" s="180" customFormat="1" ht="14.25" thickBot="1" x14ac:dyDescent="0.3">
      <c r="B34" s="536"/>
    </row>
    <row r="35" spans="1:11" s="180" customFormat="1" ht="16.5" x14ac:dyDescent="0.3">
      <c r="B35" s="567" t="s">
        <v>529</v>
      </c>
      <c r="C35" s="182" t="s">
        <v>530</v>
      </c>
      <c r="D35" s="182" t="s">
        <v>517</v>
      </c>
      <c r="E35" s="182" t="s">
        <v>531</v>
      </c>
      <c r="F35" s="182" t="s">
        <v>532</v>
      </c>
      <c r="G35" s="183" t="s">
        <v>520</v>
      </c>
    </row>
    <row r="36" spans="1:11" s="180" customFormat="1" x14ac:dyDescent="0.25">
      <c r="B36" s="564"/>
      <c r="C36" s="184"/>
      <c r="D36" s="184"/>
      <c r="E36" s="184" t="s">
        <v>45</v>
      </c>
      <c r="F36" s="184" t="s">
        <v>533</v>
      </c>
      <c r="G36" s="185" t="s">
        <v>523</v>
      </c>
    </row>
    <row r="37" spans="1:11" s="180" customFormat="1" ht="15" customHeight="1" x14ac:dyDescent="0.25">
      <c r="B37" s="206"/>
      <c r="C37" s="186"/>
      <c r="D37" s="186"/>
      <c r="E37" s="191">
        <f t="shared" ref="E37:E44" si="2">SUM(C37:D37)</f>
        <v>0</v>
      </c>
      <c r="F37" s="186"/>
      <c r="G37" s="192">
        <f>+E37-F37</f>
        <v>0</v>
      </c>
    </row>
    <row r="38" spans="1:11" s="180" customFormat="1" ht="15" customHeight="1" x14ac:dyDescent="0.25">
      <c r="B38" s="206"/>
      <c r="C38" s="186"/>
      <c r="D38" s="186"/>
      <c r="E38" s="191">
        <f t="shared" si="2"/>
        <v>0</v>
      </c>
      <c r="F38" s="186"/>
      <c r="G38" s="192">
        <f t="shared" ref="G38:G44" si="3">+E38-F38</f>
        <v>0</v>
      </c>
    </row>
    <row r="39" spans="1:11" s="180" customFormat="1" ht="15" customHeight="1" x14ac:dyDescent="0.25">
      <c r="B39" s="206"/>
      <c r="C39" s="186"/>
      <c r="D39" s="186"/>
      <c r="E39" s="191">
        <f t="shared" si="2"/>
        <v>0</v>
      </c>
      <c r="F39" s="186"/>
      <c r="G39" s="192">
        <f t="shared" si="3"/>
        <v>0</v>
      </c>
    </row>
    <row r="40" spans="1:11" s="180" customFormat="1" ht="15" customHeight="1" x14ac:dyDescent="0.25">
      <c r="B40" s="206"/>
      <c r="C40" s="186"/>
      <c r="D40" s="186"/>
      <c r="E40" s="191">
        <f t="shared" si="2"/>
        <v>0</v>
      </c>
      <c r="F40" s="186"/>
      <c r="G40" s="192">
        <f t="shared" si="3"/>
        <v>0</v>
      </c>
    </row>
    <row r="41" spans="1:11" s="180" customFormat="1" ht="15" customHeight="1" x14ac:dyDescent="0.25">
      <c r="B41" s="206"/>
      <c r="C41" s="186"/>
      <c r="D41" s="186"/>
      <c r="E41" s="191">
        <f t="shared" si="2"/>
        <v>0</v>
      </c>
      <c r="F41" s="186"/>
      <c r="G41" s="192">
        <f t="shared" si="3"/>
        <v>0</v>
      </c>
    </row>
    <row r="42" spans="1:11" s="180" customFormat="1" ht="15" customHeight="1" x14ac:dyDescent="0.25">
      <c r="B42" s="206"/>
      <c r="C42" s="186"/>
      <c r="D42" s="186"/>
      <c r="E42" s="191">
        <f t="shared" si="2"/>
        <v>0</v>
      </c>
      <c r="F42" s="186"/>
      <c r="G42" s="192">
        <f t="shared" si="3"/>
        <v>0</v>
      </c>
    </row>
    <row r="43" spans="1:11" s="180" customFormat="1" ht="15" customHeight="1" x14ac:dyDescent="0.25">
      <c r="B43" s="206"/>
      <c r="C43" s="186"/>
      <c r="D43" s="186"/>
      <c r="E43" s="191">
        <f t="shared" si="2"/>
        <v>0</v>
      </c>
      <c r="F43" s="186"/>
      <c r="G43" s="192">
        <f t="shared" si="3"/>
        <v>0</v>
      </c>
      <c r="K43" s="556"/>
    </row>
    <row r="44" spans="1:11" s="180" customFormat="1" ht="15" customHeight="1" thickBot="1" x14ac:dyDescent="0.3">
      <c r="A44" s="556"/>
      <c r="B44" s="207"/>
      <c r="C44" s="200"/>
      <c r="D44" s="200"/>
      <c r="E44" s="191">
        <f t="shared" si="2"/>
        <v>0</v>
      </c>
      <c r="F44" s="200"/>
      <c r="G44" s="384">
        <f t="shared" si="3"/>
        <v>0</v>
      </c>
    </row>
    <row r="45" spans="1:11" s="201" customFormat="1" ht="18" customHeight="1" thickBot="1" x14ac:dyDescent="0.35">
      <c r="B45" s="383" t="s">
        <v>534</v>
      </c>
      <c r="C45" s="195">
        <f>SUM(C37:C44)</f>
        <v>0</v>
      </c>
      <c r="D45" s="381">
        <f>SUM(D37:D44)</f>
        <v>0</v>
      </c>
      <c r="E45" s="381">
        <f>SUM(E37:E44)</f>
        <v>0</v>
      </c>
      <c r="F45" s="381">
        <f>SUM(F37:F44)</f>
        <v>0</v>
      </c>
      <c r="G45" s="382">
        <f>SUM(G37:G44)</f>
        <v>0</v>
      </c>
    </row>
    <row r="46" spans="1:11" s="180" customFormat="1" x14ac:dyDescent="0.25">
      <c r="B46" s="536"/>
    </row>
    <row r="47" spans="1:11" s="180" customFormat="1" x14ac:dyDescent="0.25">
      <c r="B47" s="536" t="s">
        <v>535</v>
      </c>
    </row>
    <row r="48" spans="1:11" s="180" customFormat="1" x14ac:dyDescent="0.25">
      <c r="B48" s="536"/>
    </row>
    <row r="49" spans="2:7" s="180" customFormat="1" x14ac:dyDescent="0.25">
      <c r="B49" s="536" t="s">
        <v>536</v>
      </c>
      <c r="C49" s="199"/>
      <c r="D49" s="199"/>
      <c r="F49" s="199"/>
      <c r="G49" s="199"/>
    </row>
    <row r="50" spans="2:7" s="180" customFormat="1" x14ac:dyDescent="0.25">
      <c r="B50" s="536"/>
      <c r="C50" s="180" t="s">
        <v>537</v>
      </c>
      <c r="F50" s="180" t="s">
        <v>538</v>
      </c>
    </row>
    <row r="51" spans="2:7" s="180" customFormat="1" x14ac:dyDescent="0.25">
      <c r="B51" s="536"/>
    </row>
    <row r="52" spans="2:7" s="180" customFormat="1" x14ac:dyDescent="0.25">
      <c r="B52" s="568" t="s">
        <v>539</v>
      </c>
    </row>
    <row r="53" spans="2:7" s="180" customFormat="1" x14ac:dyDescent="0.25">
      <c r="B53" s="536" t="s">
        <v>540</v>
      </c>
    </row>
    <row r="54" spans="2:7" s="180" customFormat="1" x14ac:dyDescent="0.25">
      <c r="B54" s="536" t="s">
        <v>541</v>
      </c>
    </row>
  </sheetData>
  <sheetProtection sheet="1" formatCells="0" insertRows="0" deleteRows="0"/>
  <phoneticPr fontId="8" type="noConversion"/>
  <pageMargins left="0.59055118110236227" right="0" top="0.47244094488188981" bottom="0" header="0.51181102362204722" footer="0.51181102362204722"/>
  <pageSetup paperSize="9" orientation="portrait"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80B2FC0E17A5A442800F432462E77FBC" ma:contentTypeVersion="16" ma:contentTypeDescription="Luo uusi asiakirja." ma:contentTypeScope="" ma:versionID="c83efa4fad2b670df5b000a1adf7ef86">
  <xsd:schema xmlns:xsd="http://www.w3.org/2001/XMLSchema" xmlns:xs="http://www.w3.org/2001/XMLSchema" xmlns:p="http://schemas.microsoft.com/office/2006/metadata/properties" xmlns:ns2="851f3ef6-885f-48e5-a662-f56b10284912" xmlns:ns3="b32eefdc-fe5f-423f-a253-55dcc5affd46" targetNamespace="http://schemas.microsoft.com/office/2006/metadata/properties" ma:root="true" ma:fieldsID="da9f3fc439a2d2cfd9b2cbedb75dbb9d" ns2:_="" ns3:_="">
    <xsd:import namespace="851f3ef6-885f-48e5-a662-f56b10284912"/>
    <xsd:import namespace="b32eefdc-fe5f-423f-a253-55dcc5affd4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Pirjo_x0020_K"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f3ef6-885f-48e5-a662-f56b1028491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LastSharedByUser" ma:index="10" nillable="true" ma:displayName="Käyttäjä jakanut viimeksi" ma:description="" ma:internalName="LastSharedByUser" ma:readOnly="true">
      <xsd:simpleType>
        <xsd:restriction base="dms:Note">
          <xsd:maxLength value="255"/>
        </xsd:restriction>
      </xsd:simpleType>
    </xsd:element>
    <xsd:element name="LastSharedByTime" ma:index="11" nillable="true" ma:displayName="Jaettu viimeksi ajankohtan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2eefdc-fe5f-423f-a253-55dcc5affd46"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Pirjo_x0020_K" ma:index="18" nillable="true" ma:displayName="Pirjo K" ma:description="typoon tehty päivitys 4.7.2018" ma:internalName="Pirjo_x0020_K">
      <xsd:simpleType>
        <xsd:restriction base="dms:Text">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irjo_x0020_K xmlns="b32eefdc-fe5f-423f-a253-55dcc5affd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A9EECE-B83D-4499-8CE3-18C93CC40C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f3ef6-885f-48e5-a662-f56b10284912"/>
    <ds:schemaRef ds:uri="b32eefdc-fe5f-423f-a253-55dcc5aff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8264D9-587E-403E-B91D-D31CEC46BAB6}">
  <ds:schemaRefs>
    <ds:schemaRef ds:uri="851f3ef6-885f-48e5-a662-f56b10284912"/>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b32eefdc-fe5f-423f-a253-55dcc5affd46"/>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B6B34B58-7F31-46E1-86AE-2E8F5D31B5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14</vt:i4>
      </vt:variant>
    </vt:vector>
  </HeadingPairs>
  <TitlesOfParts>
    <vt:vector size="25" baseType="lpstr">
      <vt:lpstr>Anvisningar</vt:lpstr>
      <vt:lpstr>Specifikation</vt:lpstr>
      <vt:lpstr>Sammanfattning</vt:lpstr>
      <vt:lpstr>Summary</vt:lpstr>
      <vt:lpstr>Finansieringsplan</vt:lpstr>
      <vt:lpstr>Co-prodFinPlan</vt:lpstr>
      <vt:lpstr>Co-prod Fin Plan</vt:lpstr>
      <vt:lpstr>Likviditetsplan</vt:lpstr>
      <vt:lpstr>Mellanrapport</vt:lpstr>
      <vt:lpstr>Slutredovisning Specifikation</vt:lpstr>
      <vt:lpstr>Slutrapport</vt:lpstr>
      <vt:lpstr>'Co-prod Fin Plan'!ca</vt:lpstr>
      <vt:lpstr>ca</vt:lpstr>
      <vt:lpstr>'Co-prod Fin Plan'!cb</vt:lpstr>
      <vt:lpstr>cb</vt:lpstr>
      <vt:lpstr>'Co-prod Fin Plan'!cc</vt:lpstr>
      <vt:lpstr>Finansieringsplan!cc</vt:lpstr>
      <vt:lpstr>cc</vt:lpstr>
      <vt:lpstr>'Co-prod Fin Plan'!Tulostusalue</vt:lpstr>
      <vt:lpstr>'Co-prodFinPlan'!Tulostusalue</vt:lpstr>
      <vt:lpstr>Finansieringsplan!Tulostusalue</vt:lpstr>
      <vt:lpstr>'Slutredovisning Specifikation'!Tulostusalue</vt:lpstr>
      <vt:lpstr>Specifikation!Tulostusalue</vt:lpstr>
      <vt:lpstr>'Slutredovisning Specifikation'!Tulostusotsikot</vt:lpstr>
      <vt:lpstr>Specifikation!Tulostusotsikot</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dc:creator>
  <cp:lastModifiedBy>Koskelo</cp:lastModifiedBy>
  <cp:lastPrinted>2021-12-28T12:45:30Z</cp:lastPrinted>
  <dcterms:created xsi:type="dcterms:W3CDTF">2006-03-20T13:15:56Z</dcterms:created>
  <dcterms:modified xsi:type="dcterms:W3CDTF">2021-12-29T07:41:47Z</dcterms:modified>
</cp:coreProperties>
</file>